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mc:AlternateContent xmlns:mc="http://schemas.openxmlformats.org/markup-compatibility/2006">
    <mc:Choice Requires="x15">
      <x15ac:absPath xmlns:x15ac="http://schemas.microsoft.com/office/spreadsheetml/2010/11/ac" url="N:\Grants\Grants - State Funded\Breakfast Meals for Kids Grant\25-26\"/>
    </mc:Choice>
  </mc:AlternateContent>
  <xr:revisionPtr revIDLastSave="0" documentId="13_ncr:1_{FF39886E-FA07-431D-8A25-56930F77DC3B}" xr6:coauthVersionLast="47" xr6:coauthVersionMax="47" xr10:uidLastSave="{00000000-0000-0000-0000-000000000000}"/>
  <workbookProtection workbookAlgorithmName="SHA-512" workbookHashValue="xNogc3ytfFS+HSqw04v+2G0CSHZOR96A5QvbEzX69Ki+o45SIxQXrLMgNyjUoFQXpclLIDf1FpGVR+eNHw/CVg==" workbookSaltValue="BhehSWEBEeFemVZIQ5BJ0g==" workbookSpinCount="100000" lockStructure="1"/>
  <bookViews>
    <workbookView xWindow="-108" yWindow="-108" windowWidth="23256" windowHeight="12456" tabRatio="796" activeTab="6" xr2:uid="{AC93E43D-15A7-417D-9ED3-FC66BE2B6002}"/>
  </bookViews>
  <sheets>
    <sheet name="Instructions" sheetId="10" r:id="rId1"/>
    <sheet name="Grant Details" sheetId="6" r:id="rId2"/>
    <sheet name="Site Selection" sheetId="14" r:id="rId3"/>
    <sheet name="Agreements" sheetId="4" r:id="rId4"/>
    <sheet name="Assurance" sheetId="8" r:id="rId5"/>
    <sheet name="Grant Questions" sheetId="15" r:id="rId6"/>
    <sheet name="Grant Requests" sheetId="3" r:id="rId7"/>
    <sheet name="_Site Data" sheetId="13" state="hidden" r:id="rId8"/>
    <sheet name="_SharepointTB" sheetId="11" state="hidden" r:id="rId9"/>
    <sheet name="_Historical Grant" sheetId="17" state="hidden" r:id="rId10"/>
    <sheet name="_dataList" sheetId="2" state="hidden" r:id="rId11"/>
  </sheets>
  <definedNames>
    <definedName name="_xlnm._FilterDatabase" localSheetId="9" hidden="1">'_Historical Grant'!$A$2:$D$312</definedName>
    <definedName name="_xlnm._FilterDatabase" localSheetId="7" hidden="1">'_Site Data'!$A$1:$J$2079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0" i="11" l="1" a="1"/>
  <c r="E20" i="11" s="1"/>
  <c r="E7" i="11" a="1"/>
  <c r="E7" i="11" s="1"/>
  <c r="E37" i="15" a="1"/>
  <c r="E37" i="15" s="1"/>
  <c r="K14" i="3"/>
  <c r="E14" i="11"/>
  <c r="F14" i="11" s="1"/>
  <c r="E18" i="11" l="1"/>
  <c r="F18" i="11" s="1"/>
  <c r="E16" i="11"/>
  <c r="F16" i="11" s="1"/>
  <c r="E19" i="11"/>
  <c r="E17" i="11"/>
  <c r="F17" i="11" s="1"/>
  <c r="E15" i="11"/>
  <c r="F15" i="11" s="1"/>
  <c r="K13" i="3"/>
  <c r="K15" i="3"/>
  <c r="K16" i="3"/>
  <c r="K17" i="3"/>
  <c r="K18" i="3"/>
  <c r="K19" i="3"/>
  <c r="K20" i="3"/>
  <c r="K22" i="3" l="1"/>
  <c r="D1" i="3" s="1"/>
  <c r="E9" i="11"/>
  <c r="F9" i="11" s="1"/>
  <c r="E10" i="11"/>
  <c r="F10" i="11" s="1"/>
  <c r="E11" i="11"/>
  <c r="F11" i="11" s="1"/>
  <c r="E12" i="11"/>
  <c r="F12" i="11" s="1"/>
  <c r="E13" i="11"/>
  <c r="F13" i="11" s="1"/>
  <c r="E8" i="11"/>
  <c r="F8" i="11" s="1"/>
  <c r="G6" i="14" a="1"/>
  <c r="G6" i="14" s="1"/>
  <c r="F6" i="14" a="1"/>
  <c r="F6" i="14" s="1"/>
  <c r="E6" i="14" a="1"/>
  <c r="E6" i="14" s="1"/>
  <c r="J1014" i="13"/>
  <c r="J1182" i="13"/>
  <c r="J634" i="13"/>
  <c r="J376" i="13"/>
  <c r="J714" i="13"/>
  <c r="J1735" i="13"/>
  <c r="J817" i="13"/>
  <c r="J300" i="13"/>
  <c r="J361" i="13"/>
  <c r="J1723" i="13"/>
  <c r="J1775" i="13"/>
  <c r="J1854" i="13"/>
  <c r="J1894" i="13"/>
  <c r="J1734" i="13"/>
  <c r="J980" i="13"/>
  <c r="J635" i="13"/>
  <c r="J977" i="13"/>
  <c r="J1373" i="13"/>
  <c r="J285" i="13"/>
  <c r="J1724" i="13"/>
  <c r="J1668" i="13"/>
  <c r="J569" i="13"/>
  <c r="J606" i="13"/>
  <c r="J884" i="13"/>
  <c r="J1459" i="13"/>
  <c r="J270" i="13"/>
  <c r="J1233" i="13"/>
  <c r="J908" i="13"/>
  <c r="J353" i="13"/>
  <c r="J356" i="13"/>
  <c r="J1234" i="13"/>
  <c r="J615" i="13"/>
  <c r="J687" i="13"/>
  <c r="J1080" i="13"/>
  <c r="J570" i="13"/>
  <c r="J1460" i="13"/>
  <c r="J19" i="13"/>
  <c r="J719" i="13"/>
  <c r="J1350" i="13"/>
  <c r="J1461" i="13"/>
  <c r="J715" i="13"/>
  <c r="J904" i="13"/>
  <c r="J354" i="13"/>
  <c r="J571" i="13"/>
  <c r="J1442" i="13"/>
  <c r="J530" i="13"/>
  <c r="J982" i="13"/>
  <c r="J449" i="13"/>
  <c r="J1096" i="13"/>
  <c r="J1462" i="13"/>
  <c r="J1942" i="13"/>
  <c r="J1217" i="13"/>
  <c r="J981" i="13"/>
  <c r="J1616" i="13"/>
  <c r="J631" i="13"/>
  <c r="J818" i="13"/>
  <c r="J1662" i="13"/>
  <c r="J1850" i="13"/>
  <c r="J494" i="13"/>
  <c r="J887" i="13"/>
  <c r="J909" i="13"/>
  <c r="J1463" i="13"/>
  <c r="J2040" i="13"/>
  <c r="J450" i="13"/>
  <c r="J607" i="13"/>
  <c r="J1213" i="13"/>
  <c r="J608" i="13"/>
  <c r="J888" i="13"/>
  <c r="J624" i="13"/>
  <c r="J1584" i="13"/>
  <c r="J13" i="13"/>
  <c r="J1464" i="13"/>
  <c r="J609" i="13"/>
  <c r="J1302" i="13"/>
  <c r="J1465" i="13"/>
  <c r="J438" i="13"/>
  <c r="J1102" i="13"/>
  <c r="J338" i="13"/>
  <c r="J1454" i="13"/>
  <c r="J1235" i="13"/>
  <c r="J129" i="13"/>
  <c r="J910" i="13"/>
  <c r="J1125" i="13"/>
  <c r="J1631" i="13"/>
  <c r="J1568" i="13"/>
  <c r="J1896" i="13"/>
  <c r="J2033" i="13"/>
  <c r="J2034" i="13"/>
  <c r="J439" i="13"/>
  <c r="J1452" i="13"/>
  <c r="J730" i="13"/>
  <c r="J1097" i="13"/>
  <c r="J1173" i="13"/>
  <c r="J1290" i="13"/>
  <c r="J1458" i="13"/>
  <c r="J531" i="13"/>
  <c r="J994" i="13"/>
  <c r="J1169" i="13"/>
  <c r="J347" i="13"/>
  <c r="J1617" i="13"/>
  <c r="J720" i="13"/>
  <c r="J275" i="13"/>
  <c r="J1170" i="13"/>
  <c r="J1979" i="13"/>
  <c r="J1183" i="13"/>
  <c r="J1948" i="13"/>
  <c r="J332" i="13"/>
  <c r="J1303" i="13"/>
  <c r="J181" i="13"/>
  <c r="J1962" i="13"/>
  <c r="J1585" i="13"/>
  <c r="J1897" i="13"/>
  <c r="J759" i="13"/>
  <c r="J167" i="13"/>
  <c r="J367" i="13"/>
  <c r="J636" i="13"/>
  <c r="J532" i="13"/>
  <c r="J810" i="13"/>
  <c r="J889" i="13"/>
  <c r="J1428" i="13"/>
  <c r="J1843" i="13"/>
  <c r="J1982" i="13"/>
  <c r="J333" i="13"/>
  <c r="J1453" i="13"/>
  <c r="J399" i="13"/>
  <c r="J1400" i="13"/>
  <c r="J364" i="13"/>
  <c r="J1642" i="13"/>
  <c r="J1949" i="13"/>
  <c r="J293" i="13"/>
  <c r="J166" i="13"/>
  <c r="J215" i="13"/>
  <c r="J365" i="13"/>
  <c r="J1076" i="13"/>
  <c r="J1996" i="13"/>
  <c r="J1898" i="13"/>
  <c r="J1077" i="13"/>
  <c r="J1401" i="13"/>
  <c r="J1899" i="13"/>
  <c r="J1466" i="13"/>
  <c r="J359" i="13"/>
  <c r="J290" i="13"/>
  <c r="J1180" i="13"/>
  <c r="J1592" i="13"/>
  <c r="J1236" i="13"/>
  <c r="J911" i="13"/>
  <c r="J2039" i="13"/>
  <c r="J276" i="13"/>
  <c r="J368" i="13"/>
  <c r="J906" i="13"/>
  <c r="J130" i="13"/>
  <c r="J919" i="13"/>
  <c r="J200" i="13"/>
  <c r="J721" i="13"/>
  <c r="J1855" i="13"/>
  <c r="J348" i="13"/>
  <c r="J676" i="13"/>
  <c r="J2029" i="13"/>
  <c r="J1951" i="13"/>
  <c r="J1431" i="13"/>
  <c r="J1615" i="13"/>
  <c r="J1751" i="13"/>
  <c r="J589" i="13"/>
  <c r="J1749" i="13"/>
  <c r="J1214" i="13"/>
  <c r="J905" i="13"/>
  <c r="J1264" i="13"/>
  <c r="J924" i="13"/>
  <c r="J1103" i="13"/>
  <c r="J1127" i="13"/>
  <c r="J1265" i="13"/>
  <c r="J1352" i="13"/>
  <c r="J1587" i="13"/>
  <c r="J2066" i="13"/>
  <c r="J334" i="13"/>
  <c r="J1126" i="13"/>
  <c r="J1844" i="13"/>
  <c r="J1181" i="13"/>
  <c r="J262" i="13"/>
  <c r="J907" i="13"/>
  <c r="J1776" i="13"/>
  <c r="J1950" i="13"/>
  <c r="J2030" i="13"/>
  <c r="J286" i="13"/>
  <c r="J814" i="13"/>
  <c r="J1035" i="13"/>
  <c r="J2" i="13"/>
  <c r="J1586" i="13"/>
  <c r="J1368" i="13"/>
  <c r="J927" i="13"/>
  <c r="J3" i="13"/>
  <c r="J1940" i="13"/>
  <c r="J1980" i="13"/>
  <c r="J12" i="13"/>
  <c r="J1981" i="13"/>
  <c r="J1983" i="13"/>
  <c r="J920" i="13"/>
  <c r="J1063" i="13"/>
  <c r="J1218" i="13"/>
  <c r="J1268" i="13"/>
  <c r="J1288" i="13"/>
  <c r="J1429" i="13"/>
  <c r="J1939" i="13"/>
  <c r="J1225" i="13"/>
  <c r="J1984" i="13"/>
  <c r="J1266" i="13"/>
  <c r="J1374" i="13"/>
  <c r="J1017" i="13"/>
  <c r="J1643" i="13"/>
  <c r="J928" i="13"/>
  <c r="J1304" i="13"/>
  <c r="J1569" i="13"/>
  <c r="J1036" i="13"/>
  <c r="J357" i="13"/>
  <c r="J1447" i="13"/>
  <c r="J1467" i="13"/>
  <c r="J1237" i="13"/>
  <c r="J358" i="13"/>
  <c r="J890" i="13"/>
  <c r="J1402" i="13"/>
  <c r="J235" i="13"/>
  <c r="J929" i="13"/>
  <c r="J925" i="13"/>
  <c r="J2016" i="13"/>
  <c r="J641" i="13"/>
  <c r="J973" i="13"/>
  <c r="J1317" i="13"/>
  <c r="J1468" i="13"/>
  <c r="J1469" i="13"/>
  <c r="J178" i="13"/>
  <c r="J1455" i="13"/>
  <c r="J1171" i="13"/>
  <c r="J1436" i="13"/>
  <c r="J1752" i="13"/>
  <c r="J2035" i="13"/>
  <c r="J815" i="13"/>
  <c r="J1025" i="13"/>
  <c r="J1669" i="13"/>
  <c r="J1895" i="13"/>
  <c r="J2025" i="13"/>
  <c r="J188" i="13"/>
  <c r="J632" i="13"/>
  <c r="J1470" i="13"/>
  <c r="J1298" i="13"/>
  <c r="J1471" i="13"/>
  <c r="J453" i="13"/>
  <c r="J1570" i="13"/>
  <c r="J885" i="13"/>
  <c r="J1356" i="13"/>
  <c r="J1472" i="13"/>
  <c r="J2026" i="13"/>
  <c r="J1020" i="13"/>
  <c r="J236" i="13"/>
  <c r="J1174" i="13"/>
  <c r="J533" i="13"/>
  <c r="J1473" i="13"/>
  <c r="J495" i="13"/>
  <c r="J107" i="13"/>
  <c r="J1474" i="13"/>
  <c r="J1475" i="13"/>
  <c r="J1859" i="13"/>
  <c r="J2038" i="13"/>
  <c r="J722" i="13"/>
  <c r="J1900" i="13"/>
  <c r="J203" i="13"/>
  <c r="J1972" i="13"/>
  <c r="J131" i="13"/>
  <c r="J335" i="13"/>
  <c r="J923" i="13"/>
  <c r="J1187" i="13"/>
  <c r="J1476" i="13"/>
  <c r="J1997" i="13"/>
  <c r="J1215" i="13"/>
  <c r="J201" i="13"/>
  <c r="J1172" i="13"/>
  <c r="J2031" i="13"/>
  <c r="J2045" i="13"/>
  <c r="J1289" i="13"/>
  <c r="J366" i="13"/>
  <c r="J1571" i="13"/>
  <c r="J816" i="13"/>
  <c r="J1741" i="13"/>
  <c r="J1188" i="13"/>
  <c r="J346" i="13"/>
  <c r="J1851" i="13"/>
  <c r="J1067" i="13"/>
  <c r="J1226" i="13"/>
  <c r="J1833" i="13"/>
  <c r="J1901" i="13"/>
  <c r="J108" i="13"/>
  <c r="J1189" i="13"/>
  <c r="J1477" i="13"/>
  <c r="J1952" i="13"/>
  <c r="J20" i="13"/>
  <c r="J686" i="13"/>
  <c r="J995" i="13"/>
  <c r="J2007" i="13"/>
  <c r="J1175" i="13"/>
  <c r="J1478" i="13"/>
  <c r="J996" i="13"/>
  <c r="J1216" i="13"/>
  <c r="J1860" i="13"/>
  <c r="J1430" i="13"/>
  <c r="J1078" i="13"/>
  <c r="J1210" i="13"/>
  <c r="J1357" i="13"/>
  <c r="J1943" i="13"/>
  <c r="J1998" i="13"/>
  <c r="J603" i="13"/>
  <c r="J1999" i="13"/>
  <c r="J301" i="13"/>
  <c r="J586" i="13"/>
  <c r="J2032" i="13"/>
  <c r="J802" i="13"/>
  <c r="J355" i="13"/>
  <c r="J202" i="13"/>
  <c r="J688" i="13"/>
  <c r="J496" i="13"/>
  <c r="J822" i="13"/>
  <c r="J1238" i="13"/>
  <c r="J1176" i="13"/>
  <c r="J1666" i="13"/>
  <c r="J637" i="13"/>
  <c r="J997" i="13"/>
  <c r="J1351" i="13"/>
  <c r="J189" i="13"/>
  <c r="J4" i="13"/>
  <c r="J400" i="13"/>
  <c r="J343" i="13"/>
  <c r="J682" i="13"/>
  <c r="J731" i="13"/>
  <c r="J1852" i="13"/>
  <c r="J1867" i="13"/>
  <c r="J451" i="13"/>
  <c r="J930" i="13"/>
  <c r="J1953" i="13"/>
  <c r="J2036" i="13"/>
  <c r="J1647" i="13"/>
  <c r="J921" i="13"/>
  <c r="J1750" i="13"/>
  <c r="J1856" i="13"/>
  <c r="J1479" i="13"/>
  <c r="J1902" i="13"/>
  <c r="J1239" i="13"/>
  <c r="J630" i="13"/>
  <c r="J760" i="13"/>
  <c r="J1480" i="13"/>
  <c r="J1777" i="13"/>
  <c r="J1969" i="13"/>
  <c r="J926" i="13"/>
  <c r="J2000" i="13"/>
  <c r="J677" i="13"/>
  <c r="J1285" i="13"/>
  <c r="J352" i="13"/>
  <c r="J377" i="13"/>
  <c r="J803" i="13"/>
  <c r="J678" i="13"/>
  <c r="J1305" i="13"/>
  <c r="J1481" i="13"/>
  <c r="J452" i="13"/>
  <c r="J1081" i="13"/>
  <c r="J683" i="13"/>
  <c r="J349" i="13"/>
  <c r="J1299" i="13"/>
  <c r="J1432" i="13"/>
  <c r="J679" i="13"/>
  <c r="J1184" i="13"/>
  <c r="J1269" i="13"/>
  <c r="J642" i="13"/>
  <c r="J804" i="13"/>
  <c r="J1365" i="13"/>
  <c r="J1973" i="13"/>
  <c r="J1079" i="13"/>
  <c r="J2001" i="13"/>
  <c r="J304" i="13"/>
  <c r="J1219" i="13"/>
  <c r="J638" i="13"/>
  <c r="J237" i="13"/>
  <c r="J1353" i="13"/>
  <c r="J2008" i="13"/>
  <c r="J835" i="13"/>
  <c r="J1291" i="13"/>
  <c r="J1482" i="13"/>
  <c r="J2017" i="13"/>
  <c r="J336" i="13"/>
  <c r="J1306" i="13"/>
  <c r="J1593" i="13"/>
  <c r="J305" i="13"/>
  <c r="J1483" i="13"/>
  <c r="J21" i="13"/>
  <c r="J1286" i="13"/>
  <c r="J1861" i="13"/>
  <c r="J1985" i="13"/>
  <c r="J1018" i="13"/>
  <c r="J1670" i="13"/>
  <c r="J204" i="13"/>
  <c r="J294" i="13"/>
  <c r="J168" i="13"/>
  <c r="J610" i="13"/>
  <c r="J1484" i="13"/>
  <c r="J238" i="13"/>
  <c r="J10" i="13"/>
  <c r="J1645" i="13"/>
  <c r="J1742" i="13"/>
  <c r="J1128" i="13"/>
  <c r="J239" i="13"/>
  <c r="J808" i="13"/>
  <c r="J761" i="13"/>
  <c r="J1129" i="13"/>
  <c r="J1456" i="13"/>
  <c r="J291" i="13"/>
  <c r="J1849" i="13"/>
  <c r="J205" i="13"/>
  <c r="J1857" i="13"/>
  <c r="J1903" i="13"/>
  <c r="J2002" i="13"/>
  <c r="J1743" i="13"/>
  <c r="J328" i="13"/>
  <c r="J1485" i="13"/>
  <c r="J1904" i="13"/>
  <c r="J467" i="13"/>
  <c r="J1369" i="13"/>
  <c r="J1486" i="13"/>
  <c r="J1487" i="13"/>
  <c r="J350" i="13"/>
  <c r="J1178" i="13"/>
  <c r="J625" i="13"/>
  <c r="J716" i="13"/>
  <c r="J1220" i="13"/>
  <c r="J2018" i="13"/>
  <c r="J179" i="13"/>
  <c r="J1488" i="13"/>
  <c r="J836" i="13"/>
  <c r="J1778" i="13"/>
  <c r="J2076" i="13"/>
  <c r="J1190" i="13"/>
  <c r="J329" i="13"/>
  <c r="J1489" i="13"/>
  <c r="J1490" i="13"/>
  <c r="J1941" i="13"/>
  <c r="J998" i="13"/>
  <c r="J1375" i="13"/>
  <c r="J1491" i="13"/>
  <c r="J1779" i="13"/>
  <c r="J1671" i="13"/>
  <c r="J1311" i="13"/>
  <c r="J306" i="13"/>
  <c r="J762" i="13"/>
  <c r="J1492" i="13"/>
  <c r="J1270" i="13"/>
  <c r="J1376" i="13"/>
  <c r="J1312" i="13"/>
  <c r="J1370" i="13"/>
  <c r="J1646" i="13"/>
  <c r="J1648" i="13"/>
  <c r="J169" i="13"/>
  <c r="J1211" i="13"/>
  <c r="J1358" i="13"/>
  <c r="J206" i="13"/>
  <c r="J240" i="13"/>
  <c r="J999" i="13"/>
  <c r="J1448" i="13"/>
  <c r="J1845" i="13"/>
  <c r="J190" i="13"/>
  <c r="J307" i="13"/>
  <c r="J132" i="13"/>
  <c r="J534" i="13"/>
  <c r="J587" i="13"/>
  <c r="J1064" i="13"/>
  <c r="J1672" i="13"/>
  <c r="J5" i="13"/>
  <c r="J295" i="13"/>
  <c r="J1267" i="13"/>
  <c r="J1493" i="13"/>
  <c r="J292" i="13"/>
  <c r="J639" i="13"/>
  <c r="J763" i="13"/>
  <c r="J819" i="13"/>
  <c r="J1494" i="13"/>
  <c r="J1905" i="13"/>
  <c r="J823" i="13"/>
  <c r="J1021" i="13"/>
  <c r="J1495" i="13"/>
  <c r="J1663" i="13"/>
  <c r="J1974" i="13"/>
  <c r="J2067" i="13"/>
  <c r="J6" i="13"/>
  <c r="J1191" i="13"/>
  <c r="J1366" i="13"/>
  <c r="J1572" i="13"/>
  <c r="J1975" i="13"/>
  <c r="J613" i="13"/>
  <c r="J1271" i="13"/>
  <c r="J1846" i="13"/>
  <c r="J216" i="13"/>
  <c r="J241" i="13"/>
  <c r="J308" i="13"/>
  <c r="J1000" i="13"/>
  <c r="J1001" i="13"/>
  <c r="J1068" i="13"/>
  <c r="J1071" i="13"/>
  <c r="J1086" i="13"/>
  <c r="J1496" i="13"/>
  <c r="J1847" i="13"/>
  <c r="J1986" i="13"/>
  <c r="J7" i="13"/>
  <c r="J1377" i="13"/>
  <c r="J1673" i="13"/>
  <c r="J764" i="13"/>
  <c r="J1177" i="13"/>
  <c r="J1359" i="13"/>
  <c r="J1644" i="13"/>
  <c r="J109" i="13"/>
  <c r="J1360" i="13"/>
  <c r="J2003" i="13"/>
  <c r="J1674" i="13"/>
  <c r="J1963" i="13"/>
  <c r="J535" i="13"/>
  <c r="J1780" i="13"/>
  <c r="J1022" i="13"/>
  <c r="J1497" i="13"/>
  <c r="J1906" i="13"/>
  <c r="J1907" i="13"/>
  <c r="J263" i="13"/>
  <c r="J611" i="13"/>
  <c r="J765" i="13"/>
  <c r="J1015" i="13"/>
  <c r="J1498" i="13"/>
  <c r="J2077" i="13"/>
  <c r="J344" i="13"/>
  <c r="J604" i="13"/>
  <c r="J1354" i="13"/>
  <c r="J1970" i="13"/>
  <c r="J2078" i="13"/>
  <c r="J837" i="13"/>
  <c r="J1675" i="13"/>
  <c r="J110" i="13"/>
  <c r="J1318" i="13"/>
  <c r="J1192" i="13"/>
  <c r="J1676" i="13"/>
  <c r="J170" i="13"/>
  <c r="J242" i="13"/>
  <c r="J1499" i="13"/>
  <c r="J1781" i="13"/>
  <c r="J891" i="13"/>
  <c r="J1677" i="13"/>
  <c r="J2046" i="13"/>
  <c r="J536" i="13"/>
  <c r="J111" i="13"/>
  <c r="J497" i="13"/>
  <c r="J498" i="13"/>
  <c r="J1240" i="13"/>
  <c r="J29" i="13"/>
  <c r="J390" i="13"/>
  <c r="J892" i="13"/>
  <c r="J922" i="13"/>
  <c r="J1868" i="13"/>
  <c r="J766" i="13"/>
  <c r="J1061" i="13"/>
  <c r="J1185" i="13"/>
  <c r="J1678" i="13"/>
  <c r="J1862" i="13"/>
  <c r="J1944" i="13"/>
  <c r="J405" i="13"/>
  <c r="J1500" i="13"/>
  <c r="J1782" i="13"/>
  <c r="J287" i="13"/>
  <c r="J572" i="13"/>
  <c r="J767" i="13"/>
  <c r="J983" i="13"/>
  <c r="J1002" i="13"/>
  <c r="J1072" i="13"/>
  <c r="J809" i="13"/>
  <c r="J1319" i="13"/>
  <c r="J1573" i="13"/>
  <c r="J55" i="13"/>
  <c r="J264" i="13"/>
  <c r="J302" i="13"/>
  <c r="J1193" i="13"/>
  <c r="J288" i="13"/>
  <c r="J1649" i="13"/>
  <c r="J1679" i="13"/>
  <c r="J612" i="13"/>
  <c r="J1292" i="13"/>
  <c r="J1313" i="13"/>
  <c r="J1744" i="13"/>
  <c r="J211" i="13"/>
  <c r="J468" i="13"/>
  <c r="J590" i="13"/>
  <c r="J838" i="13"/>
  <c r="J1403" i="13"/>
  <c r="J56" i="13"/>
  <c r="J1023" i="13"/>
  <c r="J1087" i="13"/>
  <c r="J1206" i="13"/>
  <c r="J1680" i="13"/>
  <c r="J537" i="13"/>
  <c r="J1104" i="13"/>
  <c r="J133" i="13"/>
  <c r="J768" i="13"/>
  <c r="J1179" i="13"/>
  <c r="J1600" i="13"/>
  <c r="J1601" i="13"/>
  <c r="J1783" i="13"/>
  <c r="J643" i="13"/>
  <c r="J1272" i="13"/>
  <c r="J1433" i="13"/>
  <c r="J1784" i="13"/>
  <c r="J112" i="13"/>
  <c r="J1082" i="13"/>
  <c r="J1207" i="13"/>
  <c r="J1501" i="13"/>
  <c r="J14" i="13"/>
  <c r="J113" i="13"/>
  <c r="J134" i="13"/>
  <c r="J277" i="13"/>
  <c r="J446" i="13"/>
  <c r="J1320" i="13"/>
  <c r="J499" i="13"/>
  <c r="J1026" i="13"/>
  <c r="J362" i="13"/>
  <c r="J538" i="13"/>
  <c r="J769" i="13"/>
  <c r="J839" i="13"/>
  <c r="J1130" i="13"/>
  <c r="J614" i="13"/>
  <c r="J675" i="13"/>
  <c r="J1378" i="13"/>
  <c r="J1681" i="13"/>
  <c r="J1785" i="13"/>
  <c r="J1786" i="13"/>
  <c r="J296" i="13"/>
  <c r="J1003" i="13"/>
  <c r="J1131" i="13"/>
  <c r="J57" i="13"/>
  <c r="J723" i="13"/>
  <c r="J770" i="13"/>
  <c r="J931" i="13"/>
  <c r="J1682" i="13"/>
  <c r="J440" i="13"/>
  <c r="J1083" i="13"/>
  <c r="J1502" i="13"/>
  <c r="J1954" i="13"/>
  <c r="J500" i="13"/>
  <c r="J893" i="13"/>
  <c r="J1503" i="13"/>
  <c r="J441" i="13"/>
  <c r="J991" i="13"/>
  <c r="J114" i="13"/>
  <c r="J171" i="13"/>
  <c r="J984" i="13"/>
  <c r="J1404" i="13"/>
  <c r="J1504" i="13"/>
  <c r="J1964" i="13"/>
  <c r="J2047" i="13"/>
  <c r="J115" i="13"/>
  <c r="J378" i="13"/>
  <c r="J1505" i="13"/>
  <c r="J879" i="13"/>
  <c r="J1132" i="13"/>
  <c r="J1506" i="13"/>
  <c r="J58" i="13"/>
  <c r="J180" i="13"/>
  <c r="J501" i="13"/>
  <c r="J1293" i="13"/>
  <c r="J1683" i="13"/>
  <c r="J1787" i="13"/>
  <c r="J360" i="13"/>
  <c r="J1314" i="13"/>
  <c r="J805" i="13"/>
  <c r="J1004" i="13"/>
  <c r="J1194" i="13"/>
  <c r="J1457" i="13"/>
  <c r="J1788" i="13"/>
  <c r="J1955" i="13"/>
  <c r="J1976" i="13"/>
  <c r="J15" i="13"/>
  <c r="J243" i="13"/>
  <c r="J717" i="13"/>
  <c r="J932" i="13"/>
  <c r="J1870" i="13"/>
  <c r="J1875" i="13"/>
  <c r="J1507" i="13"/>
  <c r="J30" i="13"/>
  <c r="J62" i="13"/>
  <c r="J309" i="13"/>
  <c r="J1789" i="13"/>
  <c r="J591" i="13"/>
  <c r="J1016" i="13"/>
  <c r="J1508" i="13"/>
  <c r="J1753" i="13"/>
  <c r="J2041" i="13"/>
  <c r="J80" i="13"/>
  <c r="J116" i="13"/>
  <c r="J592" i="13"/>
  <c r="J771" i="13"/>
  <c r="J933" i="13"/>
  <c r="J1321" i="13"/>
  <c r="J1509" i="13"/>
  <c r="J689" i="13"/>
  <c r="J894" i="13"/>
  <c r="J978" i="13"/>
  <c r="J947" i="13"/>
  <c r="J1510" i="13"/>
  <c r="J1754" i="13"/>
  <c r="J191" i="13"/>
  <c r="J297" i="13"/>
  <c r="J502" i="13"/>
  <c r="J1511" i="13"/>
  <c r="J1908" i="13"/>
  <c r="J363" i="13"/>
  <c r="J1684" i="13"/>
  <c r="J454" i="13"/>
  <c r="J588" i="13"/>
  <c r="J732" i="13"/>
  <c r="J772" i="13"/>
  <c r="J974" i="13"/>
  <c r="J1273" i="13"/>
  <c r="J1512" i="13"/>
  <c r="J2027" i="13"/>
  <c r="J339" i="13"/>
  <c r="J1274" i="13"/>
  <c r="J1513" i="13"/>
  <c r="J1790" i="13"/>
  <c r="J724" i="13"/>
  <c r="J773" i="13"/>
  <c r="J1371" i="13"/>
  <c r="J593" i="13"/>
  <c r="J1379" i="13"/>
  <c r="J1725" i="13"/>
  <c r="J2004" i="13"/>
  <c r="J217" i="13"/>
  <c r="J244" i="13"/>
  <c r="J265" i="13"/>
  <c r="J298" i="13"/>
  <c r="J774" i="13"/>
  <c r="J1364" i="13"/>
  <c r="J917" i="13"/>
  <c r="J1514" i="13"/>
  <c r="J1685" i="13"/>
  <c r="J11" i="13"/>
  <c r="J979" i="13"/>
  <c r="J1686" i="13"/>
  <c r="J1736" i="13"/>
  <c r="J31" i="13"/>
  <c r="J218" i="13"/>
  <c r="J442" i="13"/>
  <c r="J895" i="13"/>
  <c r="J1791" i="13"/>
  <c r="J310" i="13"/>
  <c r="J503" i="13"/>
  <c r="J840" i="13"/>
  <c r="J968" i="13"/>
  <c r="J948" i="13"/>
  <c r="J1294" i="13"/>
  <c r="J1792" i="13"/>
  <c r="J2009" i="13"/>
  <c r="J1687" i="13"/>
  <c r="J1869" i="13"/>
  <c r="J504" i="13"/>
  <c r="J539" i="13"/>
  <c r="J775" i="13"/>
  <c r="J1688" i="13"/>
  <c r="J1088" i="13"/>
  <c r="J135" i="13"/>
  <c r="J401" i="13"/>
  <c r="J1005" i="13"/>
  <c r="J2068" i="13"/>
  <c r="J640" i="13"/>
  <c r="J1322" i="13"/>
  <c r="J1936" i="13"/>
  <c r="J311" i="13"/>
  <c r="J949" i="13"/>
  <c r="J964" i="13"/>
  <c r="J1515" i="13"/>
  <c r="J1793" i="13"/>
  <c r="J117" i="13"/>
  <c r="J540" i="13"/>
  <c r="J680" i="13"/>
  <c r="J733" i="13"/>
  <c r="J1160" i="13"/>
  <c r="J1689" i="13"/>
  <c r="J2019" i="13"/>
  <c r="J1579" i="13"/>
  <c r="J1602" i="13"/>
  <c r="J245" i="13"/>
  <c r="J1848" i="13"/>
  <c r="J266" i="13"/>
  <c r="J337" i="13"/>
  <c r="J1241" i="13"/>
  <c r="J312" i="13"/>
  <c r="J896" i="13"/>
  <c r="J1594" i="13"/>
  <c r="J1603" i="13"/>
  <c r="J1726" i="13"/>
  <c r="J918" i="13"/>
  <c r="J1516" i="13"/>
  <c r="J1650" i="13"/>
  <c r="J690" i="13"/>
  <c r="J1059" i="13"/>
  <c r="J1089" i="13"/>
  <c r="J1372" i="13"/>
  <c r="J1434" i="13"/>
  <c r="J455" i="13"/>
  <c r="J505" i="13"/>
  <c r="J1065" i="13"/>
  <c r="J1105" i="13"/>
  <c r="J1195" i="13"/>
  <c r="J1690" i="13"/>
  <c r="J1691" i="13"/>
  <c r="J1794" i="13"/>
  <c r="J219" i="13"/>
  <c r="J313" i="13"/>
  <c r="J1006" i="13"/>
  <c r="J1133" i="13"/>
  <c r="J1449" i="13"/>
  <c r="J1909" i="13"/>
  <c r="J1692" i="13"/>
  <c r="J379" i="13"/>
  <c r="J776" i="13"/>
  <c r="J934" i="13"/>
  <c r="J1795" i="13"/>
  <c r="J2010" i="13"/>
  <c r="J246" i="13"/>
  <c r="J380" i="13"/>
  <c r="J541" i="13"/>
  <c r="J594" i="13"/>
  <c r="J965" i="13"/>
  <c r="J1007" i="13"/>
  <c r="J1693" i="13"/>
  <c r="J1796" i="13"/>
  <c r="J542" i="13"/>
  <c r="J1196" i="13"/>
  <c r="J1380" i="13"/>
  <c r="J1694" i="13"/>
  <c r="J897" i="13"/>
  <c r="J1910" i="13"/>
  <c r="J1965" i="13"/>
  <c r="J1971" i="13"/>
  <c r="J182" i="13"/>
  <c r="J605" i="13"/>
  <c r="J691" i="13"/>
  <c r="J969" i="13"/>
  <c r="J1197" i="13"/>
  <c r="J1437" i="13"/>
  <c r="J1695" i="13"/>
  <c r="J1797" i="13"/>
  <c r="J1323" i="13"/>
  <c r="J1798" i="13"/>
  <c r="J220" i="13"/>
  <c r="J950" i="13"/>
  <c r="J1618" i="13"/>
  <c r="J1727" i="13"/>
  <c r="J1863" i="13"/>
  <c r="J172" i="13"/>
  <c r="J183" i="13"/>
  <c r="J406" i="13"/>
  <c r="J573" i="13"/>
  <c r="J841" i="13"/>
  <c r="J1134" i="13"/>
  <c r="J1324" i="13"/>
  <c r="J1619" i="13"/>
  <c r="J1027" i="13"/>
  <c r="J1381" i="13"/>
  <c r="J1517" i="13"/>
  <c r="J1664" i="13"/>
  <c r="J506" i="13"/>
  <c r="J935" i="13"/>
  <c r="J936" i="13"/>
  <c r="J1604" i="13"/>
  <c r="J1987" i="13"/>
  <c r="J381" i="13"/>
  <c r="J469" i="13"/>
  <c r="J1799" i="13"/>
  <c r="J118" i="13"/>
  <c r="J1382" i="13"/>
  <c r="J1518" i="13"/>
  <c r="J207" i="13"/>
  <c r="J507" i="13"/>
  <c r="J1519" i="13"/>
  <c r="J644" i="13"/>
  <c r="J734" i="13"/>
  <c r="J1295" i="13"/>
  <c r="J1876" i="13"/>
  <c r="J369" i="13"/>
  <c r="J1098" i="13"/>
  <c r="J1877" i="13"/>
  <c r="J184" i="13"/>
  <c r="J456" i="13"/>
  <c r="J508" i="13"/>
  <c r="J595" i="13"/>
  <c r="J970" i="13"/>
  <c r="J1275" i="13"/>
  <c r="J1383" i="13"/>
  <c r="J1520" i="13"/>
  <c r="J2069" i="13"/>
  <c r="J1198" i="13"/>
  <c r="J1521" i="13"/>
  <c r="J1522" i="13"/>
  <c r="J1523" i="13"/>
  <c r="J1605" i="13"/>
  <c r="J340" i="13"/>
  <c r="J842" i="13"/>
  <c r="J992" i="13"/>
  <c r="J1186" i="13"/>
  <c r="J1696" i="13"/>
  <c r="J162" i="13"/>
  <c r="J684" i="13"/>
  <c r="J1242" i="13"/>
  <c r="J2048" i="13"/>
  <c r="J1361" i="13"/>
  <c r="J1524" i="13"/>
  <c r="J247" i="13"/>
  <c r="J509" i="13"/>
  <c r="J843" i="13"/>
  <c r="J119" i="13"/>
  <c r="J645" i="13"/>
  <c r="J777" i="13"/>
  <c r="J1911" i="13"/>
  <c r="J221" i="13"/>
  <c r="J314" i="13"/>
  <c r="J341" i="13"/>
  <c r="J402" i="13"/>
  <c r="J646" i="13"/>
  <c r="J735" i="13"/>
  <c r="J898" i="13"/>
  <c r="J1056" i="13"/>
  <c r="J1161" i="13"/>
  <c r="J1355" i="13"/>
  <c r="J1728" i="13"/>
  <c r="J2028" i="13"/>
  <c r="J2037" i="13"/>
  <c r="J407" i="13"/>
  <c r="J778" i="13"/>
  <c r="J1208" i="13"/>
  <c r="J457" i="13"/>
  <c r="J462" i="13"/>
  <c r="J1525" i="13"/>
  <c r="J1697" i="13"/>
  <c r="J912" i="13"/>
  <c r="J1912" i="13"/>
  <c r="J32" i="13"/>
  <c r="J81" i="13"/>
  <c r="J443" i="13"/>
  <c r="J510" i="13"/>
  <c r="J647" i="13"/>
  <c r="J880" i="13"/>
  <c r="J937" i="13"/>
  <c r="J1698" i="13"/>
  <c r="J82" i="13"/>
  <c r="J1162" i="13"/>
  <c r="J1300" i="13"/>
  <c r="J1699" i="13"/>
  <c r="J1871" i="13"/>
  <c r="J1060" i="13"/>
  <c r="J1405" i="13"/>
  <c r="J2070" i="13"/>
  <c r="J222" i="13"/>
  <c r="J408" i="13"/>
  <c r="J779" i="13"/>
  <c r="J780" i="13"/>
  <c r="J899" i="13"/>
  <c r="J1069" i="13"/>
  <c r="J1243" i="13"/>
  <c r="J2049" i="13"/>
  <c r="J382" i="13"/>
  <c r="J736" i="13"/>
  <c r="J781" i="13"/>
  <c r="J985" i="13"/>
  <c r="J1073" i="13"/>
  <c r="J1276" i="13"/>
  <c r="J1325" i="13"/>
  <c r="J120" i="13"/>
  <c r="J648" i="13"/>
  <c r="J951" i="13"/>
  <c r="J1008" i="13"/>
  <c r="J33" i="13"/>
  <c r="J470" i="13"/>
  <c r="J543" i="13"/>
  <c r="J1700" i="13"/>
  <c r="J1977" i="13"/>
  <c r="J185" i="13"/>
  <c r="J223" i="13"/>
  <c r="J1277" i="13"/>
  <c r="J1435" i="13"/>
  <c r="J1988" i="13"/>
  <c r="J192" i="13"/>
  <c r="J737" i="13"/>
  <c r="J1135" i="13"/>
  <c r="J1384" i="13"/>
  <c r="J1606" i="13"/>
  <c r="J1800" i="13"/>
  <c r="J409" i="13"/>
  <c r="J806" i="13"/>
  <c r="J1872" i="13"/>
  <c r="J621" i="13"/>
  <c r="J649" i="13"/>
  <c r="J881" i="13"/>
  <c r="J952" i="13"/>
  <c r="J1526" i="13"/>
  <c r="J1527" i="13"/>
  <c r="J1801" i="13"/>
  <c r="J1913" i="13"/>
  <c r="J544" i="13"/>
  <c r="J725" i="13"/>
  <c r="J738" i="13"/>
  <c r="J844" i="13"/>
  <c r="J403" i="13"/>
  <c r="J1244" i="13"/>
  <c r="J1607" i="13"/>
  <c r="J1989" i="13"/>
  <c r="J176" i="13"/>
  <c r="J782" i="13"/>
  <c r="J1163" i="13"/>
  <c r="J1956" i="13"/>
  <c r="J83" i="13"/>
  <c r="J410" i="13"/>
  <c r="J471" i="13"/>
  <c r="J1307" i="13"/>
  <c r="J315" i="13"/>
  <c r="J739" i="13"/>
  <c r="J1136" i="13"/>
  <c r="J1651" i="13"/>
  <c r="J1802" i="13"/>
  <c r="J212" i="13"/>
  <c r="J1057" i="13"/>
  <c r="J1209" i="13"/>
  <c r="J1701" i="13"/>
  <c r="J411" i="13"/>
  <c r="J545" i="13"/>
  <c r="J845" i="13"/>
  <c r="J1853" i="13"/>
  <c r="J136" i="13"/>
  <c r="J137" i="13"/>
  <c r="J2050" i="13"/>
  <c r="J224" i="13"/>
  <c r="J225" i="13"/>
  <c r="J412" i="13"/>
  <c r="J622" i="13"/>
  <c r="J1755" i="13"/>
  <c r="J458" i="13"/>
  <c r="J846" i="13"/>
  <c r="J971" i="13"/>
  <c r="J1009" i="13"/>
  <c r="J385" i="13"/>
  <c r="J1137" i="13"/>
  <c r="J1385" i="13"/>
  <c r="J1528" i="13"/>
  <c r="J681" i="13"/>
  <c r="J986" i="13"/>
  <c r="J1037" i="13"/>
  <c r="J1767" i="13"/>
  <c r="J1803" i="13"/>
  <c r="J1804" i="13"/>
  <c r="J2011" i="13"/>
  <c r="J413" i="13"/>
  <c r="J574" i="13"/>
  <c r="J1805" i="13"/>
  <c r="J546" i="13"/>
  <c r="J575" i="13"/>
  <c r="J953" i="13"/>
  <c r="J1038" i="13"/>
  <c r="J1245" i="13"/>
  <c r="J1702" i="13"/>
  <c r="J1914" i="13"/>
  <c r="J740" i="13"/>
  <c r="J1028" i="13"/>
  <c r="J1858" i="13"/>
  <c r="J820" i="13"/>
  <c r="J886" i="13"/>
  <c r="J1246" i="13"/>
  <c r="J1768" i="13"/>
  <c r="J267" i="13"/>
  <c r="J345" i="13"/>
  <c r="J414" i="13"/>
  <c r="J938" i="13"/>
  <c r="J1019" i="13"/>
  <c r="J34" i="13"/>
  <c r="J650" i="13"/>
  <c r="J811" i="13"/>
  <c r="J1529" i="13"/>
  <c r="J1652" i="13"/>
  <c r="J1729" i="13"/>
  <c r="J1878" i="13"/>
  <c r="J511" i="13"/>
  <c r="J1212" i="13"/>
  <c r="J1406" i="13"/>
  <c r="J1530" i="13"/>
  <c r="J1608" i="13"/>
  <c r="J1703" i="13"/>
  <c r="J1106" i="13"/>
  <c r="J1107" i="13"/>
  <c r="J1737" i="13"/>
  <c r="J138" i="13"/>
  <c r="J847" i="13"/>
  <c r="J596" i="13"/>
  <c r="J1806" i="13"/>
  <c r="J1807" i="13"/>
  <c r="J1808" i="13"/>
  <c r="J316" i="13"/>
  <c r="J1029" i="13"/>
  <c r="J1308" i="13"/>
  <c r="J2012" i="13"/>
  <c r="J1438" i="13"/>
  <c r="J1531" i="13"/>
  <c r="J1809" i="13"/>
  <c r="J2071" i="13"/>
  <c r="J63" i="13"/>
  <c r="J415" i="13"/>
  <c r="J848" i="13"/>
  <c r="J1810" i="13"/>
  <c r="J512" i="13"/>
  <c r="J783" i="13"/>
  <c r="J849" i="13"/>
  <c r="J1247" i="13"/>
  <c r="J193" i="13"/>
  <c r="J954" i="13"/>
  <c r="J1278" i="13"/>
  <c r="J1386" i="13"/>
  <c r="J1811" i="13"/>
  <c r="J370" i="13"/>
  <c r="J1030" i="13"/>
  <c r="J1653" i="13"/>
  <c r="J1990" i="13"/>
  <c r="J2051" i="13"/>
  <c r="J626" i="13"/>
  <c r="J1326" i="13"/>
  <c r="J1367" i="13"/>
  <c r="J1966" i="13"/>
  <c r="J692" i="13"/>
  <c r="J850" i="13"/>
  <c r="J939" i="13"/>
  <c r="J472" i="13"/>
  <c r="J784" i="13"/>
  <c r="J851" i="13"/>
  <c r="J1070" i="13"/>
  <c r="J1532" i="13"/>
  <c r="J2079" i="13"/>
  <c r="J1296" i="13"/>
  <c r="J1609" i="13"/>
  <c r="J35" i="13"/>
  <c r="J513" i="13"/>
  <c r="J547" i="13"/>
  <c r="J785" i="13"/>
  <c r="J1039" i="13"/>
  <c r="J1654" i="13"/>
  <c r="J248" i="13"/>
  <c r="J303" i="13"/>
  <c r="J576" i="13"/>
  <c r="J580" i="13"/>
  <c r="J852" i="13"/>
  <c r="J853" i="13"/>
  <c r="J1756" i="13"/>
  <c r="J1812" i="13"/>
  <c r="J373" i="13"/>
  <c r="J693" i="13"/>
  <c r="J1040" i="13"/>
  <c r="J1090" i="13"/>
  <c r="J1108" i="13"/>
  <c r="J1730" i="13"/>
  <c r="J64" i="13"/>
  <c r="J121" i="13"/>
  <c r="J1407" i="13"/>
  <c r="J1957" i="13"/>
  <c r="J317" i="13"/>
  <c r="J1745" i="13"/>
  <c r="J16" i="13"/>
  <c r="J226" i="13"/>
  <c r="J227" i="13"/>
  <c r="J514" i="13"/>
  <c r="J548" i="13"/>
  <c r="J1010" i="13"/>
  <c r="J1248" i="13"/>
  <c r="J1408" i="13"/>
  <c r="J1574" i="13"/>
  <c r="J59" i="13"/>
  <c r="J515" i="13"/>
  <c r="J694" i="13"/>
  <c r="J913" i="13"/>
  <c r="J1164" i="13"/>
  <c r="J1074" i="13"/>
  <c r="J1199" i="13"/>
  <c r="J1200" i="13"/>
  <c r="J549" i="13"/>
  <c r="J1533" i="13"/>
  <c r="J597" i="13"/>
  <c r="J651" i="13"/>
  <c r="J163" i="13"/>
  <c r="J463" i="13"/>
  <c r="J652" i="13"/>
  <c r="J900" i="13"/>
  <c r="J1138" i="13"/>
  <c r="J1704" i="13"/>
  <c r="J36" i="13"/>
  <c r="J516" i="13"/>
  <c r="J955" i="13"/>
  <c r="J1139" i="13"/>
  <c r="J1620" i="13"/>
  <c r="J1632" i="13"/>
  <c r="J2042" i="13"/>
  <c r="J249" i="13"/>
  <c r="J821" i="13"/>
  <c r="J940" i="13"/>
  <c r="J956" i="13"/>
  <c r="J1024" i="13"/>
  <c r="J1945" i="13"/>
  <c r="J581" i="13"/>
  <c r="J741" i="13"/>
  <c r="J742" i="13"/>
  <c r="J1575" i="13"/>
  <c r="J164" i="13"/>
  <c r="J351" i="13"/>
  <c r="J627" i="13"/>
  <c r="J695" i="13"/>
  <c r="J957" i="13"/>
  <c r="J1387" i="13"/>
  <c r="J1633" i="13"/>
  <c r="J1665" i="13"/>
  <c r="J743" i="13"/>
  <c r="J786" i="13"/>
  <c r="J1534" i="13"/>
  <c r="J1535" i="13"/>
  <c r="J1834" i="13"/>
  <c r="J416" i="13"/>
  <c r="J417" i="13"/>
  <c r="J854" i="13"/>
  <c r="J1409" i="13"/>
  <c r="J1588" i="13"/>
  <c r="J1621" i="13"/>
  <c r="J418" i="13"/>
  <c r="J2052" i="13"/>
  <c r="J374" i="13"/>
  <c r="J464" i="13"/>
  <c r="J517" i="13"/>
  <c r="J2020" i="13"/>
  <c r="J2053" i="13"/>
  <c r="J465" i="13"/>
  <c r="J1410" i="13"/>
  <c r="J268" i="13"/>
  <c r="J1705" i="13"/>
  <c r="J2013" i="13"/>
  <c r="J419" i="13"/>
  <c r="J598" i="13"/>
  <c r="J616" i="13"/>
  <c r="J744" i="13"/>
  <c r="J1091" i="13"/>
  <c r="J672" i="13"/>
  <c r="J1388" i="13"/>
  <c r="J1536" i="13"/>
  <c r="J855" i="13"/>
  <c r="J1287" i="13"/>
  <c r="J787" i="13"/>
  <c r="J1099" i="13"/>
  <c r="J1915" i="13"/>
  <c r="J1279" i="13"/>
  <c r="J420" i="13"/>
  <c r="J1280" i="13"/>
  <c r="J65" i="13"/>
  <c r="J856" i="13"/>
  <c r="J1450" i="13"/>
  <c r="J1991" i="13"/>
  <c r="J60" i="13"/>
  <c r="J194" i="13"/>
  <c r="J84" i="13"/>
  <c r="J386" i="13"/>
  <c r="J1201" i="13"/>
  <c r="J1281" i="13"/>
  <c r="J1443" i="13"/>
  <c r="J1580" i="13"/>
  <c r="J1937" i="13"/>
  <c r="J1439" i="13"/>
  <c r="J1864" i="13"/>
  <c r="J1813" i="13"/>
  <c r="J208" i="13"/>
  <c r="J387" i="13"/>
  <c r="J696" i="13"/>
  <c r="J788" i="13"/>
  <c r="J1140" i="13"/>
  <c r="J1411" i="13"/>
  <c r="J66" i="13"/>
  <c r="J139" i="13"/>
  <c r="J173" i="13"/>
  <c r="J653" i="13"/>
  <c r="J966" i="13"/>
  <c r="J1058" i="13"/>
  <c r="J1738" i="13"/>
  <c r="J1814" i="13"/>
  <c r="J473" i="13"/>
  <c r="J941" i="13"/>
  <c r="J1622" i="13"/>
  <c r="J195" i="13"/>
  <c r="J421" i="13"/>
  <c r="J628" i="13"/>
  <c r="J1249" i="13"/>
  <c r="J697" i="13"/>
  <c r="J1634" i="13"/>
  <c r="J1655" i="13"/>
  <c r="J1706" i="13"/>
  <c r="J2021" i="13"/>
  <c r="J2054" i="13"/>
  <c r="J577" i="13"/>
  <c r="J654" i="13"/>
  <c r="J1031" i="13"/>
  <c r="J37" i="13"/>
  <c r="J22" i="13"/>
  <c r="J165" i="13"/>
  <c r="J550" i="13"/>
  <c r="J1389" i="13"/>
  <c r="J1815" i="13"/>
  <c r="J250" i="13"/>
  <c r="J371" i="13"/>
  <c r="J551" i="13"/>
  <c r="J1635" i="13"/>
  <c r="J1916" i="13"/>
  <c r="J85" i="13"/>
  <c r="J1141" i="13"/>
  <c r="J1537" i="13"/>
  <c r="J459" i="13"/>
  <c r="J1142" i="13"/>
  <c r="J1444" i="13"/>
  <c r="J1656" i="13"/>
  <c r="J1707" i="13"/>
  <c r="J474" i="13"/>
  <c r="J140" i="13"/>
  <c r="J726" i="13"/>
  <c r="J1538" i="13"/>
  <c r="J475" i="13"/>
  <c r="J967" i="13"/>
  <c r="J745" i="13"/>
  <c r="J685" i="13"/>
  <c r="J1084" i="13"/>
  <c r="J1143" i="13"/>
  <c r="J1576" i="13"/>
  <c r="J1816" i="13"/>
  <c r="J67" i="13"/>
  <c r="J214" i="13"/>
  <c r="J698" i="13"/>
  <c r="J746" i="13"/>
  <c r="J1041" i="13"/>
  <c r="J38" i="13"/>
  <c r="J39" i="13"/>
  <c r="J987" i="13"/>
  <c r="J68" i="13"/>
  <c r="J69" i="13"/>
  <c r="J1708" i="13"/>
  <c r="J1757" i="13"/>
  <c r="J342" i="13"/>
  <c r="J1327" i="13"/>
  <c r="J460" i="13"/>
  <c r="J552" i="13"/>
  <c r="J391" i="13"/>
  <c r="J1109" i="13"/>
  <c r="J1390" i="13"/>
  <c r="J1391" i="13"/>
  <c r="J70" i="13"/>
  <c r="J86" i="13"/>
  <c r="J1075" i="13"/>
  <c r="J1110" i="13"/>
  <c r="J87" i="13"/>
  <c r="J655" i="13"/>
  <c r="J1066" i="13"/>
  <c r="J318" i="13"/>
  <c r="J1042" i="13"/>
  <c r="J1539" i="13"/>
  <c r="J1758" i="13"/>
  <c r="J1917" i="13"/>
  <c r="J383" i="13"/>
  <c r="J1817" i="13"/>
  <c r="J141" i="13"/>
  <c r="J251" i="13"/>
  <c r="J2055" i="13"/>
  <c r="J142" i="13"/>
  <c r="J901" i="13"/>
  <c r="J1818" i="13"/>
  <c r="J392" i="13"/>
  <c r="J1250" i="13"/>
  <c r="J1412" i="13"/>
  <c r="J375" i="13"/>
  <c r="J553" i="13"/>
  <c r="J1731" i="13"/>
  <c r="J942" i="13"/>
  <c r="J1958" i="13"/>
  <c r="J518" i="13"/>
  <c r="J656" i="13"/>
  <c r="J1043" i="13"/>
  <c r="J1111" i="13"/>
  <c r="J1759" i="13"/>
  <c r="J1918" i="13"/>
  <c r="J1589" i="13"/>
  <c r="J1732" i="13"/>
  <c r="J657" i="13"/>
  <c r="J789" i="13"/>
  <c r="J1144" i="13"/>
  <c r="J1636" i="13"/>
  <c r="J143" i="13"/>
  <c r="J422" i="13"/>
  <c r="J1637" i="13"/>
  <c r="J71" i="13"/>
  <c r="J393" i="13"/>
  <c r="J423" i="13"/>
  <c r="J476" i="13"/>
  <c r="J1227" i="13"/>
  <c r="J1540" i="13"/>
  <c r="J1541" i="13"/>
  <c r="J1819" i="13"/>
  <c r="J144" i="13"/>
  <c r="J145" i="13"/>
  <c r="J554" i="13"/>
  <c r="J658" i="13"/>
  <c r="J1445" i="13"/>
  <c r="J1992" i="13"/>
  <c r="J394" i="13"/>
  <c r="J659" i="13"/>
  <c r="J2005" i="13"/>
  <c r="J555" i="13"/>
  <c r="J660" i="13"/>
  <c r="J278" i="13"/>
  <c r="J617" i="13"/>
  <c r="J1092" i="13"/>
  <c r="J1100" i="13"/>
  <c r="J1595" i="13"/>
  <c r="J40" i="13"/>
  <c r="J718" i="13"/>
  <c r="J279" i="13"/>
  <c r="J1251" i="13"/>
  <c r="J1657" i="13"/>
  <c r="J209" i="13"/>
  <c r="J1596" i="13"/>
  <c r="J477" i="13"/>
  <c r="J1709" i="13"/>
  <c r="J988" i="13"/>
  <c r="J2056" i="13"/>
  <c r="J1451" i="13"/>
  <c r="J146" i="13"/>
  <c r="J319" i="13"/>
  <c r="J556" i="13"/>
  <c r="J1597" i="13"/>
  <c r="J1885" i="13"/>
  <c r="J519" i="13"/>
  <c r="J1301" i="13"/>
  <c r="J320" i="13"/>
  <c r="J424" i="13"/>
  <c r="J1919" i="13"/>
  <c r="J557" i="13"/>
  <c r="J618" i="13"/>
  <c r="J975" i="13"/>
  <c r="J88" i="13"/>
  <c r="J857" i="13"/>
  <c r="J858" i="13"/>
  <c r="J914" i="13"/>
  <c r="J859" i="13"/>
  <c r="J1886" i="13"/>
  <c r="J1946" i="13"/>
  <c r="J1044" i="13"/>
  <c r="J699" i="13"/>
  <c r="J89" i="13"/>
  <c r="J824" i="13"/>
  <c r="J252" i="13"/>
  <c r="J825" i="13"/>
  <c r="J90" i="13"/>
  <c r="J1309" i="13"/>
  <c r="J1760" i="13"/>
  <c r="J1887" i="13"/>
  <c r="J91" i="13"/>
  <c r="J280" i="13"/>
  <c r="J661" i="13"/>
  <c r="J578" i="13"/>
  <c r="J72" i="13"/>
  <c r="J196" i="13"/>
  <c r="J478" i="13"/>
  <c r="J1542" i="13"/>
  <c r="J1590" i="13"/>
  <c r="J1993" i="13"/>
  <c r="J826" i="13"/>
  <c r="J1045" i="13"/>
  <c r="J1328" i="13"/>
  <c r="J1920" i="13"/>
  <c r="J727" i="13"/>
  <c r="J73" i="13"/>
  <c r="J700" i="13"/>
  <c r="J1165" i="13"/>
  <c r="J1252" i="13"/>
  <c r="J1543" i="13"/>
  <c r="J2057" i="13"/>
  <c r="J228" i="13"/>
  <c r="J321" i="13"/>
  <c r="J1623" i="13"/>
  <c r="J1959" i="13"/>
  <c r="J177" i="13"/>
  <c r="J425" i="13"/>
  <c r="J1820" i="13"/>
  <c r="J395" i="13"/>
  <c r="J558" i="13"/>
  <c r="J701" i="13"/>
  <c r="J2072" i="13"/>
  <c r="J447" i="13"/>
  <c r="J147" i="13"/>
  <c r="J662" i="13"/>
  <c r="J1544" i="13"/>
  <c r="J148" i="13"/>
  <c r="J860" i="13"/>
  <c r="J1085" i="13"/>
  <c r="J1329" i="13"/>
  <c r="J1921" i="13"/>
  <c r="J322" i="13"/>
  <c r="J1112" i="13"/>
  <c r="J1638" i="13"/>
  <c r="J1769" i="13"/>
  <c r="J1113" i="13"/>
  <c r="J92" i="13"/>
  <c r="J861" i="13"/>
  <c r="J1032" i="13"/>
  <c r="J807" i="13"/>
  <c r="J1888" i="13"/>
  <c r="J41" i="13"/>
  <c r="J229" i="13"/>
  <c r="J1253" i="13"/>
  <c r="J1889" i="13"/>
  <c r="J426" i="13"/>
  <c r="J1145" i="13"/>
  <c r="J1392" i="13"/>
  <c r="J1746" i="13"/>
  <c r="J1748" i="13"/>
  <c r="J23" i="13"/>
  <c r="J93" i="13"/>
  <c r="J94" i="13"/>
  <c r="J747" i="13"/>
  <c r="J812" i="13"/>
  <c r="J862" i="13"/>
  <c r="J1254" i="13"/>
  <c r="J1879" i="13"/>
  <c r="J1922" i="13"/>
  <c r="J663" i="13"/>
  <c r="J24" i="13"/>
  <c r="J702" i="13"/>
  <c r="J1114" i="13"/>
  <c r="J1770" i="13"/>
  <c r="J2058" i="13"/>
  <c r="J323" i="13"/>
  <c r="J1610" i="13"/>
  <c r="J1821" i="13"/>
  <c r="J95" i="13"/>
  <c r="J74" i="13"/>
  <c r="J633" i="13"/>
  <c r="J863" i="13"/>
  <c r="J1545" i="13"/>
  <c r="J1046" i="13"/>
  <c r="J1282" i="13"/>
  <c r="J149" i="13"/>
  <c r="J623" i="13"/>
  <c r="J1228" i="13"/>
  <c r="J1598" i="13"/>
  <c r="J1835" i="13"/>
  <c r="J479" i="13"/>
  <c r="J1330" i="13"/>
  <c r="J1255" i="13"/>
  <c r="J1639" i="13"/>
  <c r="J1822" i="13"/>
  <c r="J1960" i="13"/>
  <c r="J1994" i="13"/>
  <c r="J96" i="13"/>
  <c r="J97" i="13"/>
  <c r="J122" i="13"/>
  <c r="J1115" i="13"/>
  <c r="J1413" i="13"/>
  <c r="J1923" i="13"/>
  <c r="J1924" i="13"/>
  <c r="J271" i="13"/>
  <c r="J1414" i="13"/>
  <c r="J1546" i="13"/>
  <c r="J253" i="13"/>
  <c r="J1393" i="13"/>
  <c r="J864" i="13"/>
  <c r="J1925" i="13"/>
  <c r="J404" i="13"/>
  <c r="J865" i="13"/>
  <c r="J1771" i="13"/>
  <c r="J2022" i="13"/>
  <c r="J42" i="13"/>
  <c r="J150" i="13"/>
  <c r="J427" i="13"/>
  <c r="J1229" i="13"/>
  <c r="J1331" i="13"/>
  <c r="J1880" i="13"/>
  <c r="J559" i="13"/>
  <c r="J1093" i="13"/>
  <c r="J1772" i="13"/>
  <c r="J1823" i="13"/>
  <c r="J123" i="13"/>
  <c r="J703" i="13"/>
  <c r="J1938" i="13"/>
  <c r="J230" i="13"/>
  <c r="J582" i="13"/>
  <c r="J151" i="13"/>
  <c r="J1423" i="13"/>
  <c r="J1710" i="13"/>
  <c r="J1446" i="13"/>
  <c r="J1230" i="13"/>
  <c r="J254" i="13"/>
  <c r="J1711" i="13"/>
  <c r="J1624" i="13"/>
  <c r="J1640" i="13"/>
  <c r="J43" i="13"/>
  <c r="J17" i="13"/>
  <c r="J152" i="13"/>
  <c r="J704" i="13"/>
  <c r="J124" i="13"/>
  <c r="J629" i="13"/>
  <c r="J664" i="13"/>
  <c r="J1256" i="13"/>
  <c r="J153" i="13"/>
  <c r="J583" i="13"/>
  <c r="J372" i="13"/>
  <c r="J44" i="13"/>
  <c r="J186" i="13"/>
  <c r="J1047" i="13"/>
  <c r="J255" i="13"/>
  <c r="J665" i="13"/>
  <c r="J281" i="13"/>
  <c r="J866" i="13"/>
  <c r="J705" i="13"/>
  <c r="J282" i="13"/>
  <c r="J448" i="13"/>
  <c r="J748" i="13"/>
  <c r="J256" i="13"/>
  <c r="J428" i="13"/>
  <c r="J1547" i="13"/>
  <c r="J429" i="13"/>
  <c r="J1658" i="13"/>
  <c r="J257" i="13"/>
  <c r="J867" i="13"/>
  <c r="J1440" i="13"/>
  <c r="J210" i="13"/>
  <c r="J827" i="13"/>
  <c r="J1873" i="13"/>
  <c r="J480" i="13"/>
  <c r="J1332" i="13"/>
  <c r="J1333" i="13"/>
  <c r="J1625" i="13"/>
  <c r="J2059" i="13"/>
  <c r="J560" i="13"/>
  <c r="J1116" i="13"/>
  <c r="J1926" i="13"/>
  <c r="J283" i="13"/>
  <c r="J430" i="13"/>
  <c r="J1824" i="13"/>
  <c r="J125" i="13"/>
  <c r="J1761" i="13"/>
  <c r="J1825" i="13"/>
  <c r="J1626" i="13"/>
  <c r="J1048" i="13"/>
  <c r="J1826" i="13"/>
  <c r="J882" i="13"/>
  <c r="J1146" i="13"/>
  <c r="J1221" i="13"/>
  <c r="J25" i="13"/>
  <c r="J1315" i="13"/>
  <c r="J790" i="13"/>
  <c r="J2073" i="13"/>
  <c r="J1415" i="13"/>
  <c r="J272" i="13"/>
  <c r="J1147" i="13"/>
  <c r="J1416" i="13"/>
  <c r="J1202" i="13"/>
  <c r="J45" i="13"/>
  <c r="J154" i="13"/>
  <c r="J8" i="13"/>
  <c r="J1881" i="13"/>
  <c r="J561" i="13"/>
  <c r="J791" i="13"/>
  <c r="J1257" i="13"/>
  <c r="J1548" i="13"/>
  <c r="J1049" i="13"/>
  <c r="J1712" i="13"/>
  <c r="J1033" i="13"/>
  <c r="J1148" i="13"/>
  <c r="J258" i="13"/>
  <c r="J26" i="13"/>
  <c r="J481" i="13"/>
  <c r="J2074" i="13"/>
  <c r="J1424" i="13"/>
  <c r="J213" i="13"/>
  <c r="J1577" i="13"/>
  <c r="J299" i="13"/>
  <c r="J562" i="13"/>
  <c r="J1101" i="13"/>
  <c r="J1747" i="13"/>
  <c r="J98" i="13"/>
  <c r="J396" i="13"/>
  <c r="J563" i="13"/>
  <c r="J397" i="13"/>
  <c r="J943" i="13"/>
  <c r="J1890" i="13"/>
  <c r="J1762" i="13"/>
  <c r="J2043" i="13"/>
  <c r="J1713" i="13"/>
  <c r="J46" i="13"/>
  <c r="J330" i="13"/>
  <c r="J431" i="13"/>
  <c r="J666" i="13"/>
  <c r="J1714" i="13"/>
  <c r="J1836" i="13"/>
  <c r="J482" i="13"/>
  <c r="J1827" i="13"/>
  <c r="J155" i="13"/>
  <c r="J1011" i="13"/>
  <c r="J1334" i="13"/>
  <c r="J1837" i="13"/>
  <c r="J1927" i="13"/>
  <c r="J673" i="13"/>
  <c r="J1627" i="13"/>
  <c r="J273" i="13"/>
  <c r="J828" i="13"/>
  <c r="J1659" i="13"/>
  <c r="J829" i="13"/>
  <c r="J483" i="13"/>
  <c r="J944" i="13"/>
  <c r="J1335" i="13"/>
  <c r="J47" i="13"/>
  <c r="J749" i="13"/>
  <c r="J27" i="13"/>
  <c r="J706" i="13"/>
  <c r="J1231" i="13"/>
  <c r="J1203" i="13"/>
  <c r="J432" i="13"/>
  <c r="J830" i="13"/>
  <c r="J958" i="13"/>
  <c r="J1425" i="13"/>
  <c r="J1149" i="13"/>
  <c r="J1094" i="13"/>
  <c r="J197" i="13"/>
  <c r="J1549" i="13"/>
  <c r="J1336" i="13"/>
  <c r="J1337" i="13"/>
  <c r="J792" i="13"/>
  <c r="J883" i="13"/>
  <c r="J484" i="13"/>
  <c r="J1222" i="13"/>
  <c r="J75" i="13"/>
  <c r="J1338" i="13"/>
  <c r="J915" i="13"/>
  <c r="J1150" i="13"/>
  <c r="J1550" i="13"/>
  <c r="J1628" i="13"/>
  <c r="J707" i="13"/>
  <c r="J324" i="13"/>
  <c r="J1362" i="13"/>
  <c r="J289" i="13"/>
  <c r="J520" i="13"/>
  <c r="J1967" i="13"/>
  <c r="J99" i="13"/>
  <c r="J750" i="13"/>
  <c r="J18" i="13"/>
  <c r="J868" i="13"/>
  <c r="J1715" i="13"/>
  <c r="J993" i="13"/>
  <c r="J1117" i="13"/>
  <c r="J1417" i="13"/>
  <c r="J433" i="13"/>
  <c r="J485" i="13"/>
  <c r="J521" i="13"/>
  <c r="J1118" i="13"/>
  <c r="J1660" i="13"/>
  <c r="J1891" i="13"/>
  <c r="J989" i="13"/>
  <c r="J1394" i="13"/>
  <c r="J76" i="13"/>
  <c r="J1151" i="13"/>
  <c r="J1865" i="13"/>
  <c r="J100" i="13"/>
  <c r="J1882" i="13"/>
  <c r="J1551" i="13"/>
  <c r="J2060" i="13"/>
  <c r="J1339" i="13"/>
  <c r="J1418" i="13"/>
  <c r="J1426" i="13"/>
  <c r="J1739" i="13"/>
  <c r="J1883" i="13"/>
  <c r="J751" i="13"/>
  <c r="J1716" i="13"/>
  <c r="J1928" i="13"/>
  <c r="J1340" i="13"/>
  <c r="J813" i="13"/>
  <c r="J1763" i="13"/>
  <c r="J198" i="13"/>
  <c r="J1166" i="13"/>
  <c r="J1167" i="13"/>
  <c r="J156" i="13"/>
  <c r="J157" i="13"/>
  <c r="J522" i="13"/>
  <c r="J869" i="13"/>
  <c r="J331" i="13"/>
  <c r="J1119" i="13"/>
  <c r="J1947" i="13"/>
  <c r="J1341" i="13"/>
  <c r="J1120" i="13"/>
  <c r="J667" i="13"/>
  <c r="J1121" i="13"/>
  <c r="J870" i="13"/>
  <c r="J1929" i="13"/>
  <c r="J231" i="13"/>
  <c r="J388" i="13"/>
  <c r="J1419" i="13"/>
  <c r="J444" i="13"/>
  <c r="J1930" i="13"/>
  <c r="J793" i="13"/>
  <c r="J1223" i="13"/>
  <c r="J959" i="13"/>
  <c r="J486" i="13"/>
  <c r="J728" i="13"/>
  <c r="J564" i="13"/>
  <c r="J1838" i="13"/>
  <c r="J599" i="13"/>
  <c r="J668" i="13"/>
  <c r="J1420" i="13"/>
  <c r="J1581" i="13"/>
  <c r="J976" i="13"/>
  <c r="J1050" i="13"/>
  <c r="J1342" i="13"/>
  <c r="J523" i="13"/>
  <c r="J708" i="13"/>
  <c r="J1773" i="13"/>
  <c r="J524" i="13"/>
  <c r="J619" i="13"/>
  <c r="J871" i="13"/>
  <c r="J960" i="13"/>
  <c r="J1310" i="13"/>
  <c r="J1552" i="13"/>
  <c r="J1395" i="13"/>
  <c r="J1591" i="13"/>
  <c r="J2061" i="13"/>
  <c r="J1258" i="13"/>
  <c r="J1051" i="13"/>
  <c r="J525" i="13"/>
  <c r="J961" i="13"/>
  <c r="J709" i="13"/>
  <c r="J794" i="13"/>
  <c r="J77" i="13"/>
  <c r="J1553" i="13"/>
  <c r="J1667" i="13"/>
  <c r="J2006" i="13"/>
  <c r="J600" i="13"/>
  <c r="J1874" i="13"/>
  <c r="J1343" i="13"/>
  <c r="J1344" i="13"/>
  <c r="J2062" i="13"/>
  <c r="J2063" i="13"/>
  <c r="J752" i="13"/>
  <c r="J831" i="13"/>
  <c r="J1968" i="13"/>
  <c r="J1052" i="13"/>
  <c r="J1152" i="13"/>
  <c r="J1345" i="13"/>
  <c r="J158" i="13"/>
  <c r="J174" i="13"/>
  <c r="J832" i="13"/>
  <c r="J1316" i="13"/>
  <c r="J1554" i="13"/>
  <c r="J1717" i="13"/>
  <c r="J584" i="13"/>
  <c r="J1153" i="13"/>
  <c r="J1931" i="13"/>
  <c r="J1828" i="13"/>
  <c r="J1582" i="13"/>
  <c r="J795" i="13"/>
  <c r="J2044" i="13"/>
  <c r="J1555" i="13"/>
  <c r="J585" i="13"/>
  <c r="J796" i="13"/>
  <c r="J710" i="13"/>
  <c r="J1363" i="13"/>
  <c r="J1012" i="13"/>
  <c r="J753" i="13"/>
  <c r="J1053" i="13"/>
  <c r="J9" i="13"/>
  <c r="J487" i="13"/>
  <c r="J384" i="13"/>
  <c r="J1154" i="13"/>
  <c r="J466" i="13"/>
  <c r="J1396" i="13"/>
  <c r="J48" i="13"/>
  <c r="J49" i="13"/>
  <c r="J274" i="13"/>
  <c r="J1441" i="13"/>
  <c r="J488" i="13"/>
  <c r="J797" i="13"/>
  <c r="J674" i="13"/>
  <c r="J754" i="13"/>
  <c r="J1839" i="13"/>
  <c r="J1866" i="13"/>
  <c r="J1346" i="13"/>
  <c r="J1297" i="13"/>
  <c r="J325" i="13"/>
  <c r="J1764" i="13"/>
  <c r="J902" i="13"/>
  <c r="J1259" i="13"/>
  <c r="J50" i="13"/>
  <c r="J755" i="13"/>
  <c r="J51" i="13"/>
  <c r="J601" i="13"/>
  <c r="J972" i="13"/>
  <c r="J1978" i="13"/>
  <c r="J101" i="13"/>
  <c r="J602" i="13"/>
  <c r="J1892" i="13"/>
  <c r="J903" i="13"/>
  <c r="J1611" i="13"/>
  <c r="J1740" i="13"/>
  <c r="J269" i="13"/>
  <c r="J872" i="13"/>
  <c r="J1556" i="13"/>
  <c r="J1224" i="13"/>
  <c r="J389" i="13"/>
  <c r="J873" i="13"/>
  <c r="J102" i="13"/>
  <c r="J916" i="13"/>
  <c r="J232" i="13"/>
  <c r="J1557" i="13"/>
  <c r="J1558" i="13"/>
  <c r="J1612" i="13"/>
  <c r="J489" i="13"/>
  <c r="J187" i="13"/>
  <c r="J1840" i="13"/>
  <c r="J490" i="13"/>
  <c r="J1559" i="13"/>
  <c r="J445" i="13"/>
  <c r="J2023" i="13"/>
  <c r="J669" i="13"/>
  <c r="J1095" i="13"/>
  <c r="J1841" i="13"/>
  <c r="J126" i="13"/>
  <c r="J1884" i="13"/>
  <c r="J1932" i="13"/>
  <c r="J1829" i="13"/>
  <c r="J620" i="13"/>
  <c r="J945" i="13"/>
  <c r="J1260" i="13"/>
  <c r="J326" i="13"/>
  <c r="J61" i="13"/>
  <c r="J2014" i="13"/>
  <c r="J1283" i="13"/>
  <c r="J1560" i="13"/>
  <c r="J1397" i="13"/>
  <c r="J233" i="13"/>
  <c r="J327" i="13"/>
  <c r="J1578" i="13"/>
  <c r="J175" i="13"/>
  <c r="J1284" i="13"/>
  <c r="J1155" i="13"/>
  <c r="J1398" i="13"/>
  <c r="J1933" i="13"/>
  <c r="J127" i="13"/>
  <c r="J874" i="13"/>
  <c r="J1583" i="13"/>
  <c r="J1427" i="13"/>
  <c r="J128" i="13"/>
  <c r="J1261" i="13"/>
  <c r="J461" i="13"/>
  <c r="J1561" i="13"/>
  <c r="J946" i="13"/>
  <c r="J579" i="13"/>
  <c r="J259" i="13"/>
  <c r="J434" i="13"/>
  <c r="J1232" i="13"/>
  <c r="J260" i="13"/>
  <c r="J565" i="13"/>
  <c r="J1204" i="13"/>
  <c r="J103" i="13"/>
  <c r="J526" i="13"/>
  <c r="J1122" i="13"/>
  <c r="J1733" i="13"/>
  <c r="J1562" i="13"/>
  <c r="J566" i="13"/>
  <c r="J1123" i="13"/>
  <c r="J670" i="13"/>
  <c r="J1830" i="13"/>
  <c r="J435" i="13"/>
  <c r="J1156" i="13"/>
  <c r="J398" i="13"/>
  <c r="J1893" i="13"/>
  <c r="J1718" i="13"/>
  <c r="J1599" i="13"/>
  <c r="J798" i="13"/>
  <c r="J2024" i="13"/>
  <c r="J729" i="13"/>
  <c r="J261" i="13"/>
  <c r="J527" i="13"/>
  <c r="J962" i="13"/>
  <c r="J1719" i="13"/>
  <c r="J833" i="13"/>
  <c r="J711" i="13"/>
  <c r="J1563" i="13"/>
  <c r="J1613" i="13"/>
  <c r="J436" i="13"/>
  <c r="J284" i="13"/>
  <c r="J52" i="13"/>
  <c r="J1564" i="13"/>
  <c r="J990" i="13"/>
  <c r="J1614" i="13"/>
  <c r="J2015" i="13"/>
  <c r="J78" i="13"/>
  <c r="J528" i="13"/>
  <c r="J1831" i="13"/>
  <c r="J1934" i="13"/>
  <c r="J1124" i="13"/>
  <c r="J799" i="13"/>
  <c r="J234" i="13"/>
  <c r="J1565" i="13"/>
  <c r="J1629" i="13"/>
  <c r="J1168" i="13"/>
  <c r="J437" i="13"/>
  <c r="J1961" i="13"/>
  <c r="J1347" i="13"/>
  <c r="J756" i="13"/>
  <c r="J491" i="13"/>
  <c r="J492" i="13"/>
  <c r="J1720" i="13"/>
  <c r="J1721" i="13"/>
  <c r="J1995" i="13"/>
  <c r="J567" i="13"/>
  <c r="J1722" i="13"/>
  <c r="J1157" i="13"/>
  <c r="J2075" i="13"/>
  <c r="J28" i="13"/>
  <c r="J159" i="13"/>
  <c r="J1566" i="13"/>
  <c r="J1832" i="13"/>
  <c r="J104" i="13"/>
  <c r="J1765" i="13"/>
  <c r="J105" i="13"/>
  <c r="J1013" i="13"/>
  <c r="J1630" i="13"/>
  <c r="J53" i="13"/>
  <c r="J1567" i="13"/>
  <c r="J875" i="13"/>
  <c r="J800" i="13"/>
  <c r="J1348" i="13"/>
  <c r="J1399" i="13"/>
  <c r="J160" i="13"/>
  <c r="J568" i="13"/>
  <c r="J1158" i="13"/>
  <c r="J1349" i="13"/>
  <c r="J963" i="13"/>
  <c r="J54" i="13"/>
  <c r="J79" i="13"/>
  <c r="J106" i="13"/>
  <c r="J671" i="13"/>
  <c r="J1034" i="13"/>
  <c r="J1935" i="13"/>
  <c r="J757" i="13"/>
  <c r="J529" i="13"/>
  <c r="J1159" i="13"/>
  <c r="J1205" i="13"/>
  <c r="J801" i="13"/>
  <c r="J1421" i="13"/>
  <c r="J758" i="13"/>
  <c r="J1766" i="13"/>
  <c r="J199" i="13"/>
  <c r="J876" i="13"/>
  <c r="J1054" i="13"/>
  <c r="J161" i="13"/>
  <c r="J1774" i="13"/>
  <c r="J493" i="13"/>
  <c r="J1422" i="13"/>
  <c r="J834" i="13"/>
  <c r="J2064" i="13"/>
  <c r="J1641" i="13"/>
  <c r="J712" i="13"/>
  <c r="J877" i="13"/>
  <c r="J2065" i="13"/>
  <c r="J1055" i="13"/>
  <c r="J713" i="13"/>
  <c r="J1661" i="13"/>
  <c r="J1262" i="13"/>
  <c r="J878" i="13"/>
  <c r="J1842" i="13"/>
  <c r="J1263" i="13"/>
  <c r="J1062" i="13"/>
  <c r="D6" i="14" a="1"/>
  <c r="D6" i="14" s="1"/>
  <c r="C6" i="14" a="1"/>
  <c r="C6" i="14" s="1"/>
  <c r="I1014" i="13"/>
  <c r="I1182" i="13"/>
  <c r="I634" i="13"/>
  <c r="I376" i="13"/>
  <c r="I714" i="13"/>
  <c r="I1735" i="13"/>
  <c r="I817" i="13"/>
  <c r="I300" i="13"/>
  <c r="I361" i="13"/>
  <c r="I1723" i="13"/>
  <c r="I1775" i="13"/>
  <c r="I1854" i="13"/>
  <c r="I1894" i="13"/>
  <c r="I1734" i="13"/>
  <c r="I980" i="13"/>
  <c r="I635" i="13"/>
  <c r="I977" i="13"/>
  <c r="I1373" i="13"/>
  <c r="I285" i="13"/>
  <c r="I1724" i="13"/>
  <c r="I1668" i="13"/>
  <c r="I569" i="13"/>
  <c r="I606" i="13"/>
  <c r="I884" i="13"/>
  <c r="I1459" i="13"/>
  <c r="I270" i="13"/>
  <c r="I1233" i="13"/>
  <c r="I908" i="13"/>
  <c r="I353" i="13"/>
  <c r="I356" i="13"/>
  <c r="I1234" i="13"/>
  <c r="I615" i="13"/>
  <c r="I687" i="13"/>
  <c r="I1080" i="13"/>
  <c r="I570" i="13"/>
  <c r="I1460" i="13"/>
  <c r="I19" i="13"/>
  <c r="I719" i="13"/>
  <c r="I1350" i="13"/>
  <c r="I1461" i="13"/>
  <c r="I715" i="13"/>
  <c r="I904" i="13"/>
  <c r="I354" i="13"/>
  <c r="I571" i="13"/>
  <c r="I1442" i="13"/>
  <c r="I530" i="13"/>
  <c r="I982" i="13"/>
  <c r="I449" i="13"/>
  <c r="I1096" i="13"/>
  <c r="I1462" i="13"/>
  <c r="I1942" i="13"/>
  <c r="I1217" i="13"/>
  <c r="I981" i="13"/>
  <c r="I1616" i="13"/>
  <c r="I631" i="13"/>
  <c r="I818" i="13"/>
  <c r="I1662" i="13"/>
  <c r="I1850" i="13"/>
  <c r="I494" i="13"/>
  <c r="I887" i="13"/>
  <c r="I909" i="13"/>
  <c r="I1463" i="13"/>
  <c r="I2040" i="13"/>
  <c r="I450" i="13"/>
  <c r="I607" i="13"/>
  <c r="I1213" i="13"/>
  <c r="I608" i="13"/>
  <c r="I888" i="13"/>
  <c r="I624" i="13"/>
  <c r="I1584" i="13"/>
  <c r="I13" i="13"/>
  <c r="I1464" i="13"/>
  <c r="I609" i="13"/>
  <c r="I1302" i="13"/>
  <c r="I1465" i="13"/>
  <c r="I438" i="13"/>
  <c r="I1102" i="13"/>
  <c r="I338" i="13"/>
  <c r="I1454" i="13"/>
  <c r="I1235" i="13"/>
  <c r="I129" i="13"/>
  <c r="I910" i="13"/>
  <c r="I1125" i="13"/>
  <c r="I1631" i="13"/>
  <c r="I1568" i="13"/>
  <c r="I1896" i="13"/>
  <c r="I2033" i="13"/>
  <c r="I2034" i="13"/>
  <c r="I439" i="13"/>
  <c r="I1452" i="13"/>
  <c r="I730" i="13"/>
  <c r="I1097" i="13"/>
  <c r="I1173" i="13"/>
  <c r="I1290" i="13"/>
  <c r="I1458" i="13"/>
  <c r="I531" i="13"/>
  <c r="I994" i="13"/>
  <c r="I1169" i="13"/>
  <c r="I347" i="13"/>
  <c r="I1617" i="13"/>
  <c r="I720" i="13"/>
  <c r="I275" i="13"/>
  <c r="I1170" i="13"/>
  <c r="I1979" i="13"/>
  <c r="I1183" i="13"/>
  <c r="I1948" i="13"/>
  <c r="I332" i="13"/>
  <c r="I1303" i="13"/>
  <c r="I181" i="13"/>
  <c r="I1962" i="13"/>
  <c r="I1585" i="13"/>
  <c r="I1897" i="13"/>
  <c r="I759" i="13"/>
  <c r="I167" i="13"/>
  <c r="I367" i="13"/>
  <c r="I636" i="13"/>
  <c r="I532" i="13"/>
  <c r="I810" i="13"/>
  <c r="I889" i="13"/>
  <c r="I1428" i="13"/>
  <c r="I1843" i="13"/>
  <c r="I1982" i="13"/>
  <c r="I333" i="13"/>
  <c r="I1453" i="13"/>
  <c r="I399" i="13"/>
  <c r="I1400" i="13"/>
  <c r="I364" i="13"/>
  <c r="I1642" i="13"/>
  <c r="I1949" i="13"/>
  <c r="I293" i="13"/>
  <c r="I166" i="13"/>
  <c r="I215" i="13"/>
  <c r="I365" i="13"/>
  <c r="I1076" i="13"/>
  <c r="I1996" i="13"/>
  <c r="I1898" i="13"/>
  <c r="I1077" i="13"/>
  <c r="I1401" i="13"/>
  <c r="I1899" i="13"/>
  <c r="I1466" i="13"/>
  <c r="I359" i="13"/>
  <c r="I290" i="13"/>
  <c r="I1180" i="13"/>
  <c r="I1592" i="13"/>
  <c r="I1236" i="13"/>
  <c r="I911" i="13"/>
  <c r="I2039" i="13"/>
  <c r="I276" i="13"/>
  <c r="I368" i="13"/>
  <c r="I906" i="13"/>
  <c r="I130" i="13"/>
  <c r="I919" i="13"/>
  <c r="I200" i="13"/>
  <c r="I721" i="13"/>
  <c r="I1855" i="13"/>
  <c r="I348" i="13"/>
  <c r="I676" i="13"/>
  <c r="I2029" i="13"/>
  <c r="I1951" i="13"/>
  <c r="I1431" i="13"/>
  <c r="I1615" i="13"/>
  <c r="I1751" i="13"/>
  <c r="I589" i="13"/>
  <c r="I1749" i="13"/>
  <c r="I1214" i="13"/>
  <c r="I905" i="13"/>
  <c r="I1264" i="13"/>
  <c r="I924" i="13"/>
  <c r="I1103" i="13"/>
  <c r="I1127" i="13"/>
  <c r="I1265" i="13"/>
  <c r="I1352" i="13"/>
  <c r="I1587" i="13"/>
  <c r="I2066" i="13"/>
  <c r="I334" i="13"/>
  <c r="I1126" i="13"/>
  <c r="I1844" i="13"/>
  <c r="I1181" i="13"/>
  <c r="I262" i="13"/>
  <c r="I907" i="13"/>
  <c r="I1776" i="13"/>
  <c r="I1950" i="13"/>
  <c r="I2030" i="13"/>
  <c r="I286" i="13"/>
  <c r="I814" i="13"/>
  <c r="I1035" i="13"/>
  <c r="I2" i="13"/>
  <c r="I1586" i="13"/>
  <c r="I1368" i="13"/>
  <c r="I927" i="13"/>
  <c r="I3" i="13"/>
  <c r="I1940" i="13"/>
  <c r="I1980" i="13"/>
  <c r="I12" i="13"/>
  <c r="I1981" i="13"/>
  <c r="I1983" i="13"/>
  <c r="I920" i="13"/>
  <c r="I1063" i="13"/>
  <c r="I1218" i="13"/>
  <c r="I1268" i="13"/>
  <c r="I1288" i="13"/>
  <c r="I1429" i="13"/>
  <c r="I1939" i="13"/>
  <c r="I1225" i="13"/>
  <c r="I1984" i="13"/>
  <c r="I1266" i="13"/>
  <c r="I1374" i="13"/>
  <c r="I1017" i="13"/>
  <c r="I1643" i="13"/>
  <c r="I928" i="13"/>
  <c r="I1304" i="13"/>
  <c r="I1569" i="13"/>
  <c r="I1036" i="13"/>
  <c r="I357" i="13"/>
  <c r="I1447" i="13"/>
  <c r="I1467" i="13"/>
  <c r="I1237" i="13"/>
  <c r="I358" i="13"/>
  <c r="I890" i="13"/>
  <c r="I1402" i="13"/>
  <c r="I235" i="13"/>
  <c r="I929" i="13"/>
  <c r="I925" i="13"/>
  <c r="I2016" i="13"/>
  <c r="I641" i="13"/>
  <c r="I973" i="13"/>
  <c r="I1317" i="13"/>
  <c r="I1468" i="13"/>
  <c r="I1469" i="13"/>
  <c r="I178" i="13"/>
  <c r="I1455" i="13"/>
  <c r="I1171" i="13"/>
  <c r="I1436" i="13"/>
  <c r="I1752" i="13"/>
  <c r="I2035" i="13"/>
  <c r="I815" i="13"/>
  <c r="I1025" i="13"/>
  <c r="I1669" i="13"/>
  <c r="I1895" i="13"/>
  <c r="I2025" i="13"/>
  <c r="I188" i="13"/>
  <c r="I632" i="13"/>
  <c r="I1470" i="13"/>
  <c r="I1298" i="13"/>
  <c r="I1471" i="13"/>
  <c r="I453" i="13"/>
  <c r="I1570" i="13"/>
  <c r="I885" i="13"/>
  <c r="I1356" i="13"/>
  <c r="I1472" i="13"/>
  <c r="I2026" i="13"/>
  <c r="I1020" i="13"/>
  <c r="I236" i="13"/>
  <c r="I1174" i="13"/>
  <c r="I533" i="13"/>
  <c r="I1473" i="13"/>
  <c r="I495" i="13"/>
  <c r="I107" i="13"/>
  <c r="I1474" i="13"/>
  <c r="I1475" i="13"/>
  <c r="I1859" i="13"/>
  <c r="I2038" i="13"/>
  <c r="I722" i="13"/>
  <c r="I1900" i="13"/>
  <c r="I203" i="13"/>
  <c r="I1972" i="13"/>
  <c r="I131" i="13"/>
  <c r="I335" i="13"/>
  <c r="I923" i="13"/>
  <c r="I1187" i="13"/>
  <c r="I1476" i="13"/>
  <c r="I1997" i="13"/>
  <c r="I1215" i="13"/>
  <c r="I201" i="13"/>
  <c r="I1172" i="13"/>
  <c r="I2031" i="13"/>
  <c r="I2045" i="13"/>
  <c r="I1289" i="13"/>
  <c r="I366" i="13"/>
  <c r="I1571" i="13"/>
  <c r="I816" i="13"/>
  <c r="I1741" i="13"/>
  <c r="I1188" i="13"/>
  <c r="I346" i="13"/>
  <c r="I1851" i="13"/>
  <c r="I1067" i="13"/>
  <c r="I1226" i="13"/>
  <c r="I1833" i="13"/>
  <c r="I1901" i="13"/>
  <c r="I108" i="13"/>
  <c r="I1189" i="13"/>
  <c r="I1477" i="13"/>
  <c r="I1952" i="13"/>
  <c r="I20" i="13"/>
  <c r="I686" i="13"/>
  <c r="I995" i="13"/>
  <c r="I2007" i="13"/>
  <c r="I1175" i="13"/>
  <c r="I1478" i="13"/>
  <c r="I996" i="13"/>
  <c r="I1216" i="13"/>
  <c r="I1860" i="13"/>
  <c r="I1430" i="13"/>
  <c r="I1078" i="13"/>
  <c r="I1210" i="13"/>
  <c r="I1357" i="13"/>
  <c r="I1943" i="13"/>
  <c r="I1998" i="13"/>
  <c r="I603" i="13"/>
  <c r="I1999" i="13"/>
  <c r="I301" i="13"/>
  <c r="I586" i="13"/>
  <c r="I2032" i="13"/>
  <c r="I802" i="13"/>
  <c r="I355" i="13"/>
  <c r="I202" i="13"/>
  <c r="I688" i="13"/>
  <c r="I496" i="13"/>
  <c r="I822" i="13"/>
  <c r="I1238" i="13"/>
  <c r="I1176" i="13"/>
  <c r="I1666" i="13"/>
  <c r="I637" i="13"/>
  <c r="I997" i="13"/>
  <c r="I1351" i="13"/>
  <c r="I189" i="13"/>
  <c r="I4" i="13"/>
  <c r="I400" i="13"/>
  <c r="I343" i="13"/>
  <c r="I682" i="13"/>
  <c r="I731" i="13"/>
  <c r="I1852" i="13"/>
  <c r="I1867" i="13"/>
  <c r="I451" i="13"/>
  <c r="I930" i="13"/>
  <c r="I1953" i="13"/>
  <c r="I2036" i="13"/>
  <c r="I1647" i="13"/>
  <c r="I921" i="13"/>
  <c r="I1750" i="13"/>
  <c r="I1856" i="13"/>
  <c r="I1479" i="13"/>
  <c r="I1902" i="13"/>
  <c r="I1239" i="13"/>
  <c r="I630" i="13"/>
  <c r="I760" i="13"/>
  <c r="I1480" i="13"/>
  <c r="I1777" i="13"/>
  <c r="I1969" i="13"/>
  <c r="I926" i="13"/>
  <c r="I2000" i="13"/>
  <c r="I677" i="13"/>
  <c r="I1285" i="13"/>
  <c r="I352" i="13"/>
  <c r="I377" i="13"/>
  <c r="I803" i="13"/>
  <c r="I678" i="13"/>
  <c r="I1305" i="13"/>
  <c r="I1481" i="13"/>
  <c r="I452" i="13"/>
  <c r="I1081" i="13"/>
  <c r="I683" i="13"/>
  <c r="I349" i="13"/>
  <c r="I1299" i="13"/>
  <c r="I1432" i="13"/>
  <c r="I679" i="13"/>
  <c r="I1184" i="13"/>
  <c r="I1269" i="13"/>
  <c r="I642" i="13"/>
  <c r="I804" i="13"/>
  <c r="I1365" i="13"/>
  <c r="I1973" i="13"/>
  <c r="I1079" i="13"/>
  <c r="I2001" i="13"/>
  <c r="I304" i="13"/>
  <c r="I1219" i="13"/>
  <c r="I638" i="13"/>
  <c r="I237" i="13"/>
  <c r="I1353" i="13"/>
  <c r="I2008" i="13"/>
  <c r="I835" i="13"/>
  <c r="I1291" i="13"/>
  <c r="I1482" i="13"/>
  <c r="I2017" i="13"/>
  <c r="I336" i="13"/>
  <c r="I1306" i="13"/>
  <c r="I1593" i="13"/>
  <c r="I305" i="13"/>
  <c r="I1483" i="13"/>
  <c r="I21" i="13"/>
  <c r="I1286" i="13"/>
  <c r="I1861" i="13"/>
  <c r="I1985" i="13"/>
  <c r="I1018" i="13"/>
  <c r="I1670" i="13"/>
  <c r="I204" i="13"/>
  <c r="I294" i="13"/>
  <c r="I168" i="13"/>
  <c r="I610" i="13"/>
  <c r="I1484" i="13"/>
  <c r="I238" i="13"/>
  <c r="I10" i="13"/>
  <c r="I1645" i="13"/>
  <c r="I1742" i="13"/>
  <c r="I1128" i="13"/>
  <c r="I239" i="13"/>
  <c r="I808" i="13"/>
  <c r="I761" i="13"/>
  <c r="I1129" i="13"/>
  <c r="I1456" i="13"/>
  <c r="I291" i="13"/>
  <c r="I1849" i="13"/>
  <c r="I205" i="13"/>
  <c r="I1857" i="13"/>
  <c r="I1903" i="13"/>
  <c r="I2002" i="13"/>
  <c r="I1743" i="13"/>
  <c r="I328" i="13"/>
  <c r="I1485" i="13"/>
  <c r="I1904" i="13"/>
  <c r="I467" i="13"/>
  <c r="I1369" i="13"/>
  <c r="I1486" i="13"/>
  <c r="I1487" i="13"/>
  <c r="I350" i="13"/>
  <c r="I1178" i="13"/>
  <c r="I625" i="13"/>
  <c r="I716" i="13"/>
  <c r="I1220" i="13"/>
  <c r="I2018" i="13"/>
  <c r="I179" i="13"/>
  <c r="I1488" i="13"/>
  <c r="I836" i="13"/>
  <c r="I1778" i="13"/>
  <c r="I2076" i="13"/>
  <c r="I1190" i="13"/>
  <c r="I329" i="13"/>
  <c r="I1489" i="13"/>
  <c r="I1490" i="13"/>
  <c r="I1941" i="13"/>
  <c r="I998" i="13"/>
  <c r="I1375" i="13"/>
  <c r="I1491" i="13"/>
  <c r="I1779" i="13"/>
  <c r="I1671" i="13"/>
  <c r="I1311" i="13"/>
  <c r="I306" i="13"/>
  <c r="I762" i="13"/>
  <c r="I1492" i="13"/>
  <c r="I1270" i="13"/>
  <c r="I1376" i="13"/>
  <c r="I1312" i="13"/>
  <c r="I1370" i="13"/>
  <c r="I1646" i="13"/>
  <c r="I1648" i="13"/>
  <c r="I169" i="13"/>
  <c r="I1211" i="13"/>
  <c r="I1358" i="13"/>
  <c r="I206" i="13"/>
  <c r="I240" i="13"/>
  <c r="I999" i="13"/>
  <c r="I1448" i="13"/>
  <c r="I1845" i="13"/>
  <c r="I190" i="13"/>
  <c r="I307" i="13"/>
  <c r="I132" i="13"/>
  <c r="I534" i="13"/>
  <c r="I587" i="13"/>
  <c r="I1064" i="13"/>
  <c r="I1672" i="13"/>
  <c r="I5" i="13"/>
  <c r="I295" i="13"/>
  <c r="I1267" i="13"/>
  <c r="I1493" i="13"/>
  <c r="I292" i="13"/>
  <c r="I639" i="13"/>
  <c r="I763" i="13"/>
  <c r="I819" i="13"/>
  <c r="I1494" i="13"/>
  <c r="I1905" i="13"/>
  <c r="I823" i="13"/>
  <c r="I1021" i="13"/>
  <c r="I1495" i="13"/>
  <c r="I1663" i="13"/>
  <c r="I1974" i="13"/>
  <c r="I2067" i="13"/>
  <c r="I6" i="13"/>
  <c r="I1191" i="13"/>
  <c r="I1366" i="13"/>
  <c r="I1572" i="13"/>
  <c r="I1975" i="13"/>
  <c r="I613" i="13"/>
  <c r="I1271" i="13"/>
  <c r="I1846" i="13"/>
  <c r="I216" i="13"/>
  <c r="I241" i="13"/>
  <c r="I308" i="13"/>
  <c r="I1000" i="13"/>
  <c r="I1001" i="13"/>
  <c r="I1068" i="13"/>
  <c r="I1071" i="13"/>
  <c r="I1086" i="13"/>
  <c r="I1496" i="13"/>
  <c r="I1847" i="13"/>
  <c r="I1986" i="13"/>
  <c r="I7" i="13"/>
  <c r="I1377" i="13"/>
  <c r="I1673" i="13"/>
  <c r="I764" i="13"/>
  <c r="I1177" i="13"/>
  <c r="I1359" i="13"/>
  <c r="I1644" i="13"/>
  <c r="I109" i="13"/>
  <c r="I1360" i="13"/>
  <c r="I2003" i="13"/>
  <c r="I1674" i="13"/>
  <c r="I1963" i="13"/>
  <c r="I535" i="13"/>
  <c r="I1780" i="13"/>
  <c r="I1022" i="13"/>
  <c r="I1497" i="13"/>
  <c r="I1906" i="13"/>
  <c r="I1907" i="13"/>
  <c r="I263" i="13"/>
  <c r="I611" i="13"/>
  <c r="I765" i="13"/>
  <c r="I1015" i="13"/>
  <c r="I1498" i="13"/>
  <c r="I2077" i="13"/>
  <c r="I344" i="13"/>
  <c r="I604" i="13"/>
  <c r="I1354" i="13"/>
  <c r="I1970" i="13"/>
  <c r="I2078" i="13"/>
  <c r="I837" i="13"/>
  <c r="I1675" i="13"/>
  <c r="I110" i="13"/>
  <c r="I1318" i="13"/>
  <c r="I1192" i="13"/>
  <c r="I1676" i="13"/>
  <c r="I170" i="13"/>
  <c r="I242" i="13"/>
  <c r="I1499" i="13"/>
  <c r="I1781" i="13"/>
  <c r="I891" i="13"/>
  <c r="I1677" i="13"/>
  <c r="I2046" i="13"/>
  <c r="I536" i="13"/>
  <c r="I111" i="13"/>
  <c r="I497" i="13"/>
  <c r="I498" i="13"/>
  <c r="I1240" i="13"/>
  <c r="I29" i="13"/>
  <c r="I390" i="13"/>
  <c r="I892" i="13"/>
  <c r="I922" i="13"/>
  <c r="I1868" i="13"/>
  <c r="I766" i="13"/>
  <c r="I1061" i="13"/>
  <c r="I1185" i="13"/>
  <c r="I1678" i="13"/>
  <c r="I1862" i="13"/>
  <c r="I1944" i="13"/>
  <c r="I405" i="13"/>
  <c r="I1500" i="13"/>
  <c r="I1782" i="13"/>
  <c r="I287" i="13"/>
  <c r="I572" i="13"/>
  <c r="I767" i="13"/>
  <c r="I983" i="13"/>
  <c r="I1002" i="13"/>
  <c r="I1072" i="13"/>
  <c r="I809" i="13"/>
  <c r="I1319" i="13"/>
  <c r="I1573" i="13"/>
  <c r="I55" i="13"/>
  <c r="I264" i="13"/>
  <c r="I302" i="13"/>
  <c r="I1193" i="13"/>
  <c r="I288" i="13"/>
  <c r="I1649" i="13"/>
  <c r="I1679" i="13"/>
  <c r="I612" i="13"/>
  <c r="I1292" i="13"/>
  <c r="I1313" i="13"/>
  <c r="I1744" i="13"/>
  <c r="I211" i="13"/>
  <c r="I468" i="13"/>
  <c r="I590" i="13"/>
  <c r="I838" i="13"/>
  <c r="I1403" i="13"/>
  <c r="I56" i="13"/>
  <c r="I1023" i="13"/>
  <c r="I1087" i="13"/>
  <c r="I1206" i="13"/>
  <c r="I1680" i="13"/>
  <c r="I537" i="13"/>
  <c r="I1104" i="13"/>
  <c r="I133" i="13"/>
  <c r="I768" i="13"/>
  <c r="I1179" i="13"/>
  <c r="I1600" i="13"/>
  <c r="I1601" i="13"/>
  <c r="I1783" i="13"/>
  <c r="I643" i="13"/>
  <c r="I1272" i="13"/>
  <c r="I1433" i="13"/>
  <c r="I1784" i="13"/>
  <c r="I112" i="13"/>
  <c r="I1082" i="13"/>
  <c r="I1207" i="13"/>
  <c r="I1501" i="13"/>
  <c r="I14" i="13"/>
  <c r="I113" i="13"/>
  <c r="I134" i="13"/>
  <c r="I277" i="13"/>
  <c r="I446" i="13"/>
  <c r="I1320" i="13"/>
  <c r="I499" i="13"/>
  <c r="I1026" i="13"/>
  <c r="I362" i="13"/>
  <c r="I538" i="13"/>
  <c r="I769" i="13"/>
  <c r="I839" i="13"/>
  <c r="I1130" i="13"/>
  <c r="I614" i="13"/>
  <c r="I675" i="13"/>
  <c r="I1378" i="13"/>
  <c r="I1681" i="13"/>
  <c r="I1785" i="13"/>
  <c r="I1786" i="13"/>
  <c r="I296" i="13"/>
  <c r="I1003" i="13"/>
  <c r="I1131" i="13"/>
  <c r="I57" i="13"/>
  <c r="I723" i="13"/>
  <c r="I770" i="13"/>
  <c r="I931" i="13"/>
  <c r="I1682" i="13"/>
  <c r="I440" i="13"/>
  <c r="I1083" i="13"/>
  <c r="I1502" i="13"/>
  <c r="I1954" i="13"/>
  <c r="I500" i="13"/>
  <c r="I893" i="13"/>
  <c r="I1503" i="13"/>
  <c r="I441" i="13"/>
  <c r="I991" i="13"/>
  <c r="I114" i="13"/>
  <c r="I171" i="13"/>
  <c r="I984" i="13"/>
  <c r="I1404" i="13"/>
  <c r="I1504" i="13"/>
  <c r="I1964" i="13"/>
  <c r="I2047" i="13"/>
  <c r="I115" i="13"/>
  <c r="I378" i="13"/>
  <c r="I1505" i="13"/>
  <c r="I879" i="13"/>
  <c r="I1132" i="13"/>
  <c r="I1506" i="13"/>
  <c r="I58" i="13"/>
  <c r="I180" i="13"/>
  <c r="I501" i="13"/>
  <c r="I1293" i="13"/>
  <c r="I1683" i="13"/>
  <c r="I1787" i="13"/>
  <c r="I360" i="13"/>
  <c r="I1314" i="13"/>
  <c r="I805" i="13"/>
  <c r="I1004" i="13"/>
  <c r="I1194" i="13"/>
  <c r="I1457" i="13"/>
  <c r="I1788" i="13"/>
  <c r="I1955" i="13"/>
  <c r="I1976" i="13"/>
  <c r="I15" i="13"/>
  <c r="I243" i="13"/>
  <c r="I717" i="13"/>
  <c r="I932" i="13"/>
  <c r="I1870" i="13"/>
  <c r="I1875" i="13"/>
  <c r="I1507" i="13"/>
  <c r="I30" i="13"/>
  <c r="I62" i="13"/>
  <c r="I309" i="13"/>
  <c r="I1789" i="13"/>
  <c r="I591" i="13"/>
  <c r="I1016" i="13"/>
  <c r="I1508" i="13"/>
  <c r="I1753" i="13"/>
  <c r="I2041" i="13"/>
  <c r="I80" i="13"/>
  <c r="I116" i="13"/>
  <c r="I592" i="13"/>
  <c r="I771" i="13"/>
  <c r="I933" i="13"/>
  <c r="I1321" i="13"/>
  <c r="I1509" i="13"/>
  <c r="I689" i="13"/>
  <c r="I894" i="13"/>
  <c r="I978" i="13"/>
  <c r="I947" i="13"/>
  <c r="I1510" i="13"/>
  <c r="I1754" i="13"/>
  <c r="I191" i="13"/>
  <c r="I297" i="13"/>
  <c r="I502" i="13"/>
  <c r="I1511" i="13"/>
  <c r="I1908" i="13"/>
  <c r="I363" i="13"/>
  <c r="I1684" i="13"/>
  <c r="I454" i="13"/>
  <c r="I588" i="13"/>
  <c r="I732" i="13"/>
  <c r="I772" i="13"/>
  <c r="I974" i="13"/>
  <c r="I1273" i="13"/>
  <c r="I1512" i="13"/>
  <c r="I2027" i="13"/>
  <c r="I339" i="13"/>
  <c r="I1274" i="13"/>
  <c r="I1513" i="13"/>
  <c r="I1790" i="13"/>
  <c r="I724" i="13"/>
  <c r="I773" i="13"/>
  <c r="I1371" i="13"/>
  <c r="I593" i="13"/>
  <c r="I1379" i="13"/>
  <c r="I1725" i="13"/>
  <c r="I2004" i="13"/>
  <c r="I217" i="13"/>
  <c r="I244" i="13"/>
  <c r="I265" i="13"/>
  <c r="I298" i="13"/>
  <c r="I774" i="13"/>
  <c r="I1364" i="13"/>
  <c r="I917" i="13"/>
  <c r="I1514" i="13"/>
  <c r="I1685" i="13"/>
  <c r="I11" i="13"/>
  <c r="I979" i="13"/>
  <c r="I1686" i="13"/>
  <c r="I1736" i="13"/>
  <c r="I31" i="13"/>
  <c r="I218" i="13"/>
  <c r="I442" i="13"/>
  <c r="I895" i="13"/>
  <c r="I1791" i="13"/>
  <c r="I310" i="13"/>
  <c r="I503" i="13"/>
  <c r="I840" i="13"/>
  <c r="I968" i="13"/>
  <c r="I948" i="13"/>
  <c r="I1294" i="13"/>
  <c r="I1792" i="13"/>
  <c r="I2009" i="13"/>
  <c r="I1687" i="13"/>
  <c r="I1869" i="13"/>
  <c r="I504" i="13"/>
  <c r="I539" i="13"/>
  <c r="I775" i="13"/>
  <c r="I1688" i="13"/>
  <c r="I1088" i="13"/>
  <c r="I135" i="13"/>
  <c r="I401" i="13"/>
  <c r="I1005" i="13"/>
  <c r="I2068" i="13"/>
  <c r="I640" i="13"/>
  <c r="I1322" i="13"/>
  <c r="I1936" i="13"/>
  <c r="I311" i="13"/>
  <c r="I949" i="13"/>
  <c r="I964" i="13"/>
  <c r="I1515" i="13"/>
  <c r="I1793" i="13"/>
  <c r="I117" i="13"/>
  <c r="I540" i="13"/>
  <c r="I680" i="13"/>
  <c r="I733" i="13"/>
  <c r="I1160" i="13"/>
  <c r="I1689" i="13"/>
  <c r="I2019" i="13"/>
  <c r="I1579" i="13"/>
  <c r="I1602" i="13"/>
  <c r="I245" i="13"/>
  <c r="I1848" i="13"/>
  <c r="I266" i="13"/>
  <c r="I337" i="13"/>
  <c r="I1241" i="13"/>
  <c r="I312" i="13"/>
  <c r="I896" i="13"/>
  <c r="I1594" i="13"/>
  <c r="I1603" i="13"/>
  <c r="I1726" i="13"/>
  <c r="I918" i="13"/>
  <c r="I1516" i="13"/>
  <c r="I1650" i="13"/>
  <c r="I690" i="13"/>
  <c r="I1059" i="13"/>
  <c r="I1089" i="13"/>
  <c r="I1372" i="13"/>
  <c r="I1434" i="13"/>
  <c r="I455" i="13"/>
  <c r="I505" i="13"/>
  <c r="I1065" i="13"/>
  <c r="I1105" i="13"/>
  <c r="I1195" i="13"/>
  <c r="I1690" i="13"/>
  <c r="I1691" i="13"/>
  <c r="I1794" i="13"/>
  <c r="I219" i="13"/>
  <c r="I313" i="13"/>
  <c r="I1006" i="13"/>
  <c r="I1133" i="13"/>
  <c r="I1449" i="13"/>
  <c r="I1909" i="13"/>
  <c r="I1692" i="13"/>
  <c r="I379" i="13"/>
  <c r="I776" i="13"/>
  <c r="I934" i="13"/>
  <c r="I1795" i="13"/>
  <c r="I2010" i="13"/>
  <c r="I246" i="13"/>
  <c r="I380" i="13"/>
  <c r="I541" i="13"/>
  <c r="I594" i="13"/>
  <c r="I965" i="13"/>
  <c r="I1007" i="13"/>
  <c r="I1693" i="13"/>
  <c r="I1796" i="13"/>
  <c r="I542" i="13"/>
  <c r="I1196" i="13"/>
  <c r="I1380" i="13"/>
  <c r="I1694" i="13"/>
  <c r="I897" i="13"/>
  <c r="I1910" i="13"/>
  <c r="I1965" i="13"/>
  <c r="I1971" i="13"/>
  <c r="I182" i="13"/>
  <c r="I605" i="13"/>
  <c r="I691" i="13"/>
  <c r="I969" i="13"/>
  <c r="I1197" i="13"/>
  <c r="I1437" i="13"/>
  <c r="I1695" i="13"/>
  <c r="I1797" i="13"/>
  <c r="I1323" i="13"/>
  <c r="I1798" i="13"/>
  <c r="I220" i="13"/>
  <c r="I950" i="13"/>
  <c r="I1618" i="13"/>
  <c r="I1727" i="13"/>
  <c r="I1863" i="13"/>
  <c r="I172" i="13"/>
  <c r="I183" i="13"/>
  <c r="I406" i="13"/>
  <c r="I573" i="13"/>
  <c r="I841" i="13"/>
  <c r="I1134" i="13"/>
  <c r="I1324" i="13"/>
  <c r="I1619" i="13"/>
  <c r="I1027" i="13"/>
  <c r="I1381" i="13"/>
  <c r="I1517" i="13"/>
  <c r="I1664" i="13"/>
  <c r="I506" i="13"/>
  <c r="I935" i="13"/>
  <c r="I936" i="13"/>
  <c r="I1604" i="13"/>
  <c r="I1987" i="13"/>
  <c r="I381" i="13"/>
  <c r="I469" i="13"/>
  <c r="I1799" i="13"/>
  <c r="I118" i="13"/>
  <c r="I1382" i="13"/>
  <c r="I1518" i="13"/>
  <c r="I207" i="13"/>
  <c r="I507" i="13"/>
  <c r="I1519" i="13"/>
  <c r="I644" i="13"/>
  <c r="I734" i="13"/>
  <c r="I1295" i="13"/>
  <c r="I1876" i="13"/>
  <c r="I369" i="13"/>
  <c r="I1098" i="13"/>
  <c r="I1877" i="13"/>
  <c r="I184" i="13"/>
  <c r="I456" i="13"/>
  <c r="I508" i="13"/>
  <c r="I595" i="13"/>
  <c r="I970" i="13"/>
  <c r="I1275" i="13"/>
  <c r="I1383" i="13"/>
  <c r="I1520" i="13"/>
  <c r="I2069" i="13"/>
  <c r="I1198" i="13"/>
  <c r="I1521" i="13"/>
  <c r="I1522" i="13"/>
  <c r="I1523" i="13"/>
  <c r="I1605" i="13"/>
  <c r="I340" i="13"/>
  <c r="I842" i="13"/>
  <c r="I992" i="13"/>
  <c r="I1186" i="13"/>
  <c r="I1696" i="13"/>
  <c r="I162" i="13"/>
  <c r="I684" i="13"/>
  <c r="I1242" i="13"/>
  <c r="I2048" i="13"/>
  <c r="I1361" i="13"/>
  <c r="I1524" i="13"/>
  <c r="I247" i="13"/>
  <c r="I509" i="13"/>
  <c r="I843" i="13"/>
  <c r="I119" i="13"/>
  <c r="I645" i="13"/>
  <c r="I777" i="13"/>
  <c r="I1911" i="13"/>
  <c r="I221" i="13"/>
  <c r="I314" i="13"/>
  <c r="I341" i="13"/>
  <c r="I402" i="13"/>
  <c r="I646" i="13"/>
  <c r="I735" i="13"/>
  <c r="I898" i="13"/>
  <c r="I1056" i="13"/>
  <c r="I1161" i="13"/>
  <c r="I1355" i="13"/>
  <c r="I1728" i="13"/>
  <c r="I2028" i="13"/>
  <c r="I2037" i="13"/>
  <c r="I407" i="13"/>
  <c r="I778" i="13"/>
  <c r="I1208" i="13"/>
  <c r="I457" i="13"/>
  <c r="I462" i="13"/>
  <c r="I1525" i="13"/>
  <c r="I1697" i="13"/>
  <c r="I912" i="13"/>
  <c r="I1912" i="13"/>
  <c r="I32" i="13"/>
  <c r="I81" i="13"/>
  <c r="I443" i="13"/>
  <c r="I510" i="13"/>
  <c r="I647" i="13"/>
  <c r="I880" i="13"/>
  <c r="I937" i="13"/>
  <c r="I1698" i="13"/>
  <c r="I82" i="13"/>
  <c r="I1162" i="13"/>
  <c r="I1300" i="13"/>
  <c r="I1699" i="13"/>
  <c r="I1871" i="13"/>
  <c r="I1060" i="13"/>
  <c r="I1405" i="13"/>
  <c r="I2070" i="13"/>
  <c r="I222" i="13"/>
  <c r="I408" i="13"/>
  <c r="I779" i="13"/>
  <c r="I780" i="13"/>
  <c r="I899" i="13"/>
  <c r="I1069" i="13"/>
  <c r="I1243" i="13"/>
  <c r="I2049" i="13"/>
  <c r="I382" i="13"/>
  <c r="I736" i="13"/>
  <c r="I781" i="13"/>
  <c r="I985" i="13"/>
  <c r="I1073" i="13"/>
  <c r="I1276" i="13"/>
  <c r="I1325" i="13"/>
  <c r="I120" i="13"/>
  <c r="I648" i="13"/>
  <c r="I951" i="13"/>
  <c r="I1008" i="13"/>
  <c r="I33" i="13"/>
  <c r="I470" i="13"/>
  <c r="I543" i="13"/>
  <c r="I1700" i="13"/>
  <c r="I1977" i="13"/>
  <c r="I185" i="13"/>
  <c r="I223" i="13"/>
  <c r="I1277" i="13"/>
  <c r="I1435" i="13"/>
  <c r="I1988" i="13"/>
  <c r="I192" i="13"/>
  <c r="I737" i="13"/>
  <c r="I1135" i="13"/>
  <c r="I1384" i="13"/>
  <c r="I1606" i="13"/>
  <c r="I1800" i="13"/>
  <c r="I409" i="13"/>
  <c r="I806" i="13"/>
  <c r="I1872" i="13"/>
  <c r="I621" i="13"/>
  <c r="I649" i="13"/>
  <c r="I881" i="13"/>
  <c r="I952" i="13"/>
  <c r="I1526" i="13"/>
  <c r="I1527" i="13"/>
  <c r="I1801" i="13"/>
  <c r="I1913" i="13"/>
  <c r="I544" i="13"/>
  <c r="I725" i="13"/>
  <c r="I738" i="13"/>
  <c r="I844" i="13"/>
  <c r="I403" i="13"/>
  <c r="I1244" i="13"/>
  <c r="I1607" i="13"/>
  <c r="I1989" i="13"/>
  <c r="I176" i="13"/>
  <c r="I782" i="13"/>
  <c r="I1163" i="13"/>
  <c r="I1956" i="13"/>
  <c r="I83" i="13"/>
  <c r="I410" i="13"/>
  <c r="I471" i="13"/>
  <c r="I1307" i="13"/>
  <c r="I315" i="13"/>
  <c r="I739" i="13"/>
  <c r="I1136" i="13"/>
  <c r="I1651" i="13"/>
  <c r="I1802" i="13"/>
  <c r="I212" i="13"/>
  <c r="I1057" i="13"/>
  <c r="I1209" i="13"/>
  <c r="I1701" i="13"/>
  <c r="I411" i="13"/>
  <c r="I545" i="13"/>
  <c r="I845" i="13"/>
  <c r="I1853" i="13"/>
  <c r="I136" i="13"/>
  <c r="I137" i="13"/>
  <c r="I2050" i="13"/>
  <c r="I224" i="13"/>
  <c r="I225" i="13"/>
  <c r="I412" i="13"/>
  <c r="I622" i="13"/>
  <c r="I1755" i="13"/>
  <c r="I458" i="13"/>
  <c r="I846" i="13"/>
  <c r="I971" i="13"/>
  <c r="I1009" i="13"/>
  <c r="I385" i="13"/>
  <c r="I1137" i="13"/>
  <c r="I1385" i="13"/>
  <c r="I1528" i="13"/>
  <c r="I681" i="13"/>
  <c r="I986" i="13"/>
  <c r="I1037" i="13"/>
  <c r="I1767" i="13"/>
  <c r="I1803" i="13"/>
  <c r="I1804" i="13"/>
  <c r="I2011" i="13"/>
  <c r="I413" i="13"/>
  <c r="I574" i="13"/>
  <c r="I1805" i="13"/>
  <c r="I546" i="13"/>
  <c r="I575" i="13"/>
  <c r="I953" i="13"/>
  <c r="I1038" i="13"/>
  <c r="I1245" i="13"/>
  <c r="I1702" i="13"/>
  <c r="I1914" i="13"/>
  <c r="I740" i="13"/>
  <c r="I1028" i="13"/>
  <c r="I1858" i="13"/>
  <c r="I820" i="13"/>
  <c r="I886" i="13"/>
  <c r="I1246" i="13"/>
  <c r="I1768" i="13"/>
  <c r="I267" i="13"/>
  <c r="I345" i="13"/>
  <c r="I414" i="13"/>
  <c r="I938" i="13"/>
  <c r="I1019" i="13"/>
  <c r="I34" i="13"/>
  <c r="I650" i="13"/>
  <c r="I811" i="13"/>
  <c r="I1529" i="13"/>
  <c r="I1652" i="13"/>
  <c r="I1729" i="13"/>
  <c r="I1878" i="13"/>
  <c r="I511" i="13"/>
  <c r="I1212" i="13"/>
  <c r="I1406" i="13"/>
  <c r="I1530" i="13"/>
  <c r="I1608" i="13"/>
  <c r="I1703" i="13"/>
  <c r="I1106" i="13"/>
  <c r="I1107" i="13"/>
  <c r="I1737" i="13"/>
  <c r="I138" i="13"/>
  <c r="I847" i="13"/>
  <c r="I596" i="13"/>
  <c r="I1806" i="13"/>
  <c r="I1807" i="13"/>
  <c r="I1808" i="13"/>
  <c r="I316" i="13"/>
  <c r="I1029" i="13"/>
  <c r="I1308" i="13"/>
  <c r="I2012" i="13"/>
  <c r="I1438" i="13"/>
  <c r="I1531" i="13"/>
  <c r="I1809" i="13"/>
  <c r="I2071" i="13"/>
  <c r="I63" i="13"/>
  <c r="I415" i="13"/>
  <c r="I848" i="13"/>
  <c r="I1810" i="13"/>
  <c r="I512" i="13"/>
  <c r="I783" i="13"/>
  <c r="I849" i="13"/>
  <c r="I1247" i="13"/>
  <c r="I193" i="13"/>
  <c r="I954" i="13"/>
  <c r="I1278" i="13"/>
  <c r="I1386" i="13"/>
  <c r="I1811" i="13"/>
  <c r="I370" i="13"/>
  <c r="I1030" i="13"/>
  <c r="I1653" i="13"/>
  <c r="I1990" i="13"/>
  <c r="I2051" i="13"/>
  <c r="I626" i="13"/>
  <c r="I1326" i="13"/>
  <c r="I1367" i="13"/>
  <c r="I1966" i="13"/>
  <c r="I692" i="13"/>
  <c r="I850" i="13"/>
  <c r="I939" i="13"/>
  <c r="I472" i="13"/>
  <c r="I784" i="13"/>
  <c r="I851" i="13"/>
  <c r="I1070" i="13"/>
  <c r="I1532" i="13"/>
  <c r="I2079" i="13"/>
  <c r="I1296" i="13"/>
  <c r="I1609" i="13"/>
  <c r="I35" i="13"/>
  <c r="I513" i="13"/>
  <c r="I547" i="13"/>
  <c r="I785" i="13"/>
  <c r="I1039" i="13"/>
  <c r="I1654" i="13"/>
  <c r="I248" i="13"/>
  <c r="I303" i="13"/>
  <c r="I576" i="13"/>
  <c r="I580" i="13"/>
  <c r="I852" i="13"/>
  <c r="I853" i="13"/>
  <c r="I1756" i="13"/>
  <c r="I1812" i="13"/>
  <c r="I373" i="13"/>
  <c r="I693" i="13"/>
  <c r="I1040" i="13"/>
  <c r="I1090" i="13"/>
  <c r="I1108" i="13"/>
  <c r="I1730" i="13"/>
  <c r="I64" i="13"/>
  <c r="I121" i="13"/>
  <c r="I1407" i="13"/>
  <c r="I1957" i="13"/>
  <c r="I317" i="13"/>
  <c r="I1745" i="13"/>
  <c r="I16" i="13"/>
  <c r="I226" i="13"/>
  <c r="I227" i="13"/>
  <c r="I514" i="13"/>
  <c r="I548" i="13"/>
  <c r="I1010" i="13"/>
  <c r="I1248" i="13"/>
  <c r="I1408" i="13"/>
  <c r="I1574" i="13"/>
  <c r="I59" i="13"/>
  <c r="I515" i="13"/>
  <c r="I694" i="13"/>
  <c r="I913" i="13"/>
  <c r="I1164" i="13"/>
  <c r="I1074" i="13"/>
  <c r="I1199" i="13"/>
  <c r="I1200" i="13"/>
  <c r="I549" i="13"/>
  <c r="I1533" i="13"/>
  <c r="I597" i="13"/>
  <c r="I651" i="13"/>
  <c r="I163" i="13"/>
  <c r="I463" i="13"/>
  <c r="I652" i="13"/>
  <c r="I900" i="13"/>
  <c r="I1138" i="13"/>
  <c r="I1704" i="13"/>
  <c r="I36" i="13"/>
  <c r="I516" i="13"/>
  <c r="I955" i="13"/>
  <c r="I1139" i="13"/>
  <c r="I1620" i="13"/>
  <c r="I1632" i="13"/>
  <c r="I2042" i="13"/>
  <c r="I249" i="13"/>
  <c r="I821" i="13"/>
  <c r="I940" i="13"/>
  <c r="I956" i="13"/>
  <c r="I1024" i="13"/>
  <c r="I1945" i="13"/>
  <c r="I581" i="13"/>
  <c r="I741" i="13"/>
  <c r="I742" i="13"/>
  <c r="I1575" i="13"/>
  <c r="I164" i="13"/>
  <c r="I351" i="13"/>
  <c r="I627" i="13"/>
  <c r="I695" i="13"/>
  <c r="I957" i="13"/>
  <c r="I1387" i="13"/>
  <c r="I1633" i="13"/>
  <c r="I1665" i="13"/>
  <c r="I743" i="13"/>
  <c r="I786" i="13"/>
  <c r="I1534" i="13"/>
  <c r="I1535" i="13"/>
  <c r="I1834" i="13"/>
  <c r="I416" i="13"/>
  <c r="I417" i="13"/>
  <c r="I854" i="13"/>
  <c r="I1409" i="13"/>
  <c r="I1588" i="13"/>
  <c r="I1621" i="13"/>
  <c r="I418" i="13"/>
  <c r="I2052" i="13"/>
  <c r="I374" i="13"/>
  <c r="I464" i="13"/>
  <c r="I517" i="13"/>
  <c r="I2020" i="13"/>
  <c r="I2053" i="13"/>
  <c r="I465" i="13"/>
  <c r="I1410" i="13"/>
  <c r="I268" i="13"/>
  <c r="I1705" i="13"/>
  <c r="I2013" i="13"/>
  <c r="I419" i="13"/>
  <c r="I598" i="13"/>
  <c r="I616" i="13"/>
  <c r="I744" i="13"/>
  <c r="I1091" i="13"/>
  <c r="I672" i="13"/>
  <c r="I1388" i="13"/>
  <c r="I1536" i="13"/>
  <c r="I855" i="13"/>
  <c r="I1287" i="13"/>
  <c r="I787" i="13"/>
  <c r="I1099" i="13"/>
  <c r="I1915" i="13"/>
  <c r="I1279" i="13"/>
  <c r="I420" i="13"/>
  <c r="I1280" i="13"/>
  <c r="I65" i="13"/>
  <c r="I856" i="13"/>
  <c r="I1450" i="13"/>
  <c r="I1991" i="13"/>
  <c r="I60" i="13"/>
  <c r="I194" i="13"/>
  <c r="I84" i="13"/>
  <c r="I386" i="13"/>
  <c r="I1201" i="13"/>
  <c r="I1281" i="13"/>
  <c r="I1443" i="13"/>
  <c r="I1580" i="13"/>
  <c r="I1937" i="13"/>
  <c r="I1439" i="13"/>
  <c r="I1864" i="13"/>
  <c r="I1813" i="13"/>
  <c r="I208" i="13"/>
  <c r="I387" i="13"/>
  <c r="I696" i="13"/>
  <c r="I788" i="13"/>
  <c r="I1140" i="13"/>
  <c r="I1411" i="13"/>
  <c r="I66" i="13"/>
  <c r="I139" i="13"/>
  <c r="I173" i="13"/>
  <c r="I653" i="13"/>
  <c r="I966" i="13"/>
  <c r="I1058" i="13"/>
  <c r="I1738" i="13"/>
  <c r="I1814" i="13"/>
  <c r="I473" i="13"/>
  <c r="I941" i="13"/>
  <c r="I1622" i="13"/>
  <c r="I195" i="13"/>
  <c r="I421" i="13"/>
  <c r="I628" i="13"/>
  <c r="I1249" i="13"/>
  <c r="I697" i="13"/>
  <c r="I1634" i="13"/>
  <c r="I1655" i="13"/>
  <c r="I1706" i="13"/>
  <c r="I2021" i="13"/>
  <c r="I2054" i="13"/>
  <c r="I577" i="13"/>
  <c r="I654" i="13"/>
  <c r="I1031" i="13"/>
  <c r="I37" i="13"/>
  <c r="I22" i="13"/>
  <c r="I165" i="13"/>
  <c r="I550" i="13"/>
  <c r="I1389" i="13"/>
  <c r="I1815" i="13"/>
  <c r="I250" i="13"/>
  <c r="I371" i="13"/>
  <c r="I551" i="13"/>
  <c r="I1635" i="13"/>
  <c r="I1916" i="13"/>
  <c r="I85" i="13"/>
  <c r="I1141" i="13"/>
  <c r="I1537" i="13"/>
  <c r="I459" i="13"/>
  <c r="I1142" i="13"/>
  <c r="I1444" i="13"/>
  <c r="I1656" i="13"/>
  <c r="I1707" i="13"/>
  <c r="I474" i="13"/>
  <c r="I140" i="13"/>
  <c r="I726" i="13"/>
  <c r="I1538" i="13"/>
  <c r="I475" i="13"/>
  <c r="I967" i="13"/>
  <c r="I745" i="13"/>
  <c r="I685" i="13"/>
  <c r="I1084" i="13"/>
  <c r="I1143" i="13"/>
  <c r="I1576" i="13"/>
  <c r="I1816" i="13"/>
  <c r="I67" i="13"/>
  <c r="I214" i="13"/>
  <c r="I698" i="13"/>
  <c r="I746" i="13"/>
  <c r="I1041" i="13"/>
  <c r="I38" i="13"/>
  <c r="I39" i="13"/>
  <c r="I987" i="13"/>
  <c r="I68" i="13"/>
  <c r="I69" i="13"/>
  <c r="I1708" i="13"/>
  <c r="I1757" i="13"/>
  <c r="I342" i="13"/>
  <c r="I1327" i="13"/>
  <c r="I460" i="13"/>
  <c r="I552" i="13"/>
  <c r="I391" i="13"/>
  <c r="I1109" i="13"/>
  <c r="I1390" i="13"/>
  <c r="I1391" i="13"/>
  <c r="I70" i="13"/>
  <c r="I86" i="13"/>
  <c r="I1075" i="13"/>
  <c r="I1110" i="13"/>
  <c r="I87" i="13"/>
  <c r="I655" i="13"/>
  <c r="I1066" i="13"/>
  <c r="I318" i="13"/>
  <c r="I1042" i="13"/>
  <c r="I1539" i="13"/>
  <c r="I1758" i="13"/>
  <c r="I1917" i="13"/>
  <c r="I383" i="13"/>
  <c r="I1817" i="13"/>
  <c r="I141" i="13"/>
  <c r="I251" i="13"/>
  <c r="I2055" i="13"/>
  <c r="I142" i="13"/>
  <c r="I901" i="13"/>
  <c r="I1818" i="13"/>
  <c r="I392" i="13"/>
  <c r="I1250" i="13"/>
  <c r="I1412" i="13"/>
  <c r="I375" i="13"/>
  <c r="I553" i="13"/>
  <c r="I1731" i="13"/>
  <c r="I942" i="13"/>
  <c r="I1958" i="13"/>
  <c r="I518" i="13"/>
  <c r="I656" i="13"/>
  <c r="I1043" i="13"/>
  <c r="I1111" i="13"/>
  <c r="I1759" i="13"/>
  <c r="I1918" i="13"/>
  <c r="I1589" i="13"/>
  <c r="I1732" i="13"/>
  <c r="I657" i="13"/>
  <c r="I789" i="13"/>
  <c r="I1144" i="13"/>
  <c r="I1636" i="13"/>
  <c r="I143" i="13"/>
  <c r="I422" i="13"/>
  <c r="I1637" i="13"/>
  <c r="I71" i="13"/>
  <c r="I393" i="13"/>
  <c r="I423" i="13"/>
  <c r="I476" i="13"/>
  <c r="I1227" i="13"/>
  <c r="I1540" i="13"/>
  <c r="I1541" i="13"/>
  <c r="I1819" i="13"/>
  <c r="I144" i="13"/>
  <c r="I145" i="13"/>
  <c r="I554" i="13"/>
  <c r="I658" i="13"/>
  <c r="I1445" i="13"/>
  <c r="I1992" i="13"/>
  <c r="I394" i="13"/>
  <c r="I659" i="13"/>
  <c r="I2005" i="13"/>
  <c r="I555" i="13"/>
  <c r="I660" i="13"/>
  <c r="I278" i="13"/>
  <c r="I617" i="13"/>
  <c r="I1092" i="13"/>
  <c r="I1100" i="13"/>
  <c r="I1595" i="13"/>
  <c r="I40" i="13"/>
  <c r="I718" i="13"/>
  <c r="I279" i="13"/>
  <c r="I1251" i="13"/>
  <c r="I1657" i="13"/>
  <c r="I209" i="13"/>
  <c r="I1596" i="13"/>
  <c r="I477" i="13"/>
  <c r="I1709" i="13"/>
  <c r="I988" i="13"/>
  <c r="I2056" i="13"/>
  <c r="I1451" i="13"/>
  <c r="I146" i="13"/>
  <c r="I319" i="13"/>
  <c r="I556" i="13"/>
  <c r="I1597" i="13"/>
  <c r="I1885" i="13"/>
  <c r="I519" i="13"/>
  <c r="I1301" i="13"/>
  <c r="I320" i="13"/>
  <c r="I424" i="13"/>
  <c r="I1919" i="13"/>
  <c r="I557" i="13"/>
  <c r="I618" i="13"/>
  <c r="I975" i="13"/>
  <c r="I88" i="13"/>
  <c r="I857" i="13"/>
  <c r="I858" i="13"/>
  <c r="I914" i="13"/>
  <c r="I859" i="13"/>
  <c r="I1886" i="13"/>
  <c r="I1946" i="13"/>
  <c r="I1044" i="13"/>
  <c r="I699" i="13"/>
  <c r="I89" i="13"/>
  <c r="I824" i="13"/>
  <c r="I252" i="13"/>
  <c r="I825" i="13"/>
  <c r="I90" i="13"/>
  <c r="I1309" i="13"/>
  <c r="I1760" i="13"/>
  <c r="I1887" i="13"/>
  <c r="I91" i="13"/>
  <c r="I280" i="13"/>
  <c r="I661" i="13"/>
  <c r="I578" i="13"/>
  <c r="I72" i="13"/>
  <c r="I196" i="13"/>
  <c r="I478" i="13"/>
  <c r="I1542" i="13"/>
  <c r="I1590" i="13"/>
  <c r="I1993" i="13"/>
  <c r="I826" i="13"/>
  <c r="I1045" i="13"/>
  <c r="I1328" i="13"/>
  <c r="I1920" i="13"/>
  <c r="I727" i="13"/>
  <c r="I73" i="13"/>
  <c r="I700" i="13"/>
  <c r="I1165" i="13"/>
  <c r="I1252" i="13"/>
  <c r="I1543" i="13"/>
  <c r="I2057" i="13"/>
  <c r="I228" i="13"/>
  <c r="I321" i="13"/>
  <c r="I1623" i="13"/>
  <c r="I1959" i="13"/>
  <c r="I177" i="13"/>
  <c r="I425" i="13"/>
  <c r="I1820" i="13"/>
  <c r="I395" i="13"/>
  <c r="I558" i="13"/>
  <c r="I701" i="13"/>
  <c r="I2072" i="13"/>
  <c r="I447" i="13"/>
  <c r="I147" i="13"/>
  <c r="I662" i="13"/>
  <c r="I1544" i="13"/>
  <c r="I148" i="13"/>
  <c r="I860" i="13"/>
  <c r="I1085" i="13"/>
  <c r="I1329" i="13"/>
  <c r="I1921" i="13"/>
  <c r="I322" i="13"/>
  <c r="I1112" i="13"/>
  <c r="I1638" i="13"/>
  <c r="I1769" i="13"/>
  <c r="I1113" i="13"/>
  <c r="I92" i="13"/>
  <c r="I861" i="13"/>
  <c r="I1032" i="13"/>
  <c r="I807" i="13"/>
  <c r="I1888" i="13"/>
  <c r="I41" i="13"/>
  <c r="I229" i="13"/>
  <c r="I1253" i="13"/>
  <c r="I1889" i="13"/>
  <c r="I426" i="13"/>
  <c r="I1145" i="13"/>
  <c r="I1392" i="13"/>
  <c r="I1746" i="13"/>
  <c r="I1748" i="13"/>
  <c r="I23" i="13"/>
  <c r="I93" i="13"/>
  <c r="I94" i="13"/>
  <c r="I747" i="13"/>
  <c r="I812" i="13"/>
  <c r="I862" i="13"/>
  <c r="I1254" i="13"/>
  <c r="I1879" i="13"/>
  <c r="I1922" i="13"/>
  <c r="I663" i="13"/>
  <c r="I24" i="13"/>
  <c r="I702" i="13"/>
  <c r="I1114" i="13"/>
  <c r="I1770" i="13"/>
  <c r="I2058" i="13"/>
  <c r="I323" i="13"/>
  <c r="I1610" i="13"/>
  <c r="I1821" i="13"/>
  <c r="I95" i="13"/>
  <c r="I74" i="13"/>
  <c r="I633" i="13"/>
  <c r="I863" i="13"/>
  <c r="I1545" i="13"/>
  <c r="I1046" i="13"/>
  <c r="I1282" i="13"/>
  <c r="I149" i="13"/>
  <c r="I623" i="13"/>
  <c r="I1228" i="13"/>
  <c r="I1598" i="13"/>
  <c r="I1835" i="13"/>
  <c r="I479" i="13"/>
  <c r="I1330" i="13"/>
  <c r="I1255" i="13"/>
  <c r="I1639" i="13"/>
  <c r="I1822" i="13"/>
  <c r="I1960" i="13"/>
  <c r="I1994" i="13"/>
  <c r="I96" i="13"/>
  <c r="I97" i="13"/>
  <c r="I122" i="13"/>
  <c r="I1115" i="13"/>
  <c r="I1413" i="13"/>
  <c r="I1923" i="13"/>
  <c r="I1924" i="13"/>
  <c r="I271" i="13"/>
  <c r="I1414" i="13"/>
  <c r="I1546" i="13"/>
  <c r="I253" i="13"/>
  <c r="I1393" i="13"/>
  <c r="I864" i="13"/>
  <c r="I1925" i="13"/>
  <c r="I404" i="13"/>
  <c r="I865" i="13"/>
  <c r="I1771" i="13"/>
  <c r="I2022" i="13"/>
  <c r="I42" i="13"/>
  <c r="I150" i="13"/>
  <c r="I427" i="13"/>
  <c r="I1229" i="13"/>
  <c r="I1331" i="13"/>
  <c r="I1880" i="13"/>
  <c r="I559" i="13"/>
  <c r="I1093" i="13"/>
  <c r="I1772" i="13"/>
  <c r="I1823" i="13"/>
  <c r="I123" i="13"/>
  <c r="I703" i="13"/>
  <c r="I1938" i="13"/>
  <c r="I230" i="13"/>
  <c r="I582" i="13"/>
  <c r="I151" i="13"/>
  <c r="I1423" i="13"/>
  <c r="I1710" i="13"/>
  <c r="I1446" i="13"/>
  <c r="I1230" i="13"/>
  <c r="I254" i="13"/>
  <c r="I1711" i="13"/>
  <c r="I1624" i="13"/>
  <c r="I1640" i="13"/>
  <c r="I43" i="13"/>
  <c r="I17" i="13"/>
  <c r="I152" i="13"/>
  <c r="I704" i="13"/>
  <c r="I124" i="13"/>
  <c r="I629" i="13"/>
  <c r="I664" i="13"/>
  <c r="I1256" i="13"/>
  <c r="I153" i="13"/>
  <c r="I583" i="13"/>
  <c r="I372" i="13"/>
  <c r="I44" i="13"/>
  <c r="I186" i="13"/>
  <c r="I1047" i="13"/>
  <c r="I255" i="13"/>
  <c r="I665" i="13"/>
  <c r="I281" i="13"/>
  <c r="I866" i="13"/>
  <c r="I705" i="13"/>
  <c r="I282" i="13"/>
  <c r="I448" i="13"/>
  <c r="I748" i="13"/>
  <c r="I256" i="13"/>
  <c r="I428" i="13"/>
  <c r="I1547" i="13"/>
  <c r="I429" i="13"/>
  <c r="I1658" i="13"/>
  <c r="I257" i="13"/>
  <c r="I867" i="13"/>
  <c r="I1440" i="13"/>
  <c r="I210" i="13"/>
  <c r="I827" i="13"/>
  <c r="I1873" i="13"/>
  <c r="I480" i="13"/>
  <c r="I1332" i="13"/>
  <c r="I1333" i="13"/>
  <c r="I1625" i="13"/>
  <c r="I2059" i="13"/>
  <c r="I560" i="13"/>
  <c r="I1116" i="13"/>
  <c r="I1926" i="13"/>
  <c r="I283" i="13"/>
  <c r="I430" i="13"/>
  <c r="I1824" i="13"/>
  <c r="I125" i="13"/>
  <c r="I1761" i="13"/>
  <c r="I1825" i="13"/>
  <c r="I1626" i="13"/>
  <c r="I1048" i="13"/>
  <c r="I1826" i="13"/>
  <c r="I882" i="13"/>
  <c r="I1146" i="13"/>
  <c r="I1221" i="13"/>
  <c r="I25" i="13"/>
  <c r="I1315" i="13"/>
  <c r="I790" i="13"/>
  <c r="I2073" i="13"/>
  <c r="I1415" i="13"/>
  <c r="I272" i="13"/>
  <c r="I1147" i="13"/>
  <c r="I1416" i="13"/>
  <c r="I1202" i="13"/>
  <c r="I45" i="13"/>
  <c r="I154" i="13"/>
  <c r="I8" i="13"/>
  <c r="I1881" i="13"/>
  <c r="I561" i="13"/>
  <c r="I791" i="13"/>
  <c r="I1257" i="13"/>
  <c r="I1548" i="13"/>
  <c r="I1049" i="13"/>
  <c r="I1712" i="13"/>
  <c r="I1033" i="13"/>
  <c r="I1148" i="13"/>
  <c r="I258" i="13"/>
  <c r="I26" i="13"/>
  <c r="I481" i="13"/>
  <c r="I2074" i="13"/>
  <c r="I1424" i="13"/>
  <c r="I213" i="13"/>
  <c r="I1577" i="13"/>
  <c r="I299" i="13"/>
  <c r="I562" i="13"/>
  <c r="I1101" i="13"/>
  <c r="I1747" i="13"/>
  <c r="I98" i="13"/>
  <c r="I396" i="13"/>
  <c r="I563" i="13"/>
  <c r="I397" i="13"/>
  <c r="I943" i="13"/>
  <c r="I1890" i="13"/>
  <c r="I1762" i="13"/>
  <c r="I2043" i="13"/>
  <c r="I1713" i="13"/>
  <c r="I46" i="13"/>
  <c r="I330" i="13"/>
  <c r="I431" i="13"/>
  <c r="I666" i="13"/>
  <c r="I1714" i="13"/>
  <c r="I1836" i="13"/>
  <c r="I482" i="13"/>
  <c r="I1827" i="13"/>
  <c r="I155" i="13"/>
  <c r="I1011" i="13"/>
  <c r="I1334" i="13"/>
  <c r="I1837" i="13"/>
  <c r="I1927" i="13"/>
  <c r="I673" i="13"/>
  <c r="I1627" i="13"/>
  <c r="I273" i="13"/>
  <c r="I828" i="13"/>
  <c r="I1659" i="13"/>
  <c r="I829" i="13"/>
  <c r="I483" i="13"/>
  <c r="I944" i="13"/>
  <c r="I1335" i="13"/>
  <c r="I47" i="13"/>
  <c r="I749" i="13"/>
  <c r="I27" i="13"/>
  <c r="I706" i="13"/>
  <c r="I1231" i="13"/>
  <c r="I1203" i="13"/>
  <c r="I432" i="13"/>
  <c r="I830" i="13"/>
  <c r="I958" i="13"/>
  <c r="I1425" i="13"/>
  <c r="I1149" i="13"/>
  <c r="I1094" i="13"/>
  <c r="I197" i="13"/>
  <c r="I1549" i="13"/>
  <c r="I1336" i="13"/>
  <c r="I1337" i="13"/>
  <c r="I792" i="13"/>
  <c r="I883" i="13"/>
  <c r="I484" i="13"/>
  <c r="I1222" i="13"/>
  <c r="I75" i="13"/>
  <c r="I1338" i="13"/>
  <c r="I915" i="13"/>
  <c r="I1150" i="13"/>
  <c r="I1550" i="13"/>
  <c r="I1628" i="13"/>
  <c r="I707" i="13"/>
  <c r="I324" i="13"/>
  <c r="I1362" i="13"/>
  <c r="I289" i="13"/>
  <c r="I520" i="13"/>
  <c r="I1967" i="13"/>
  <c r="I99" i="13"/>
  <c r="I750" i="13"/>
  <c r="I18" i="13"/>
  <c r="I868" i="13"/>
  <c r="I1715" i="13"/>
  <c r="I993" i="13"/>
  <c r="I1117" i="13"/>
  <c r="I1417" i="13"/>
  <c r="I433" i="13"/>
  <c r="I485" i="13"/>
  <c r="I521" i="13"/>
  <c r="I1118" i="13"/>
  <c r="I1660" i="13"/>
  <c r="I1891" i="13"/>
  <c r="I989" i="13"/>
  <c r="I1394" i="13"/>
  <c r="I76" i="13"/>
  <c r="I1151" i="13"/>
  <c r="I1865" i="13"/>
  <c r="I100" i="13"/>
  <c r="I1882" i="13"/>
  <c r="I1551" i="13"/>
  <c r="I2060" i="13"/>
  <c r="I1339" i="13"/>
  <c r="I1418" i="13"/>
  <c r="I1426" i="13"/>
  <c r="I1739" i="13"/>
  <c r="I1883" i="13"/>
  <c r="I751" i="13"/>
  <c r="I1716" i="13"/>
  <c r="I1928" i="13"/>
  <c r="I1340" i="13"/>
  <c r="I813" i="13"/>
  <c r="I1763" i="13"/>
  <c r="I198" i="13"/>
  <c r="I1166" i="13"/>
  <c r="I1167" i="13"/>
  <c r="I156" i="13"/>
  <c r="I157" i="13"/>
  <c r="I522" i="13"/>
  <c r="I869" i="13"/>
  <c r="I331" i="13"/>
  <c r="I1119" i="13"/>
  <c r="I1947" i="13"/>
  <c r="I1341" i="13"/>
  <c r="I1120" i="13"/>
  <c r="I667" i="13"/>
  <c r="I1121" i="13"/>
  <c r="I870" i="13"/>
  <c r="I1929" i="13"/>
  <c r="I231" i="13"/>
  <c r="I388" i="13"/>
  <c r="I1419" i="13"/>
  <c r="I444" i="13"/>
  <c r="I1930" i="13"/>
  <c r="I793" i="13"/>
  <c r="I1223" i="13"/>
  <c r="I959" i="13"/>
  <c r="I486" i="13"/>
  <c r="I728" i="13"/>
  <c r="I564" i="13"/>
  <c r="I1838" i="13"/>
  <c r="I599" i="13"/>
  <c r="I668" i="13"/>
  <c r="I1420" i="13"/>
  <c r="I1581" i="13"/>
  <c r="I976" i="13"/>
  <c r="I1050" i="13"/>
  <c r="I1342" i="13"/>
  <c r="I523" i="13"/>
  <c r="I708" i="13"/>
  <c r="I1773" i="13"/>
  <c r="I524" i="13"/>
  <c r="I619" i="13"/>
  <c r="I871" i="13"/>
  <c r="I960" i="13"/>
  <c r="I1310" i="13"/>
  <c r="I1552" i="13"/>
  <c r="I1395" i="13"/>
  <c r="I1591" i="13"/>
  <c r="I2061" i="13"/>
  <c r="I1258" i="13"/>
  <c r="I1051" i="13"/>
  <c r="I525" i="13"/>
  <c r="I961" i="13"/>
  <c r="I709" i="13"/>
  <c r="I794" i="13"/>
  <c r="I77" i="13"/>
  <c r="I1553" i="13"/>
  <c r="I1667" i="13"/>
  <c r="I2006" i="13"/>
  <c r="I600" i="13"/>
  <c r="I1874" i="13"/>
  <c r="I1343" i="13"/>
  <c r="I1344" i="13"/>
  <c r="I2062" i="13"/>
  <c r="I2063" i="13"/>
  <c r="I752" i="13"/>
  <c r="I831" i="13"/>
  <c r="I1968" i="13"/>
  <c r="I1052" i="13"/>
  <c r="I1152" i="13"/>
  <c r="I1345" i="13"/>
  <c r="I158" i="13"/>
  <c r="I174" i="13"/>
  <c r="I832" i="13"/>
  <c r="I1316" i="13"/>
  <c r="I1554" i="13"/>
  <c r="I1717" i="13"/>
  <c r="I584" i="13"/>
  <c r="I1153" i="13"/>
  <c r="I1931" i="13"/>
  <c r="I1828" i="13"/>
  <c r="I1582" i="13"/>
  <c r="I795" i="13"/>
  <c r="I2044" i="13"/>
  <c r="I1555" i="13"/>
  <c r="I585" i="13"/>
  <c r="I796" i="13"/>
  <c r="I710" i="13"/>
  <c r="I1363" i="13"/>
  <c r="I1012" i="13"/>
  <c r="I753" i="13"/>
  <c r="I1053" i="13"/>
  <c r="I9" i="13"/>
  <c r="I487" i="13"/>
  <c r="I384" i="13"/>
  <c r="I1154" i="13"/>
  <c r="I466" i="13"/>
  <c r="I1396" i="13"/>
  <c r="I48" i="13"/>
  <c r="I49" i="13"/>
  <c r="I274" i="13"/>
  <c r="I1441" i="13"/>
  <c r="I488" i="13"/>
  <c r="I797" i="13"/>
  <c r="I674" i="13"/>
  <c r="I754" i="13"/>
  <c r="I1839" i="13"/>
  <c r="I1866" i="13"/>
  <c r="I1346" i="13"/>
  <c r="I1297" i="13"/>
  <c r="I325" i="13"/>
  <c r="I1764" i="13"/>
  <c r="I902" i="13"/>
  <c r="I1259" i="13"/>
  <c r="I50" i="13"/>
  <c r="I755" i="13"/>
  <c r="I51" i="13"/>
  <c r="I601" i="13"/>
  <c r="I972" i="13"/>
  <c r="I1978" i="13"/>
  <c r="I101" i="13"/>
  <c r="I602" i="13"/>
  <c r="I1892" i="13"/>
  <c r="I903" i="13"/>
  <c r="I1611" i="13"/>
  <c r="I1740" i="13"/>
  <c r="I269" i="13"/>
  <c r="I872" i="13"/>
  <c r="I1556" i="13"/>
  <c r="I1224" i="13"/>
  <c r="I389" i="13"/>
  <c r="I873" i="13"/>
  <c r="I102" i="13"/>
  <c r="I916" i="13"/>
  <c r="I232" i="13"/>
  <c r="I1557" i="13"/>
  <c r="I1558" i="13"/>
  <c r="I1612" i="13"/>
  <c r="I489" i="13"/>
  <c r="I187" i="13"/>
  <c r="I1840" i="13"/>
  <c r="I490" i="13"/>
  <c r="I1559" i="13"/>
  <c r="I445" i="13"/>
  <c r="I2023" i="13"/>
  <c r="I669" i="13"/>
  <c r="I1095" i="13"/>
  <c r="I1841" i="13"/>
  <c r="I126" i="13"/>
  <c r="I1884" i="13"/>
  <c r="I1932" i="13"/>
  <c r="I1829" i="13"/>
  <c r="I620" i="13"/>
  <c r="I945" i="13"/>
  <c r="I1260" i="13"/>
  <c r="I326" i="13"/>
  <c r="I61" i="13"/>
  <c r="I2014" i="13"/>
  <c r="I1283" i="13"/>
  <c r="I1560" i="13"/>
  <c r="I1397" i="13"/>
  <c r="I233" i="13"/>
  <c r="I327" i="13"/>
  <c r="I1578" i="13"/>
  <c r="I175" i="13"/>
  <c r="I1284" i="13"/>
  <c r="I1155" i="13"/>
  <c r="I1398" i="13"/>
  <c r="I1933" i="13"/>
  <c r="I127" i="13"/>
  <c r="I874" i="13"/>
  <c r="I1583" i="13"/>
  <c r="I1427" i="13"/>
  <c r="I128" i="13"/>
  <c r="I1261" i="13"/>
  <c r="I461" i="13"/>
  <c r="I1561" i="13"/>
  <c r="I946" i="13"/>
  <c r="I579" i="13"/>
  <c r="I259" i="13"/>
  <c r="I434" i="13"/>
  <c r="I1232" i="13"/>
  <c r="I260" i="13"/>
  <c r="I565" i="13"/>
  <c r="I1204" i="13"/>
  <c r="I103" i="13"/>
  <c r="I526" i="13"/>
  <c r="I1122" i="13"/>
  <c r="I1733" i="13"/>
  <c r="I1562" i="13"/>
  <c r="I566" i="13"/>
  <c r="I1123" i="13"/>
  <c r="I670" i="13"/>
  <c r="I1830" i="13"/>
  <c r="I435" i="13"/>
  <c r="I1156" i="13"/>
  <c r="I398" i="13"/>
  <c r="I1893" i="13"/>
  <c r="I1718" i="13"/>
  <c r="I1599" i="13"/>
  <c r="I798" i="13"/>
  <c r="I2024" i="13"/>
  <c r="I729" i="13"/>
  <c r="I261" i="13"/>
  <c r="I527" i="13"/>
  <c r="I962" i="13"/>
  <c r="I1719" i="13"/>
  <c r="I833" i="13"/>
  <c r="I711" i="13"/>
  <c r="I1563" i="13"/>
  <c r="I1613" i="13"/>
  <c r="I436" i="13"/>
  <c r="I284" i="13"/>
  <c r="I52" i="13"/>
  <c r="I1564" i="13"/>
  <c r="I990" i="13"/>
  <c r="I1614" i="13"/>
  <c r="I2015" i="13"/>
  <c r="I78" i="13"/>
  <c r="I528" i="13"/>
  <c r="I1831" i="13"/>
  <c r="I1934" i="13"/>
  <c r="I1124" i="13"/>
  <c r="I799" i="13"/>
  <c r="I234" i="13"/>
  <c r="I1565" i="13"/>
  <c r="I1629" i="13"/>
  <c r="I1168" i="13"/>
  <c r="I437" i="13"/>
  <c r="I1961" i="13"/>
  <c r="I1347" i="13"/>
  <c r="I756" i="13"/>
  <c r="I491" i="13"/>
  <c r="I492" i="13"/>
  <c r="I1720" i="13"/>
  <c r="I1721" i="13"/>
  <c r="I1995" i="13"/>
  <c r="I567" i="13"/>
  <c r="I1722" i="13"/>
  <c r="I1157" i="13"/>
  <c r="I2075" i="13"/>
  <c r="I28" i="13"/>
  <c r="I159" i="13"/>
  <c r="I1566" i="13"/>
  <c r="I1832" i="13"/>
  <c r="I104" i="13"/>
  <c r="I1765" i="13"/>
  <c r="I105" i="13"/>
  <c r="I1013" i="13"/>
  <c r="I1630" i="13"/>
  <c r="I53" i="13"/>
  <c r="I1567" i="13"/>
  <c r="I875" i="13"/>
  <c r="I800" i="13"/>
  <c r="I1348" i="13"/>
  <c r="I1399" i="13"/>
  <c r="I160" i="13"/>
  <c r="I568" i="13"/>
  <c r="I1158" i="13"/>
  <c r="I1349" i="13"/>
  <c r="I963" i="13"/>
  <c r="I54" i="13"/>
  <c r="I79" i="13"/>
  <c r="I106" i="13"/>
  <c r="I671" i="13"/>
  <c r="I1034" i="13"/>
  <c r="I1935" i="13"/>
  <c r="I757" i="13"/>
  <c r="I529" i="13"/>
  <c r="I1159" i="13"/>
  <c r="I1205" i="13"/>
  <c r="I801" i="13"/>
  <c r="I1421" i="13"/>
  <c r="I758" i="13"/>
  <c r="I1766" i="13"/>
  <c r="I199" i="13"/>
  <c r="I876" i="13"/>
  <c r="I1054" i="13"/>
  <c r="I161" i="13"/>
  <c r="I1774" i="13"/>
  <c r="I493" i="13"/>
  <c r="I1422" i="13"/>
  <c r="I834" i="13"/>
  <c r="I2064" i="13"/>
  <c r="I1641" i="13"/>
  <c r="I712" i="13"/>
  <c r="I877" i="13"/>
  <c r="I2065" i="13"/>
  <c r="I1055" i="13"/>
  <c r="I713" i="13"/>
  <c r="I1661" i="13"/>
  <c r="I1262" i="13"/>
  <c r="I878" i="13"/>
  <c r="I1842" i="13"/>
  <c r="I1263" i="13"/>
  <c r="I1062" i="13"/>
  <c r="F7" i="11" l="1"/>
  <c r="E6" i="11"/>
  <c r="E5" i="11"/>
  <c r="E4" i="11"/>
  <c r="E3" i="11"/>
  <c r="E2" i="11"/>
  <c r="B2" i="11" s="1"/>
  <c r="E21" i="11" l="1"/>
  <c r="F21" i="11" s="1"/>
  <c r="F20" i="11"/>
  <c r="B3" i="11"/>
  <c r="B4" i="11" s="1"/>
  <c r="B5" i="11" s="1"/>
  <c r="B6" i="11" s="1"/>
  <c r="B7" i="11" s="1"/>
  <c r="B8" i="11" s="1"/>
  <c r="B9" i="11" s="1"/>
  <c r="B10" i="11" s="1"/>
  <c r="B11" i="11" s="1"/>
  <c r="B12" i="11" s="1"/>
  <c r="B13" i="11" s="1"/>
  <c r="B14" i="11" s="1"/>
  <c r="B15" i="11" s="1"/>
  <c r="B16" i="11" s="1"/>
  <c r="B17" i="11" s="1"/>
  <c r="B18" i="11" l="1"/>
  <c r="B19" i="11" s="1"/>
  <c r="B20" i="11" s="1"/>
  <c r="B21" i="11" s="1"/>
  <c r="H12" i="15"/>
  <c r="H11" i="15"/>
  <c r="H10" i="15"/>
  <c r="H9" i="15"/>
  <c r="H8" i="15"/>
  <c r="H7" i="15"/>
  <c r="H6" i="15"/>
  <c r="I4" i="15" a="1"/>
  <c r="I4" i="1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<sst xmlns="http://schemas.openxmlformats.org/spreadsheetml/2006/main" count="4888" uniqueCount="2390">
  <si>
    <t>Please Select Your Organization</t>
  </si>
  <si>
    <t>Please Select</t>
  </si>
  <si>
    <t>The follow organization officials have read, understand, and agree to these assurances.</t>
  </si>
  <si>
    <t>I certify, by inserting my name below, that to the best of my knowledge and belief, data in this application are true and correct, the document has been duly authorized by the governing body of the sponsor, and the sponsor will comply with the attached proposal if the financial assistance is approved.</t>
  </si>
  <si>
    <t>Note: A Food Service Management Company representative cannot certify the grant application.</t>
  </si>
  <si>
    <t>Name:</t>
  </si>
  <si>
    <t>Title:</t>
  </si>
  <si>
    <t>Email:</t>
  </si>
  <si>
    <t xml:space="preserve">Please Select </t>
  </si>
  <si>
    <t>Type</t>
  </si>
  <si>
    <t>Description</t>
  </si>
  <si>
    <t>Quantity</t>
  </si>
  <si>
    <t>New</t>
  </si>
  <si>
    <t>Aberdeen School District</t>
  </si>
  <si>
    <t>Adna School District</t>
  </si>
  <si>
    <t>Almira School District</t>
  </si>
  <si>
    <t>Anacortes School District</t>
  </si>
  <si>
    <t>Arlington School District</t>
  </si>
  <si>
    <t>Asotin-Anatone School District</t>
  </si>
  <si>
    <t>Auburn School District</t>
  </si>
  <si>
    <t>Bainbridge Island School District</t>
  </si>
  <si>
    <t>Battle Ground School District</t>
  </si>
  <si>
    <t>Bellevue School District</t>
  </si>
  <si>
    <t>Bellingham School District</t>
  </si>
  <si>
    <t>Bethel School District</t>
  </si>
  <si>
    <t>Blaine School District</t>
  </si>
  <si>
    <t>Bremerton School District</t>
  </si>
  <si>
    <t>Brewster School District</t>
  </si>
  <si>
    <t>Bridgeport School District</t>
  </si>
  <si>
    <t>Brinnon School District</t>
  </si>
  <si>
    <t>Burlington - Edison School District</t>
  </si>
  <si>
    <t>Camas School District</t>
  </si>
  <si>
    <t>Cape Flattery School District</t>
  </si>
  <si>
    <t>Carbonado School District</t>
  </si>
  <si>
    <t>Cascade Public School</t>
  </si>
  <si>
    <t>Cascade School District</t>
  </si>
  <si>
    <t>Cashmere School District</t>
  </si>
  <si>
    <t>Castle Rock School District</t>
  </si>
  <si>
    <t>Catalyst Public Schools</t>
  </si>
  <si>
    <t>Centerville School District</t>
  </si>
  <si>
    <t>Central Kitsap School District</t>
  </si>
  <si>
    <t>Central Valley School District</t>
  </si>
  <si>
    <t>Centralia School District</t>
  </si>
  <si>
    <t>Chehalis School District</t>
  </si>
  <si>
    <t>Cheney School District</t>
  </si>
  <si>
    <t>Chewelah School District</t>
  </si>
  <si>
    <t>Chimacum School District</t>
  </si>
  <si>
    <t>Clarkston School District</t>
  </si>
  <si>
    <t>Cle Elum-Roslyn School District</t>
  </si>
  <si>
    <t>Clover Park School District</t>
  </si>
  <si>
    <t>Colfax School District</t>
  </si>
  <si>
    <t>College Place School District</t>
  </si>
  <si>
    <t>Colton School District</t>
  </si>
  <si>
    <t>Columbia School District-Stevens</t>
  </si>
  <si>
    <t>Colville School District</t>
  </si>
  <si>
    <t>Concrete School District</t>
  </si>
  <si>
    <t>Conway School District</t>
  </si>
  <si>
    <t>Cosmopolis School District</t>
  </si>
  <si>
    <t>Coulee-Hartline School District</t>
  </si>
  <si>
    <t>Coupeville School District</t>
  </si>
  <si>
    <t>Crescent School District</t>
  </si>
  <si>
    <t>Creston School District</t>
  </si>
  <si>
    <t>Curlew School District</t>
  </si>
  <si>
    <t>Cusick School District</t>
  </si>
  <si>
    <t>Darrington School District</t>
  </si>
  <si>
    <t>Davenport School District</t>
  </si>
  <si>
    <t>Dayton School District</t>
  </si>
  <si>
    <t>Deer Park School District</t>
  </si>
  <si>
    <t>Dixie School District</t>
  </si>
  <si>
    <t>East Valley School District - Spokane</t>
  </si>
  <si>
    <t>East Valley School District - Yakima</t>
  </si>
  <si>
    <t>Eastmont School District</t>
  </si>
  <si>
    <t>Easton School District</t>
  </si>
  <si>
    <t>Eatonville School District</t>
  </si>
  <si>
    <t>Edmonds School District</t>
  </si>
  <si>
    <t>Ellensburg School District</t>
  </si>
  <si>
    <t>Elma School District</t>
  </si>
  <si>
    <t>Endicott School District</t>
  </si>
  <si>
    <t>Entiat School District</t>
  </si>
  <si>
    <t>Enumclaw School District</t>
  </si>
  <si>
    <t>Ephrata School District</t>
  </si>
  <si>
    <t>Everett School  District</t>
  </si>
  <si>
    <t>Evergreen School District - Clark</t>
  </si>
  <si>
    <t>Evergreen School District - Stevens</t>
  </si>
  <si>
    <t>Federal Way School District</t>
  </si>
  <si>
    <t>Ferndale School District</t>
  </si>
  <si>
    <t>Fife School District</t>
  </si>
  <si>
    <t>Finley School District</t>
  </si>
  <si>
    <t>Franklin Pierce School District</t>
  </si>
  <si>
    <t>Freeman School District</t>
  </si>
  <si>
    <t>Garfield School District</t>
  </si>
  <si>
    <t>Glenwood School District</t>
  </si>
  <si>
    <t>Goldendale School District</t>
  </si>
  <si>
    <t>Grand Coulee Dam School District</t>
  </si>
  <si>
    <t>Grandview School District</t>
  </si>
  <si>
    <t>Granger School District</t>
  </si>
  <si>
    <t>Granite Falls School District</t>
  </si>
  <si>
    <t>Grapeview School District</t>
  </si>
  <si>
    <t>Great Northern School District 312</t>
  </si>
  <si>
    <t>Harrington School District</t>
  </si>
  <si>
    <t>Highland School District</t>
  </si>
  <si>
    <t>Highline School District</t>
  </si>
  <si>
    <t>Holy Family School - Clarkston</t>
  </si>
  <si>
    <t>Hood Canal School District</t>
  </si>
  <si>
    <t>Hoquiam School District</t>
  </si>
  <si>
    <t>Immaculate Conception Regional School</t>
  </si>
  <si>
    <t>Impact | Commencement Bay Elementary</t>
  </si>
  <si>
    <t>Impact | Salish Sea Elementary</t>
  </si>
  <si>
    <t>Impact Public Schools</t>
  </si>
  <si>
    <t>Inchelium School District</t>
  </si>
  <si>
    <t>Index School District</t>
  </si>
  <si>
    <t>Issaquah School District</t>
  </si>
  <si>
    <t>Kahlotus School District</t>
  </si>
  <si>
    <t>Kalama School District</t>
  </si>
  <si>
    <t>Keller School District</t>
  </si>
  <si>
    <t>Kelso School District</t>
  </si>
  <si>
    <t>Kennewick School District</t>
  </si>
  <si>
    <t>Kent School District</t>
  </si>
  <si>
    <t>Kettle Falls School District</t>
  </si>
  <si>
    <t>Kiona-Benton City School District</t>
  </si>
  <si>
    <t>Kittitas School District</t>
  </si>
  <si>
    <t>Klickitat School District</t>
  </si>
  <si>
    <t>La Center School District</t>
  </si>
  <si>
    <t>La Conner School District</t>
  </si>
  <si>
    <t>Lake Chelan School District</t>
  </si>
  <si>
    <t>Lake Quinault School District</t>
  </si>
  <si>
    <t>Lake Stevens School District</t>
  </si>
  <si>
    <t>Lake Washington School District</t>
  </si>
  <si>
    <t>Lakewood School District</t>
  </si>
  <si>
    <t>Lamont School District</t>
  </si>
  <si>
    <t>Liberty School District</t>
  </si>
  <si>
    <t>Lind School District</t>
  </si>
  <si>
    <t>Longview School District</t>
  </si>
  <si>
    <t>Loon Lake School District</t>
  </si>
  <si>
    <t>Lopez Island School District</t>
  </si>
  <si>
    <t>Lumen Public School</t>
  </si>
  <si>
    <t>Lummi Indian Business Council</t>
  </si>
  <si>
    <t>Lyle School District</t>
  </si>
  <si>
    <t>Lynden School District</t>
  </si>
  <si>
    <t>Mabton School District</t>
  </si>
  <si>
    <t>Mansfield School District</t>
  </si>
  <si>
    <t>Manson School District</t>
  </si>
  <si>
    <t>Mary M Knight School District</t>
  </si>
  <si>
    <t>Mary Walker School District</t>
  </si>
  <si>
    <t>Marysville School District</t>
  </si>
  <si>
    <t>McCleary School District</t>
  </si>
  <si>
    <t>Mead School District</t>
  </si>
  <si>
    <t>Medical Lake School District</t>
  </si>
  <si>
    <t>Mercer Island School District</t>
  </si>
  <si>
    <t>Meridian School District</t>
  </si>
  <si>
    <t>Methow Valley School District</t>
  </si>
  <si>
    <t>Mill A School District</t>
  </si>
  <si>
    <t>Monroe Public Schools</t>
  </si>
  <si>
    <t>Montesano School District</t>
  </si>
  <si>
    <t>Morton School District</t>
  </si>
  <si>
    <t>Moses Lake School District</t>
  </si>
  <si>
    <t>Mossyrock School District</t>
  </si>
  <si>
    <t>Mount Adams School District</t>
  </si>
  <si>
    <t>Mount Baker School District</t>
  </si>
  <si>
    <t>Mount Vernon School District</t>
  </si>
  <si>
    <t>Mukilteo School District</t>
  </si>
  <si>
    <t>Naches Valley School District</t>
  </si>
  <si>
    <t>Napavine School District</t>
  </si>
  <si>
    <t>Naselle-Grays River Valley School District</t>
  </si>
  <si>
    <t>Nespelem School District</t>
  </si>
  <si>
    <t>Newport School District</t>
  </si>
  <si>
    <t>Nine Mile Falls School District</t>
  </si>
  <si>
    <t>Nooksack Valley School District</t>
  </si>
  <si>
    <t>North Beach School District</t>
  </si>
  <si>
    <t>North Franklin School District</t>
  </si>
  <si>
    <t>North Kitsap School District</t>
  </si>
  <si>
    <t>North Mason School District</t>
  </si>
  <si>
    <t>North River School District</t>
  </si>
  <si>
    <t>North Thurston School District</t>
  </si>
  <si>
    <t>Northport School District</t>
  </si>
  <si>
    <t>Northshore School District</t>
  </si>
  <si>
    <t>Oak Harbor School District</t>
  </si>
  <si>
    <t>Oakville School District</t>
  </si>
  <si>
    <t>Ocean Beach School District</t>
  </si>
  <si>
    <t>Ocosta School District</t>
  </si>
  <si>
    <t>Odessa School District</t>
  </si>
  <si>
    <t>Okanogan School District</t>
  </si>
  <si>
    <t>Olympia School District</t>
  </si>
  <si>
    <t>Omak School District</t>
  </si>
  <si>
    <t>Onalaska School District</t>
  </si>
  <si>
    <t>Onion Creek School District</t>
  </si>
  <si>
    <t>Orcas Island School District</t>
  </si>
  <si>
    <t>Orient School District</t>
  </si>
  <si>
    <t>Orondo School District</t>
  </si>
  <si>
    <t>Oroville School District</t>
  </si>
  <si>
    <t>Orting School District</t>
  </si>
  <si>
    <t>Othello School District</t>
  </si>
  <si>
    <t>Palisades School District</t>
  </si>
  <si>
    <t>Palouse School District</t>
  </si>
  <si>
    <t>Paschal Sherman Indian School</t>
  </si>
  <si>
    <t>Pasco School District</t>
  </si>
  <si>
    <t>Pateros School District</t>
  </si>
  <si>
    <t>Paterson School District</t>
  </si>
  <si>
    <t>Pe Ell School District</t>
  </si>
  <si>
    <t>Peninsula School District</t>
  </si>
  <si>
    <t>Pinnacles Prep Charter School</t>
  </si>
  <si>
    <t>Pioneer School District</t>
  </si>
  <si>
    <t>Pomeroy School District</t>
  </si>
  <si>
    <t>Port Angeles School District</t>
  </si>
  <si>
    <t>Port Townsend School District</t>
  </si>
  <si>
    <t>Prescott School District</t>
  </si>
  <si>
    <t>PRIDE Prep Schools</t>
  </si>
  <si>
    <t>Prosser School District</t>
  </si>
  <si>
    <t>Pullman School District</t>
  </si>
  <si>
    <t>Puyallup School District</t>
  </si>
  <si>
    <t>Quilcene School District</t>
  </si>
  <si>
    <t>Quileute Tribal School</t>
  </si>
  <si>
    <t>Quillayute Valley School District</t>
  </si>
  <si>
    <t>Quincy School District</t>
  </si>
  <si>
    <t>Rainier Prep</t>
  </si>
  <si>
    <t>Rainier Valley Leadership Academy (formerly Green Dot Public Schools Rainier Valley)</t>
  </si>
  <si>
    <t>Raymond School District</t>
  </si>
  <si>
    <t>Reardan-Edwall School District</t>
  </si>
  <si>
    <t>Renton School District</t>
  </si>
  <si>
    <t>Republic School District</t>
  </si>
  <si>
    <t>Richland School District</t>
  </si>
  <si>
    <t>Ridgefield School District</t>
  </si>
  <si>
    <t>Ritzville School District</t>
  </si>
  <si>
    <t>Riverside School District</t>
  </si>
  <si>
    <t>Riverview School District</t>
  </si>
  <si>
    <t>Rochester School District</t>
  </si>
  <si>
    <t>Rosalia School District</t>
  </si>
  <si>
    <t>Royal School District</t>
  </si>
  <si>
    <t>Saint John School District</t>
  </si>
  <si>
    <t>San Juan Island School District</t>
  </si>
  <si>
    <t>Satsop School District</t>
  </si>
  <si>
    <t>Seattle School District</t>
  </si>
  <si>
    <t>Sedro-Woolley School District</t>
  </si>
  <si>
    <t>Selah School District</t>
  </si>
  <si>
    <t>Selkirk School District</t>
  </si>
  <si>
    <t>Sequim School District</t>
  </si>
  <si>
    <t>Shelton School District</t>
  </si>
  <si>
    <t>Shoreline School District</t>
  </si>
  <si>
    <t>Skamania School District</t>
  </si>
  <si>
    <t>Skykomish School District</t>
  </si>
  <si>
    <t>Snohomish School District</t>
  </si>
  <si>
    <t>Snoqualmie Valley School District</t>
  </si>
  <si>
    <t>Soap Lake School District</t>
  </si>
  <si>
    <t>South Bend School District</t>
  </si>
  <si>
    <t>South Kitsap School District</t>
  </si>
  <si>
    <t>South Whidbey School District</t>
  </si>
  <si>
    <t>Southside School District</t>
  </si>
  <si>
    <t>Spokane International Academy</t>
  </si>
  <si>
    <t>Spokane School District</t>
  </si>
  <si>
    <t>Sprague School District</t>
  </si>
  <si>
    <t>St. Joseph Parish School</t>
  </si>
  <si>
    <t>St. Joseph/Marquette School</t>
  </si>
  <si>
    <t>St. Rose of Lima Catholic School</t>
  </si>
  <si>
    <t>St. Rose School</t>
  </si>
  <si>
    <t>Stanwood School District</t>
  </si>
  <si>
    <t>Starbuck School District #35</t>
  </si>
  <si>
    <t>Steilacoom Historical School District</t>
  </si>
  <si>
    <t>Stevenson Carson School District</t>
  </si>
  <si>
    <t>Sultan School District</t>
  </si>
  <si>
    <t>Summit Public Schools - Atlas</t>
  </si>
  <si>
    <t>Summit Public Schools - Olympus</t>
  </si>
  <si>
    <t>Summit Public Schools - Sierra</t>
  </si>
  <si>
    <t>Summit Valley School District</t>
  </si>
  <si>
    <t>Sumner-Bonney Lake  School District</t>
  </si>
  <si>
    <t>Sunnyside School District</t>
  </si>
  <si>
    <t>Tacoma School District</t>
  </si>
  <si>
    <t>Taholah School District</t>
  </si>
  <si>
    <t>Tahoma School District</t>
  </si>
  <si>
    <t>Tekoa School District</t>
  </si>
  <si>
    <t>Tenino School District</t>
  </si>
  <si>
    <t>Thorp School District</t>
  </si>
  <si>
    <t>Toledo School District</t>
  </si>
  <si>
    <t>Tonasket School District</t>
  </si>
  <si>
    <t>Toppenish School District</t>
  </si>
  <si>
    <t>Touchet School District</t>
  </si>
  <si>
    <t>Toutle Lake School District</t>
  </si>
  <si>
    <t>Trinity Catholic School</t>
  </si>
  <si>
    <t>Tukwila School District</t>
  </si>
  <si>
    <t>Tumwater School District</t>
  </si>
  <si>
    <t>Union Gap School District</t>
  </si>
  <si>
    <t>University Place School District</t>
  </si>
  <si>
    <t>Valley School District</t>
  </si>
  <si>
    <t>Vancouver School District</t>
  </si>
  <si>
    <t>Vashon Island School District</t>
  </si>
  <si>
    <t>WA HE LUT Indian School Agency</t>
  </si>
  <si>
    <t>Wahkiakum School District</t>
  </si>
  <si>
    <t>Wahluke School District</t>
  </si>
  <si>
    <t>Waitsburg School District</t>
  </si>
  <si>
    <t>Walla Walla School District</t>
  </si>
  <si>
    <t>Wapato School District</t>
  </si>
  <si>
    <t>Warden School District</t>
  </si>
  <si>
    <t>Washington Conference of Seventh-day Adventists-Orcas Island Christian School</t>
  </si>
  <si>
    <t>Washougal School District</t>
  </si>
  <si>
    <t>Washtucna School District</t>
  </si>
  <si>
    <t>Waterville School District</t>
  </si>
  <si>
    <t>Wellpinit School District</t>
  </si>
  <si>
    <t>Wenatchee School District</t>
  </si>
  <si>
    <t>West Valley School District-Spokane</t>
  </si>
  <si>
    <t>West Valley School District-Yakima</t>
  </si>
  <si>
    <t>White Pass School District</t>
  </si>
  <si>
    <t>White River School District</t>
  </si>
  <si>
    <t>White Salmon Valley School District</t>
  </si>
  <si>
    <t>Wilbur School District</t>
  </si>
  <si>
    <t>Willapa Valley School District</t>
  </si>
  <si>
    <t>Wilson Creek School District</t>
  </si>
  <si>
    <t>Winlock School District</t>
  </si>
  <si>
    <t>Wishkah Valley School District</t>
  </si>
  <si>
    <t>Wishram School District</t>
  </si>
  <si>
    <t>Woodland School District</t>
  </si>
  <si>
    <t>Yakima School District</t>
  </si>
  <si>
    <t>Yelm School District</t>
  </si>
  <si>
    <t>Zillah School District</t>
  </si>
  <si>
    <t>Returning SFSP sponsor who is adding sites</t>
  </si>
  <si>
    <t xml:space="preserve">Returning SFSP sponsor who is not adding sites </t>
  </si>
  <si>
    <t>Less than 10% increase in meals served (1 point)</t>
  </si>
  <si>
    <t>10%-30% increase in meals served (2 point)</t>
  </si>
  <si>
    <t>30-50% increase in meals served (3 point)</t>
  </si>
  <si>
    <t>More than 50% increase in meals served (4 point)</t>
  </si>
  <si>
    <t xml:space="preserve">Equipment </t>
  </si>
  <si>
    <t>Materials</t>
  </si>
  <si>
    <t>Installation</t>
  </si>
  <si>
    <t xml:space="preserve">Other </t>
  </si>
  <si>
    <t>Yes</t>
  </si>
  <si>
    <t>No</t>
  </si>
  <si>
    <t>Not Needed</t>
  </si>
  <si>
    <t>The Americans with Disabilities Act of 1990 (ADA) prohibits discrimination on the basis of disability in employment (Title I), state &amp; local government services (Title II), places of public accommodation and commercial facilities (Title III).  (42 U.S.C. 12101-12213).</t>
  </si>
  <si>
    <t>Age Discrimination Act of 1975 (42 U.S.C. 6101 et seq.)  The Grantee assures that it will immediately take any measures necessary to effectuate the requirements in these laws, regulations, and directives.  The Grantee gives this assurance inconsideration of and for the purpose of obtaining the funds provided under this agreement.</t>
  </si>
  <si>
    <t>Section 504 of the Rehabilitation Act of 1973 (29 U.S.C. 1681 et seq.) and USDA regulations at 7 CFR Part 15a, Education Programs or Activities Receiving or Benefiting from Federal Financial Assistance, and Department of Justice regulations at 28 CFR Part 41, Implementation of Executive Order 12250, Nondiscrimination  on the Basis of Handicap In Federally Assisted Programs; and</t>
  </si>
  <si>
    <t>Title IX of the Education Amendments of 1972 (20 U.S.C. 1681 et seq.) and USDA regulations at 7 CFR Part 15a, Education Programs or Activities Receiving or Benefiting from Federal Financial Assistance;</t>
  </si>
  <si>
    <t>Title VI of the Civil Rights Act of 1964 (42 U.S.C. 2000d- et seq.), USDA regulations at 7 CFR Part 15, Nondiscrimination, and Department of Justice regulations at 28 CFR Part 42, Nondiscrimination; Equal Employment Opportunity: Policies and Procedures;</t>
  </si>
  <si>
    <t>Assurance of Civil Rights Compliance</t>
  </si>
  <si>
    <t>Freedom of Information Act (FOIA).  Public access to Federal Financial Assistance records shall not be limited, except when such records must be kept confidential and would have been excepted from disclosure pursuant to the “Freedom of Information” regulation (5 U.S.C. 552).</t>
  </si>
  <si>
    <t>7 CFR Part 15:  “Nondiscrimination”</t>
  </si>
  <si>
    <t>USDA Regulations</t>
  </si>
  <si>
    <t>2 CFR, Part 200: Subpart E, Cost Principles</t>
  </si>
  <si>
    <t>Cost Principles</t>
  </si>
  <si>
    <t>“The Federal Funding Accountability and Transparency Act (FFATA), dated September 26, 2006”</t>
  </si>
  <si>
    <t>Sections 745 and 746 of the Consolidated Appropriations Act, 2017 (Public Law 115-31)</t>
  </si>
  <si>
    <t>Sections 738 and 739 of the Agriculture, Rural Development, Food and Drug Administration, and Related Agencies Appropriations Act, 2012 (Public Law 112-55)</t>
  </si>
  <si>
    <t>Duncan Hunter National Defense Authorization Act of Fiscal Year 2009, Public Law 110-417</t>
  </si>
  <si>
    <t>41 USC Section 22 “Interest of Member of Congress”</t>
  </si>
  <si>
    <t>2 CFR Part 421:  USDA “Requirements for Drug-Free Workplace (Financial Assistance)”</t>
  </si>
  <si>
    <t>2 CFR Part 418:  USDA “New Restrictions on Lobbying”</t>
  </si>
  <si>
    <t>2 CFR Part 417:  USDA “Non-procurement Debarment &amp; Suspension”</t>
  </si>
  <si>
    <t>2 CFR Part 416:  USDA “General Program Administrative Regulations for Grants and Cooperative Agreements to State and Local Governments”</t>
  </si>
  <si>
    <t>2 CFR Part 415:  USDA “General Program Administrative Regulations”</t>
  </si>
  <si>
    <t>2 CFR Part 400:  USDA Implementing regulations “Uniform Administrative Requirements, Cost Principles, and Audit Requirements for Federal Awards”</t>
  </si>
  <si>
    <t xml:space="preserve">2 CFR Part 200:  “Uniform Administrative Requirements, Cost Principles, and Audit Requirements for Federal Awards” </t>
  </si>
  <si>
    <t>2 CFR Part 180:  “OMB Guidelines to Agencies on Government-wide Debarment and Suspension (Non-Procurement)”</t>
  </si>
  <si>
    <t>2 CFR Part 175:  “Award Term for Trafficking in Persons”</t>
  </si>
  <si>
    <t>2 CFR Part 170:  “Reporting Sub-award and Executive Compensation Information”</t>
  </si>
  <si>
    <t>2 CFR Part 25:  “Universal Identifier and System for Award Management”</t>
  </si>
  <si>
    <t>Government-Wide Regulations</t>
  </si>
  <si>
    <t>Assurance of Compliance</t>
  </si>
  <si>
    <t>I have read and agree to the following Assurance of Compliance</t>
  </si>
  <si>
    <t xml:space="preserve">Would you accept partial fundings? This question will not impact your scoring. </t>
  </si>
  <si>
    <t xml:space="preserve">Please complete each tab of this workbook. Once you have completed each tab, send the workbook with any required attachments to CNSGrants@k12.wa.us. </t>
  </si>
  <si>
    <t>Please place an x in the boxes to agree to the grant rules:</t>
  </si>
  <si>
    <t>Total Cost</t>
  </si>
  <si>
    <t>Replacement</t>
  </si>
  <si>
    <t xml:space="preserve">Grant Amount Requested: </t>
  </si>
  <si>
    <t xml:space="preserve">Please enter the details for your request. </t>
  </si>
  <si>
    <t>SponsorID</t>
  </si>
  <si>
    <t>Include the full price per item including tax, freight, and delivery charges. If applicable, also include the cost of installation and/or wiring fees. If not included, these costs will not be reimbursed.</t>
  </si>
  <si>
    <t>Authorizing Statute: </t>
  </si>
  <si>
    <t>Chapter 392-157 (WAC)/ RCW 28A.235.155</t>
  </si>
  <si>
    <t>Boistfort School District</t>
  </si>
  <si>
    <t>Chief Leschi School</t>
  </si>
  <si>
    <t>Columbia School District-Walla Walla</t>
  </si>
  <si>
    <t>Dieringer School District</t>
  </si>
  <si>
    <t>Green Mountain School District</t>
  </si>
  <si>
    <t>Griffin School District</t>
  </si>
  <si>
    <t>Hockinson School District</t>
  </si>
  <si>
    <t>Impact | Black River Elementary</t>
  </si>
  <si>
    <t>Oakesdale School District</t>
  </si>
  <si>
    <t>Queets Clearwater School District</t>
  </si>
  <si>
    <t>Rainier School District</t>
  </si>
  <si>
    <t>Visitation Catholic School</t>
  </si>
  <si>
    <t>Site</t>
  </si>
  <si>
    <t>Burlington-Edison High School</t>
  </si>
  <si>
    <t>Coupeville Elementary School</t>
  </si>
  <si>
    <t>Harrah Elementary</t>
  </si>
  <si>
    <t>Keene-Riverview Elementary</t>
  </si>
  <si>
    <t>Friday Harbor Elementary</t>
  </si>
  <si>
    <t>Central Elementary</t>
  </si>
  <si>
    <t>Tonasket Elementary</t>
  </si>
  <si>
    <t>Auburn High School</t>
  </si>
  <si>
    <t>Columbia High School</t>
  </si>
  <si>
    <t>Concrete High School</t>
  </si>
  <si>
    <t>Garfield Elementary School</t>
  </si>
  <si>
    <t>Keller Elementary</t>
  </si>
  <si>
    <t>Kennewick High School</t>
  </si>
  <si>
    <t>Orchard Center Elementary</t>
  </si>
  <si>
    <t>Olympic Middle School</t>
  </si>
  <si>
    <t>Bainbridge High School</t>
  </si>
  <si>
    <t>Easton School</t>
  </si>
  <si>
    <t>East Valley Elementary</t>
  </si>
  <si>
    <t>Forest View Elementary</t>
  </si>
  <si>
    <t>Stratton Elementary</t>
  </si>
  <si>
    <t>Moorlands Elementary</t>
  </si>
  <si>
    <t>Long Beach Elementary</t>
  </si>
  <si>
    <t>North Omak Elementary</t>
  </si>
  <si>
    <t>Onion Creek School</t>
  </si>
  <si>
    <t>Carson Elementary</t>
  </si>
  <si>
    <t>Washougal High School</t>
  </si>
  <si>
    <t>West View Elementary</t>
  </si>
  <si>
    <t>W.F. West High</t>
  </si>
  <si>
    <t>Eatonville Elementary</t>
  </si>
  <si>
    <t>Chase Lake Elementary</t>
  </si>
  <si>
    <t>Emerson Elementary</t>
  </si>
  <si>
    <t>Evergreen Elementary</t>
  </si>
  <si>
    <t>Virgina Grainger Elementary</t>
  </si>
  <si>
    <t>Rainier Valley Leadership Academy</t>
  </si>
  <si>
    <t>Steilacoom High</t>
  </si>
  <si>
    <t>Pioneer Elementary School</t>
  </si>
  <si>
    <t>Tonasket Middle School</t>
  </si>
  <si>
    <t>Spokane Valley High School</t>
  </si>
  <si>
    <t>Willapa Elementary</t>
  </si>
  <si>
    <t>Not in last 5 years</t>
  </si>
  <si>
    <t xml:space="preserve">Please place an 'X' Next to the sites you would like to include in this application. </t>
  </si>
  <si>
    <t xml:space="preserve">Leave the box empty if the site is not included in the application. </t>
  </si>
  <si>
    <t>Site ID</t>
  </si>
  <si>
    <t>Sponsor Id</t>
  </si>
  <si>
    <t>Site Name</t>
  </si>
  <si>
    <t>Free Eligible</t>
  </si>
  <si>
    <t>Reduced Price Eligible</t>
  </si>
  <si>
    <t>Paid Eligible</t>
  </si>
  <si>
    <t>A J West Elementary</t>
  </si>
  <si>
    <t>Aberdeen (Weatherwax) High School</t>
  </si>
  <si>
    <t>Central Park Elementary</t>
  </si>
  <si>
    <t>Harbor High School</t>
  </si>
  <si>
    <t>McDermoth Elementary</t>
  </si>
  <si>
    <t>Miller Junior High School</t>
  </si>
  <si>
    <t>Robert Gray Elementary</t>
  </si>
  <si>
    <t>Stevens Elementary</t>
  </si>
  <si>
    <t>Adna Elementary</t>
  </si>
  <si>
    <t>Adna Middle/High</t>
  </si>
  <si>
    <t>Almira Elementary</t>
  </si>
  <si>
    <t>Anacortes High School</t>
  </si>
  <si>
    <t>Anacortes Middle School</t>
  </si>
  <si>
    <t>CAP Sante High School</t>
  </si>
  <si>
    <t>Fidalgo Elementary</t>
  </si>
  <si>
    <t>Island View Elementary</t>
  </si>
  <si>
    <t>Mount Erie Elementary</t>
  </si>
  <si>
    <t>Arlington High School</t>
  </si>
  <si>
    <t>Eagle Creek Elementary</t>
  </si>
  <si>
    <t>Haller Middle School</t>
  </si>
  <si>
    <t>Kent Prairie Elementary</t>
  </si>
  <si>
    <t>Northwest Regional ESD (fomerly NW Reg. Center)</t>
  </si>
  <si>
    <t>Pioneer Elementary</t>
  </si>
  <si>
    <t>Post Middle</t>
  </si>
  <si>
    <t>Presidents Elementary</t>
  </si>
  <si>
    <t>Stillaguamish Valley</t>
  </si>
  <si>
    <t>Weston High School</t>
  </si>
  <si>
    <t>Asotin Elementary</t>
  </si>
  <si>
    <t>Asotin Jr./Sr. High</t>
  </si>
  <si>
    <t>ALPAC Elementary School</t>
  </si>
  <si>
    <t>Arthur Jacobsen Elementary School</t>
  </si>
  <si>
    <t>Auburn Mountainview High School</t>
  </si>
  <si>
    <t>Auburn Riverside High School</t>
  </si>
  <si>
    <t>Bowman Creek Elementary</t>
  </si>
  <si>
    <t>Cascade Middle School</t>
  </si>
  <si>
    <t>Chinook Elementary</t>
  </si>
  <si>
    <t>Dick Scobee Elementary</t>
  </si>
  <si>
    <t>Evergreen Heights Elementary</t>
  </si>
  <si>
    <t>Gildo Rey Elementary</t>
  </si>
  <si>
    <t>Hazelwood Elementary School</t>
  </si>
  <si>
    <t>Ilalko Elementary School</t>
  </si>
  <si>
    <t>Lakeland Hills Elementary School</t>
  </si>
  <si>
    <t>Lakeview Elementary</t>
  </si>
  <si>
    <t>Lea Hill Elementary</t>
  </si>
  <si>
    <t>Mt Baker Middle School</t>
  </si>
  <si>
    <t>Rainier Middle School</t>
  </si>
  <si>
    <t>Terminal Park Elementary</t>
  </si>
  <si>
    <t>Washington Elementary</t>
  </si>
  <si>
    <t>West Auburn High School</t>
  </si>
  <si>
    <t>Willow Crest Elementary School</t>
  </si>
  <si>
    <t>Blakely Elementary</t>
  </si>
  <si>
    <t>Commodore Center</t>
  </si>
  <si>
    <t>Halilts Elementary</t>
  </si>
  <si>
    <t>Ordway Elementary</t>
  </si>
  <si>
    <t>Sakai Intermediate School</t>
  </si>
  <si>
    <t>Woodward Middle School</t>
  </si>
  <si>
    <t>Amboy Middle School</t>
  </si>
  <si>
    <t>Battle Ground High School</t>
  </si>
  <si>
    <t>CAM Academy</t>
  </si>
  <si>
    <t>Captain Strong Elementary</t>
  </si>
  <si>
    <t>Chief Umtuch Middle School</t>
  </si>
  <si>
    <t>Daybreak Middle School</t>
  </si>
  <si>
    <t>Daybreak Primary School</t>
  </si>
  <si>
    <t>Glenwood Heights Primary</t>
  </si>
  <si>
    <t>Homelink River</t>
  </si>
  <si>
    <t>Laurin Middle School</t>
  </si>
  <si>
    <t>Maple Grove K-8 (formerly Maple Grove Middle School)</t>
  </si>
  <si>
    <t>Pleasant Valley Middle School</t>
  </si>
  <si>
    <t>Pleasant Valley Primary</t>
  </si>
  <si>
    <t>Prairie High School</t>
  </si>
  <si>
    <t>Summit View High School</t>
  </si>
  <si>
    <t>Tukes Valley Middle</t>
  </si>
  <si>
    <t>Tukes Valley Primary</t>
  </si>
  <si>
    <t>Yacolt Primary</t>
  </si>
  <si>
    <t>Ardmore Elementary</t>
  </si>
  <si>
    <t>Bellevue High</t>
  </si>
  <si>
    <t>Bennett Elementary</t>
  </si>
  <si>
    <t>Cherry Crest Elementary</t>
  </si>
  <si>
    <t>Chinook Middle</t>
  </si>
  <si>
    <t>Clyde Hill Elementary</t>
  </si>
  <si>
    <t>Enatai Elementary</t>
  </si>
  <si>
    <t>Highland Middle</t>
  </si>
  <si>
    <t>Interlake High</t>
  </si>
  <si>
    <t>International School</t>
  </si>
  <si>
    <t>Jing Mei</t>
  </si>
  <si>
    <t>Lake Hills Elementary</t>
  </si>
  <si>
    <t>Medina Elementary</t>
  </si>
  <si>
    <t>Newport Heights Elementary</t>
  </si>
  <si>
    <t>Newport High</t>
  </si>
  <si>
    <t>Odle Middle</t>
  </si>
  <si>
    <t>Phantom Lake Elementary</t>
  </si>
  <si>
    <t>Puesta Del Sol (Formerly Sunset Elementary)</t>
  </si>
  <si>
    <t>Sammamish High</t>
  </si>
  <si>
    <t>Sherwood Forest Elementary</t>
  </si>
  <si>
    <t>Somerset Elementary</t>
  </si>
  <si>
    <t>Spiritridge Elementary</t>
  </si>
  <si>
    <t>Stevenson Elementary</t>
  </si>
  <si>
    <t>The Big Picture School</t>
  </si>
  <si>
    <t>Tillicum Middle</t>
  </si>
  <si>
    <t>Tyee Middle</t>
  </si>
  <si>
    <t>Woodridge Elementary</t>
  </si>
  <si>
    <t>Alderwood Elementary School</t>
  </si>
  <si>
    <t>Bellingham High School</t>
  </si>
  <si>
    <t>Birchwood Elementary School</t>
  </si>
  <si>
    <t>Carl Cozier Elementary</t>
  </si>
  <si>
    <t>Columbia Elementary</t>
  </si>
  <si>
    <t>Cordata Elementary School</t>
  </si>
  <si>
    <t>Fairhaven Middle</t>
  </si>
  <si>
    <t>Geneva Elementary</t>
  </si>
  <si>
    <t>Happy Valley Elementary School</t>
  </si>
  <si>
    <t>Kulshan Middle</t>
  </si>
  <si>
    <t>Lowell Elementary</t>
  </si>
  <si>
    <t>Northern Heights Elementary School</t>
  </si>
  <si>
    <t>Options Alt High</t>
  </si>
  <si>
    <t>Parkview Elementary</t>
  </si>
  <si>
    <t>Roosevelt Elementary School</t>
  </si>
  <si>
    <t>Sehome High School</t>
  </si>
  <si>
    <t>Shuksan Middle School</t>
  </si>
  <si>
    <t>Silverbeach Elementary</t>
  </si>
  <si>
    <t>Squalicum High School</t>
  </si>
  <si>
    <t>Sunnyland Elementary School</t>
  </si>
  <si>
    <t>Wade King Elementary</t>
  </si>
  <si>
    <t>Whatcom Middle</t>
  </si>
  <si>
    <t>Acceleration Academy</t>
  </si>
  <si>
    <t>Bethel High</t>
  </si>
  <si>
    <t>Bethel Hope Early Learning Center</t>
  </si>
  <si>
    <t>Bethel Middle School</t>
  </si>
  <si>
    <t>Camas Prairie Elementary</t>
  </si>
  <si>
    <t>Cedarcrest Jr High</t>
  </si>
  <si>
    <t>Centennial Elementary</t>
  </si>
  <si>
    <t>Challenger High</t>
  </si>
  <si>
    <t>Chester H. Thompson Elementary</t>
  </si>
  <si>
    <t>Clover Creek Elementary</t>
  </si>
  <si>
    <t>Cougar Mountain Junior High</t>
  </si>
  <si>
    <t>Elk Plain School of Choice</t>
  </si>
  <si>
    <t>Fredrickson Elementary</t>
  </si>
  <si>
    <t>Frontier Middle School</t>
  </si>
  <si>
    <t>Graham Elementary</t>
  </si>
  <si>
    <t>Graham Kapowsin High School</t>
  </si>
  <si>
    <t>Kapowsin Elementary</t>
  </si>
  <si>
    <t>Katherine G. Johnson Elementary School</t>
  </si>
  <si>
    <t>Liberty Junior High School</t>
  </si>
  <si>
    <t>Naches Trail Elementary</t>
  </si>
  <si>
    <t>Nelson Elementary</t>
  </si>
  <si>
    <t>North Star Elementary</t>
  </si>
  <si>
    <t>Pioneer Valley Elementary</t>
  </si>
  <si>
    <t>Rocky Ridge Elementary</t>
  </si>
  <si>
    <t>Roy Elementary</t>
  </si>
  <si>
    <t>Shining Mt. Elementary</t>
  </si>
  <si>
    <t>Spanaway Elementary</t>
  </si>
  <si>
    <t>Spanaway Lake High School</t>
  </si>
  <si>
    <t>Spanaway Middle School</t>
  </si>
  <si>
    <t>The Lab</t>
  </si>
  <si>
    <t>Thompson Preschool</t>
  </si>
  <si>
    <t>Blaine Elementary</t>
  </si>
  <si>
    <t>Blaine High</t>
  </si>
  <si>
    <t>Blaine Middle</t>
  </si>
  <si>
    <t>Blaine Primary</t>
  </si>
  <si>
    <t>Boistfort Elementary</t>
  </si>
  <si>
    <t>Armin Jahr Elementary</t>
  </si>
  <si>
    <t>Bremerton High School</t>
  </si>
  <si>
    <t>Crown Hill Elementary</t>
  </si>
  <si>
    <t>Kitsap Lake Elementary</t>
  </si>
  <si>
    <t>Mountain View Middle School</t>
  </si>
  <si>
    <t>Naval Avenue Elementary</t>
  </si>
  <si>
    <t>Renaissance High School</t>
  </si>
  <si>
    <t>View Ridge Elementary Arts Academy</t>
  </si>
  <si>
    <t>West Hills S.T.E.M. Academy</t>
  </si>
  <si>
    <t>Brewster Elementary School</t>
  </si>
  <si>
    <t>Bridgeport Elementary School</t>
  </si>
  <si>
    <t>Bridgeport High</t>
  </si>
  <si>
    <t>Bridgeport Middle School</t>
  </si>
  <si>
    <t>Brinnon</t>
  </si>
  <si>
    <t>Allen Elementary</t>
  </si>
  <si>
    <t>Bay View Elementary</t>
  </si>
  <si>
    <t>Edison Elementary</t>
  </si>
  <si>
    <t>Lucille Umbarger Elementary</t>
  </si>
  <si>
    <t>Camas High School</t>
  </si>
  <si>
    <t>Discovery High School</t>
  </si>
  <si>
    <t>Dorothy Fox Elementary</t>
  </si>
  <si>
    <t>Grass Valley Elementary</t>
  </si>
  <si>
    <t>Hayes Freedom High School</t>
  </si>
  <si>
    <t>Helen Baller Elementary</t>
  </si>
  <si>
    <t>La Camas Lake Elementary</t>
  </si>
  <si>
    <t>Liberty Middle School</t>
  </si>
  <si>
    <t>Odyssey Middle School</t>
  </si>
  <si>
    <t>Prune Hill Elementary</t>
  </si>
  <si>
    <t>Skyridge Middle School</t>
  </si>
  <si>
    <t>Woodburn Elementary</t>
  </si>
  <si>
    <t>Clallam Bay High and Elementary School</t>
  </si>
  <si>
    <t>Neah Bay Elementary School</t>
  </si>
  <si>
    <t>Neah Bay Jr/Sr High School</t>
  </si>
  <si>
    <t>Carbonado Elementary</t>
  </si>
  <si>
    <t>Alpine Lakes Elementary</t>
  </si>
  <si>
    <t>Cascade High School</t>
  </si>
  <si>
    <t>Icicle River Middle School</t>
  </si>
  <si>
    <t>Peshastin Dryden Elementary School</t>
  </si>
  <si>
    <t>Cashmere High School</t>
  </si>
  <si>
    <t>Cashmere Middle School</t>
  </si>
  <si>
    <t>Vale Elementary</t>
  </si>
  <si>
    <t>Castle Rock Elementary</t>
  </si>
  <si>
    <t>Castle Rock High School</t>
  </si>
  <si>
    <t>Castle Rock Middle School</t>
  </si>
  <si>
    <t>Centerville</t>
  </si>
  <si>
    <t>Alternative High School (Barker Creek)</t>
  </si>
  <si>
    <t>Brownsville Elementary</t>
  </si>
  <si>
    <t>Central Kitsap High</t>
  </si>
  <si>
    <t>Central Kitsap Middle School</t>
  </si>
  <si>
    <t>Clear Creek Elementary</t>
  </si>
  <si>
    <t>Cottonwood Elementary</t>
  </si>
  <si>
    <t>Cougar Valley Elementary</t>
  </si>
  <si>
    <t>Emerald Heights Elementary</t>
  </si>
  <si>
    <t>Esquire Hills Elementary</t>
  </si>
  <si>
    <t>Fairview Middle School</t>
  </si>
  <si>
    <t>Green Mountain Elementary</t>
  </si>
  <si>
    <t>Hawk Elementary (HEJP)</t>
  </si>
  <si>
    <t>Klahowya Secondary (7-12)</t>
  </si>
  <si>
    <t>Olympic High</t>
  </si>
  <si>
    <t>Pinecrest Elementary</t>
  </si>
  <si>
    <t>Ridgetop Middle School</t>
  </si>
  <si>
    <t>Silver Ridge Elementary</t>
  </si>
  <si>
    <t>Silverdale Elementary</t>
  </si>
  <si>
    <t>Woodlands Elementary</t>
  </si>
  <si>
    <t>Adams Elementary</t>
  </si>
  <si>
    <t>Bowdish Jr. High School</t>
  </si>
  <si>
    <t>Broadway Elementary</t>
  </si>
  <si>
    <t>Central Valley High School</t>
  </si>
  <si>
    <t>Chester Elementary</t>
  </si>
  <si>
    <t>Evergreen Jr. High School</t>
  </si>
  <si>
    <t>Green Acres Elementary School</t>
  </si>
  <si>
    <t>Greenacres Jr. High School</t>
  </si>
  <si>
    <t>Horizon Jr. High School</t>
  </si>
  <si>
    <t>Liberty Creek Elementary</t>
  </si>
  <si>
    <t>Liberty Lake Elementary</t>
  </si>
  <si>
    <t>McDonald</t>
  </si>
  <si>
    <t>Mica Peak</t>
  </si>
  <si>
    <t>North Pines Jr. High School</t>
  </si>
  <si>
    <t>Opportunity Elementary</t>
  </si>
  <si>
    <t>Ponderosa Elementary</t>
  </si>
  <si>
    <t>Progress Elementary</t>
  </si>
  <si>
    <t>Ridgeline High School</t>
  </si>
  <si>
    <t>Riverbend School</t>
  </si>
  <si>
    <t>Selkirk Middle School</t>
  </si>
  <si>
    <t>South Pines Elementary</t>
  </si>
  <si>
    <t>Spokane Valley Technology</t>
  </si>
  <si>
    <t>Summitt School</t>
  </si>
  <si>
    <t>Sunrise Elementary</t>
  </si>
  <si>
    <t>University Elementary</t>
  </si>
  <si>
    <t>University High School</t>
  </si>
  <si>
    <t>Centralia High School</t>
  </si>
  <si>
    <t>Centralia Middle</t>
  </si>
  <si>
    <t>Fords Prairie Elementary</t>
  </si>
  <si>
    <t>Futurus High School</t>
  </si>
  <si>
    <t>Jefferson Lincoln Elementary School</t>
  </si>
  <si>
    <t>Oakview Elementary</t>
  </si>
  <si>
    <t>Chehalis Middle School</t>
  </si>
  <si>
    <t>James W. Lintott Elementary</t>
  </si>
  <si>
    <t>Lewis County Alternative School</t>
  </si>
  <si>
    <t>Orin C. Smith Elementary School</t>
  </si>
  <si>
    <t>Betz Elementary</t>
  </si>
  <si>
    <t>Cheney High School</t>
  </si>
  <si>
    <t>Cheney Middle School</t>
  </si>
  <si>
    <t>Salnave Elementary</t>
  </si>
  <si>
    <t>Snowdon Elementary</t>
  </si>
  <si>
    <t>Sunset Elementary</t>
  </si>
  <si>
    <t>Three Springs High School</t>
  </si>
  <si>
    <t>Westwood Middle School</t>
  </si>
  <si>
    <t>WIN Academy</t>
  </si>
  <si>
    <t>Windsor Elementary</t>
  </si>
  <si>
    <t>Chewelah Open Doors</t>
  </si>
  <si>
    <t>Gess Elementary</t>
  </si>
  <si>
    <t>Jenkins High School</t>
  </si>
  <si>
    <t>Quartzite Learning</t>
  </si>
  <si>
    <t>Chimacum Creek Primary</t>
  </si>
  <si>
    <t>Chimacum Elementary</t>
  </si>
  <si>
    <t>Chimacum Junior and Senior High School</t>
  </si>
  <si>
    <t>Clarkston High School</t>
  </si>
  <si>
    <t>Educational Opportunity Center (EOC)</t>
  </si>
  <si>
    <t>Grantham Elementary School</t>
  </si>
  <si>
    <t>Heights Elementary School</t>
  </si>
  <si>
    <t>Highland Elementary School</t>
  </si>
  <si>
    <t>Lincoln Middle School</t>
  </si>
  <si>
    <t>Parkway Elementary School</t>
  </si>
  <si>
    <t>Cle Elum-Roslyn Elementary</t>
  </si>
  <si>
    <t>Cle Elum-Roslyn High</t>
  </si>
  <si>
    <t>Swiftwater Learning Center</t>
  </si>
  <si>
    <t>Walter Strom Middle</t>
  </si>
  <si>
    <t>Beachwood Elementary</t>
  </si>
  <si>
    <t>Carter Lake Elementary</t>
  </si>
  <si>
    <t>Clover Park Early Learning Program</t>
  </si>
  <si>
    <t>Clover Park High School</t>
  </si>
  <si>
    <t>CPSD Open Doors Program</t>
  </si>
  <si>
    <t>Custer Elementary</t>
  </si>
  <si>
    <t>Dower Elementary</t>
  </si>
  <si>
    <t>Four Heroes Elementary</t>
  </si>
  <si>
    <t>Harrison Prep</t>
  </si>
  <si>
    <t>Hillside Elementary</t>
  </si>
  <si>
    <t>Hudtloff Middle School</t>
  </si>
  <si>
    <t>Idlewild Elementary</t>
  </si>
  <si>
    <t>Lake Louise Elementary</t>
  </si>
  <si>
    <t>Lakes High School</t>
  </si>
  <si>
    <t>Lakeview Hope Academy</t>
  </si>
  <si>
    <t>Lochburn Middle School</t>
  </si>
  <si>
    <t>Meriwether Elementary School</t>
  </si>
  <si>
    <t>Oakbrook Elementary</t>
  </si>
  <si>
    <t>Park Lodge Elementary</t>
  </si>
  <si>
    <t>Rainier Elementary School</t>
  </si>
  <si>
    <t>Thomas Middle School</t>
  </si>
  <si>
    <t>Tillicum Elementary</t>
  </si>
  <si>
    <t>Tyee Park Elementary</t>
  </si>
  <si>
    <t>Colfax High</t>
  </si>
  <si>
    <t>Jennings Elementary</t>
  </si>
  <si>
    <t>Davis Elementary</t>
  </si>
  <si>
    <t>Sager / College Place High School</t>
  </si>
  <si>
    <t>Colton Elementary</t>
  </si>
  <si>
    <t>Colton High</t>
  </si>
  <si>
    <t>Columbia High/Elementary</t>
  </si>
  <si>
    <t>Columbia High</t>
  </si>
  <si>
    <t>Columbia Middle School</t>
  </si>
  <si>
    <t>Colville High School</t>
  </si>
  <si>
    <t>Colville Junior High</t>
  </si>
  <si>
    <t>Fort Colville Elementary</t>
  </si>
  <si>
    <t>Hofstetter Elementary School</t>
  </si>
  <si>
    <t>Panorama</t>
  </si>
  <si>
    <t>Concrete Elementary School</t>
  </si>
  <si>
    <t>Conway</t>
  </si>
  <si>
    <t>Cosmopolis Elementary School</t>
  </si>
  <si>
    <t>Almira Coulee Hartline High School</t>
  </si>
  <si>
    <t>Coulee City Elementary/ Middle</t>
  </si>
  <si>
    <t>Coupeville High School</t>
  </si>
  <si>
    <t>Coupeville Middle School</t>
  </si>
  <si>
    <t>Crescent School K-12</t>
  </si>
  <si>
    <t>Creston Elementary</t>
  </si>
  <si>
    <t>Creston Jr/Sr High</t>
  </si>
  <si>
    <t>Curlew Elementary &amp; High</t>
  </si>
  <si>
    <t>Bess Herian Elementary</t>
  </si>
  <si>
    <t>Cusick Junior/Senior High School</t>
  </si>
  <si>
    <t>Kalispel Language Immersion School</t>
  </si>
  <si>
    <t>Darrington Elementary K-8 (formerly K-6)</t>
  </si>
  <si>
    <t>Darrington High School (formerly Middle/High School)</t>
  </si>
  <si>
    <t>Davenport Elementary</t>
  </si>
  <si>
    <t>Davenport High</t>
  </si>
  <si>
    <t>Lincoln County Pathways Academy</t>
  </si>
  <si>
    <t>Dayton Elementary School</t>
  </si>
  <si>
    <t>Dayton High School</t>
  </si>
  <si>
    <t>Dayton Middle School</t>
  </si>
  <si>
    <t>Arcadia Elementary School</t>
  </si>
  <si>
    <t>Deer Park Achievement High School</t>
  </si>
  <si>
    <t>Deer Park Early Learning Center</t>
  </si>
  <si>
    <t>Deer Park Elementary</t>
  </si>
  <si>
    <t>Deer Park High School</t>
  </si>
  <si>
    <t>Deer Park Middle School</t>
  </si>
  <si>
    <t>Dieringer Heights Elementary</t>
  </si>
  <si>
    <t>Lake Tapps Elementary</t>
  </si>
  <si>
    <t>North Tapps Middle</t>
  </si>
  <si>
    <t>Dixie Elementary</t>
  </si>
  <si>
    <t>CCS (formerly Skyview)</t>
  </si>
  <si>
    <t>East Farms Elementary</t>
  </si>
  <si>
    <t>East Valley High School</t>
  </si>
  <si>
    <t>East Valley Middle School</t>
  </si>
  <si>
    <t>East Valley Parent Partnership</t>
  </si>
  <si>
    <t>Otis Orchards Elementary</t>
  </si>
  <si>
    <t>Trent Elementary</t>
  </si>
  <si>
    <t>Trentwood Elementary</t>
  </si>
  <si>
    <t>East Valley Central Middle School</t>
  </si>
  <si>
    <t>East Valley High</t>
  </si>
  <si>
    <t>Moxee Elementary</t>
  </si>
  <si>
    <t>Terrace Heights Elementary</t>
  </si>
  <si>
    <t>Cascade Elementary</t>
  </si>
  <si>
    <t>Clovis Point Elementary</t>
  </si>
  <si>
    <t>Eastmont Junior High</t>
  </si>
  <si>
    <t>Eastmont Senior High</t>
  </si>
  <si>
    <t>Grant Elementary</t>
  </si>
  <si>
    <t>Kenroy Elementary</t>
  </si>
  <si>
    <t>Lee Elementary</t>
  </si>
  <si>
    <t>Rock Island Elementary</t>
  </si>
  <si>
    <t>Sterling Junior High</t>
  </si>
  <si>
    <t>Columbia Crest a STEM Academy</t>
  </si>
  <si>
    <t>Eatonville High</t>
  </si>
  <si>
    <t>Eatonville Middle</t>
  </si>
  <si>
    <t>Weyerhaeuser Elementary</t>
  </si>
  <si>
    <t>Alderwood Early Childhood Center</t>
  </si>
  <si>
    <t>Alderwood Middle</t>
  </si>
  <si>
    <t>Beverly Elementary</t>
  </si>
  <si>
    <t>Brier Elementary</t>
  </si>
  <si>
    <t>Brier Terrace Middle</t>
  </si>
  <si>
    <t>Cedar Valley Community School (formally Cedar Valley K-8)</t>
  </si>
  <si>
    <t>Cedar Way Elementary</t>
  </si>
  <si>
    <t>College Place Elementary</t>
  </si>
  <si>
    <t>College Place Middle School</t>
  </si>
  <si>
    <t>Edmonds Elementary</t>
  </si>
  <si>
    <t>Edmonds Heights</t>
  </si>
  <si>
    <t>Edmonds-Woodway High School</t>
  </si>
  <si>
    <t>Hazelwood Elementary</t>
  </si>
  <si>
    <t>Hilltop Elementary</t>
  </si>
  <si>
    <t>Lynndale Elementary School</t>
  </si>
  <si>
    <t>Lynnwood Elementary School</t>
  </si>
  <si>
    <t>Lynnwood High School</t>
  </si>
  <si>
    <t>Madrona K-8</t>
  </si>
  <si>
    <t>Maplewood Coop</t>
  </si>
  <si>
    <t>Martha Lake Elementary</t>
  </si>
  <si>
    <t>Meadowdale Elementary</t>
  </si>
  <si>
    <t>Meadowdale High School</t>
  </si>
  <si>
    <t>Meadowdale Middle</t>
  </si>
  <si>
    <t>Mountlake Terrace Elementary</t>
  </si>
  <si>
    <t>Mountlake Terrace High School</t>
  </si>
  <si>
    <t>Oak Heights Elementary</t>
  </si>
  <si>
    <t>Scriber Lake High</t>
  </si>
  <si>
    <t>Seaview Elementary</t>
  </si>
  <si>
    <t>Sherwood Elementary</t>
  </si>
  <si>
    <t>Spruce Elementary</t>
  </si>
  <si>
    <t>Terrace Park Elementary (formally known as Terrace Park K-8)</t>
  </si>
  <si>
    <t>Westgate Elementary</t>
  </si>
  <si>
    <t>Early Learning Center</t>
  </si>
  <si>
    <t>Ellensburg High School</t>
  </si>
  <si>
    <t>Ida Nason Aronica Elementary</t>
  </si>
  <si>
    <t>K12 Learning Center - Big Picture</t>
  </si>
  <si>
    <t>Lincoln Elementary</t>
  </si>
  <si>
    <t>Morgan Middle School</t>
  </si>
  <si>
    <t>Mt Stuart Elementary</t>
  </si>
  <si>
    <t>Valley View Elementary</t>
  </si>
  <si>
    <t>Elma Elementary</t>
  </si>
  <si>
    <t>Elma High School</t>
  </si>
  <si>
    <t>Elma Middle School</t>
  </si>
  <si>
    <t>Endicott Elementary</t>
  </si>
  <si>
    <t>Endicott-St. John Middle</t>
  </si>
  <si>
    <t>Entiat Middle and High School</t>
  </si>
  <si>
    <t>Paul Rumburg Elementary</t>
  </si>
  <si>
    <t>Black Diamond Elementary</t>
  </si>
  <si>
    <t>Byron Kibler Elementary</t>
  </si>
  <si>
    <t>Enumclaw Middle School</t>
  </si>
  <si>
    <t>Enumclaw Sr High School</t>
  </si>
  <si>
    <t>JJ Smith Elementary</t>
  </si>
  <si>
    <t>Southwood Elementary</t>
  </si>
  <si>
    <t>Thunder Mt Middle School</t>
  </si>
  <si>
    <t>Westwood Elementary</t>
  </si>
  <si>
    <t>Columbia Ridge Elementary</t>
  </si>
  <si>
    <t>Ephrata Middle School</t>
  </si>
  <si>
    <t>Ephrata Senior High School</t>
  </si>
  <si>
    <t>Parkway School</t>
  </si>
  <si>
    <t>Cedar Wood Elementary</t>
  </si>
  <si>
    <t>Eisenhower Middle School</t>
  </si>
  <si>
    <t>Everett  High School</t>
  </si>
  <si>
    <t>Evergreen Middle School</t>
  </si>
  <si>
    <t>Garfield Elementary</t>
  </si>
  <si>
    <t>Gateway Middle School</t>
  </si>
  <si>
    <t>Hawthorne Elementary</t>
  </si>
  <si>
    <t>Heatherwood Middle School</t>
  </si>
  <si>
    <t>Henry M. Jackson High School</t>
  </si>
  <si>
    <t>Jackson Elementary</t>
  </si>
  <si>
    <t>Jefferson Elementary School</t>
  </si>
  <si>
    <t>Madison Elementary</t>
  </si>
  <si>
    <t>Mill Creek</t>
  </si>
  <si>
    <t>Monroe Elementary</t>
  </si>
  <si>
    <t>North Middle School</t>
  </si>
  <si>
    <t>Penny Creek</t>
  </si>
  <si>
    <t>Sequoia High School</t>
  </si>
  <si>
    <t>Silver Firs Elementary</t>
  </si>
  <si>
    <t>Silver Lake Elementary</t>
  </si>
  <si>
    <t>Tambark Creek</t>
  </si>
  <si>
    <t>View Ridge Elementary</t>
  </si>
  <si>
    <t>Whittier Elementary</t>
  </si>
  <si>
    <t>Woodside Elementary</t>
  </si>
  <si>
    <t>Burnt Bridge Creek Elementary</t>
  </si>
  <si>
    <t>Burton Elementary</t>
  </si>
  <si>
    <t>Columbia Valley Elementary School</t>
  </si>
  <si>
    <t>Covington Middle School</t>
  </si>
  <si>
    <t>Crestline Elementary School</t>
  </si>
  <si>
    <t>Ellsworth Elementary</t>
  </si>
  <si>
    <t>Emerald Elementary School</t>
  </si>
  <si>
    <t>Endeavour Elementary</t>
  </si>
  <si>
    <t>Evergreen High School</t>
  </si>
  <si>
    <t>Fircrest Elementary</t>
  </si>
  <si>
    <t>Fishers Landing Elementary</t>
  </si>
  <si>
    <t>Harmony Elementary</t>
  </si>
  <si>
    <t>Hearthwood Elementary</t>
  </si>
  <si>
    <t>HeLa High School (Henrietta Lacks Health and Bioscience High School)</t>
  </si>
  <si>
    <t>Heritage High School</t>
  </si>
  <si>
    <t>Hollingsworth Academy</t>
  </si>
  <si>
    <t>Home Choice Academy</t>
  </si>
  <si>
    <t>Illahee Elementary</t>
  </si>
  <si>
    <t>Image Elementary</t>
  </si>
  <si>
    <t>Legacy High School</t>
  </si>
  <si>
    <t>Marrion Elementary</t>
  </si>
  <si>
    <t>Mill Plain Elementary</t>
  </si>
  <si>
    <t>Mountain View High School</t>
  </si>
  <si>
    <t>Orchards Elementary School</t>
  </si>
  <si>
    <t>Pacific Middle School</t>
  </si>
  <si>
    <t>Riverview Elementary</t>
  </si>
  <si>
    <t>Shahala Middle School</t>
  </si>
  <si>
    <t>Sifton Elementary</t>
  </si>
  <si>
    <t>Silver Star Elementary</t>
  </si>
  <si>
    <t>Union High School</t>
  </si>
  <si>
    <t>Wy'East Middle School</t>
  </si>
  <si>
    <t>York Elementary</t>
  </si>
  <si>
    <t>Acceleration Academy (aka Open Doors School)</t>
  </si>
  <si>
    <t>Adelaide Elementary School</t>
  </si>
  <si>
    <t>Brigadoon Elementary School</t>
  </si>
  <si>
    <t>Camelot Elementary School</t>
  </si>
  <si>
    <t>Decatur High School</t>
  </si>
  <si>
    <t>Enterprise Elementary School</t>
  </si>
  <si>
    <t>Federal Way High School</t>
  </si>
  <si>
    <t>Federal Way Public Academy</t>
  </si>
  <si>
    <t>Green Gables</t>
  </si>
  <si>
    <t>Ilahee Jr High</t>
  </si>
  <si>
    <t>Kilo Junior High</t>
  </si>
  <si>
    <t>Lake Dollof Elementary School</t>
  </si>
  <si>
    <t>Lake Grove Elementary</t>
  </si>
  <si>
    <t>Lakeland Elementary</t>
  </si>
  <si>
    <t>Lakota Junior High</t>
  </si>
  <si>
    <t>Mark Twain Elementary</t>
  </si>
  <si>
    <t>Meredith Hill Elementary</t>
  </si>
  <si>
    <t>Mirror Lake Elementary School</t>
  </si>
  <si>
    <t>Nautilus Elementary</t>
  </si>
  <si>
    <t>Norman Center</t>
  </si>
  <si>
    <t>Olympic View Elementary School</t>
  </si>
  <si>
    <t>Panther Lake Elementary</t>
  </si>
  <si>
    <t>Rainier View</t>
  </si>
  <si>
    <t>Sacajewea Middle School</t>
  </si>
  <si>
    <t>Saghalie Middle School</t>
  </si>
  <si>
    <t>Sequoyah Middle School</t>
  </si>
  <si>
    <t>Silver Lake</t>
  </si>
  <si>
    <t>Star Lake Elementary</t>
  </si>
  <si>
    <t>Sunnycrest Elementary</t>
  </si>
  <si>
    <t>Thomas Jefferson High</t>
  </si>
  <si>
    <t>Todd Beamer High School</t>
  </si>
  <si>
    <t>Truman High School</t>
  </si>
  <si>
    <t>Twin Lakes Elementary</t>
  </si>
  <si>
    <t>Valhalla Elementary School</t>
  </si>
  <si>
    <t>Wildwood Elementary School</t>
  </si>
  <si>
    <t>Woodmont Elementary</t>
  </si>
  <si>
    <t>Beach Elementary</t>
  </si>
  <si>
    <t>Cascadia Elementary</t>
  </si>
  <si>
    <t>Eagleridge Elementary</t>
  </si>
  <si>
    <t>Ferndale High</t>
  </si>
  <si>
    <t>Horizon Middle</t>
  </si>
  <si>
    <t>Skyline Elementary</t>
  </si>
  <si>
    <t>Vista Middle</t>
  </si>
  <si>
    <t>Whatcom Discovery School</t>
  </si>
  <si>
    <t>Columbia Junior High</t>
  </si>
  <si>
    <t>Discovery Primary</t>
  </si>
  <si>
    <t>Fife Elementary School</t>
  </si>
  <si>
    <t>Fife High</t>
  </si>
  <si>
    <t>Hedden Elementary</t>
  </si>
  <si>
    <t>Suprise Lake Middle</t>
  </si>
  <si>
    <t>Finley Elementary School</t>
  </si>
  <si>
    <t>Finley Middle School</t>
  </si>
  <si>
    <t>River View Senior High</t>
  </si>
  <si>
    <t>Brookdale Elementary</t>
  </si>
  <si>
    <t>Central Avenue Elementary</t>
  </si>
  <si>
    <t>Christensen Elementary</t>
  </si>
  <si>
    <t>Collins Elementary</t>
  </si>
  <si>
    <t>Early Learning Center    ELC</t>
  </si>
  <si>
    <t>Elmhurst Elementary School</t>
  </si>
  <si>
    <t>Franklin Pierce High School</t>
  </si>
  <si>
    <t>Gates Alt.</t>
  </si>
  <si>
    <t>Harvard Elementary</t>
  </si>
  <si>
    <t>James Sales Elementary School</t>
  </si>
  <si>
    <t>Midland Elementary School</t>
  </si>
  <si>
    <t>Morris Ford Middle School</t>
  </si>
  <si>
    <t>Perry G Keithley Middle School</t>
  </si>
  <si>
    <t>Washington High School</t>
  </si>
  <si>
    <t>Freeman Elementary</t>
  </si>
  <si>
    <t>Freeman High School</t>
  </si>
  <si>
    <t>Freeman Middle School</t>
  </si>
  <si>
    <t>Garfield High School</t>
  </si>
  <si>
    <t>Garfield Middle School</t>
  </si>
  <si>
    <t>Glenwood School</t>
  </si>
  <si>
    <t>Goldendale High</t>
  </si>
  <si>
    <t>Goldendale Middle</t>
  </si>
  <si>
    <t>Goldendale Primary</t>
  </si>
  <si>
    <t>Lake Roosevelt Elementary</t>
  </si>
  <si>
    <t>Lake Roosevelt Jr/Sr High School</t>
  </si>
  <si>
    <t>Arthur H. Smith Elementary</t>
  </si>
  <si>
    <t>Contract Learning Center</t>
  </si>
  <si>
    <t>Grandview High School</t>
  </si>
  <si>
    <t>Grandview Middle School</t>
  </si>
  <si>
    <t>Harriet Thompson Elementary</t>
  </si>
  <si>
    <t>McClure Elementary School</t>
  </si>
  <si>
    <t>Granger High School</t>
  </si>
  <si>
    <t>Granger Middle School</t>
  </si>
  <si>
    <t>Crossroads High School</t>
  </si>
  <si>
    <t>Granite Falls High School</t>
  </si>
  <si>
    <t>Granite Falls Middle School</t>
  </si>
  <si>
    <t>Monte Cristo Elementary</t>
  </si>
  <si>
    <t>Mountain Way Elementary</t>
  </si>
  <si>
    <t>Open Doors</t>
  </si>
  <si>
    <t>Grapeview Elementary &amp; Middle School</t>
  </si>
  <si>
    <t>Green Mountain School</t>
  </si>
  <si>
    <t>Griffin School</t>
  </si>
  <si>
    <t>Harrington Elementary</t>
  </si>
  <si>
    <t>Harrington High</t>
  </si>
  <si>
    <t>Harrington Middle</t>
  </si>
  <si>
    <t>Highland High</t>
  </si>
  <si>
    <t>Highland Junior High School</t>
  </si>
  <si>
    <t>Marcus Whitman-Cowiche Elementary</t>
  </si>
  <si>
    <t>Beverly Park Elementary</t>
  </si>
  <si>
    <t>Big Picture School</t>
  </si>
  <si>
    <t>Bow Lake Elementary</t>
  </si>
  <si>
    <t>Cedarhurst Elementary</t>
  </si>
  <si>
    <t>Chinook Middle School</t>
  </si>
  <si>
    <t>Des Moines Elementary</t>
  </si>
  <si>
    <t>Glacier Middle School</t>
  </si>
  <si>
    <t>Gregory Heights Elementary</t>
  </si>
  <si>
    <t>Hazel Valley Elementary</t>
  </si>
  <si>
    <t>Highline High School</t>
  </si>
  <si>
    <t>Innovation Heights</t>
  </si>
  <si>
    <t>Madrona Elementary</t>
  </si>
  <si>
    <t>Marvista Elementary</t>
  </si>
  <si>
    <t>McMicken Heights Elementary</t>
  </si>
  <si>
    <t>Midway Elementary</t>
  </si>
  <si>
    <t>Mount Rainier High School</t>
  </si>
  <si>
    <t>Mount View Elementary</t>
  </si>
  <si>
    <t>North Hill Elementary</t>
  </si>
  <si>
    <t>Parkside Elementary</t>
  </si>
  <si>
    <t>Puget Sound Skills Center</t>
  </si>
  <si>
    <t>Raisbeck Aviation High School</t>
  </si>
  <si>
    <t>Seahurst Elementary</t>
  </si>
  <si>
    <t>Shorewood Elementary</t>
  </si>
  <si>
    <t>Sylvester Middle School</t>
  </si>
  <si>
    <t>Tyee High School</t>
  </si>
  <si>
    <t>White Center Heights Elementary</t>
  </si>
  <si>
    <t>Hockinson Heights Elementary</t>
  </si>
  <si>
    <t>Hockinson High School</t>
  </si>
  <si>
    <t>Hockinson Middle School</t>
  </si>
  <si>
    <t>Hood Canal Elementary School</t>
  </si>
  <si>
    <t>Hoquiam High School</t>
  </si>
  <si>
    <t>Hoquiam Home Link School</t>
  </si>
  <si>
    <t>Hoquiam Middle School</t>
  </si>
  <si>
    <t>Puget Sound Elementary</t>
  </si>
  <si>
    <t>Inchelium School</t>
  </si>
  <si>
    <t>Apollo Elementary</t>
  </si>
  <si>
    <t>Beaver Lake Middle</t>
  </si>
  <si>
    <t>Briarwood Elementary</t>
  </si>
  <si>
    <t>Cascade Ridge Elementary</t>
  </si>
  <si>
    <t>Cedar Trails Elementary</t>
  </si>
  <si>
    <t>Challenger Elementary</t>
  </si>
  <si>
    <t>Clark Elementary</t>
  </si>
  <si>
    <t>Cougar Mountain MS</t>
  </si>
  <si>
    <t>Cougar Ridge Elementary</t>
  </si>
  <si>
    <t>Creekside Elementary</t>
  </si>
  <si>
    <t>Discovery Elementary</t>
  </si>
  <si>
    <t>Gibson Ek High School</t>
  </si>
  <si>
    <t>Grand Ridge Elementary</t>
  </si>
  <si>
    <t>Issaquah High</t>
  </si>
  <si>
    <t>Issaquah Middle</t>
  </si>
  <si>
    <t>Issaquah Valley Elementary</t>
  </si>
  <si>
    <t>Liberty High</t>
  </si>
  <si>
    <t>Maple Hills Elementary</t>
  </si>
  <si>
    <t>Maywood Middle</t>
  </si>
  <si>
    <t>Newcastle Elementary</t>
  </si>
  <si>
    <t>Pacific Cascade Middle School</t>
  </si>
  <si>
    <t>Pine Lake Middle</t>
  </si>
  <si>
    <t>Skyline High</t>
  </si>
  <si>
    <t>Sunny Hills Elementary</t>
  </si>
  <si>
    <t>Kahlotus Elementary</t>
  </si>
  <si>
    <t>Kahlotus Jr/Sr High</t>
  </si>
  <si>
    <t>Kalama Elementary</t>
  </si>
  <si>
    <t>Kalama High School</t>
  </si>
  <si>
    <t>Kalama Middle School</t>
  </si>
  <si>
    <t>Barnes Elementary School</t>
  </si>
  <si>
    <t>Butler Acres Elementary</t>
  </si>
  <si>
    <t>Carrolls Elementary</t>
  </si>
  <si>
    <t>Coweeman Jr. High</t>
  </si>
  <si>
    <t>Huntington Jr High</t>
  </si>
  <si>
    <t>Kelso High School</t>
  </si>
  <si>
    <t>Lexington Elementary</t>
  </si>
  <si>
    <t>Rose Valley Elementary</t>
  </si>
  <si>
    <t>Wallace Elementary</t>
  </si>
  <si>
    <t>Amistad Elementary</t>
  </si>
  <si>
    <t>Amon Creek Elementary</t>
  </si>
  <si>
    <t>Canyon View Elementary</t>
  </si>
  <si>
    <t>Cottonwood Elementary School</t>
  </si>
  <si>
    <t>Desert Hills Middle School</t>
  </si>
  <si>
    <t>Eastgate Elementary</t>
  </si>
  <si>
    <t>Fuerza Elementary</t>
  </si>
  <si>
    <t>Highlands Middle School</t>
  </si>
  <si>
    <t>Horse Heaven Hills Middle School</t>
  </si>
  <si>
    <t>Kamiakin High School</t>
  </si>
  <si>
    <t>Legacy High School - Kennewick</t>
  </si>
  <si>
    <t>Park Middle School</t>
  </si>
  <si>
    <t>Phoenix High School</t>
  </si>
  <si>
    <t>Ridge View Elementary</t>
  </si>
  <si>
    <t>Sage Crest Elementary School</t>
  </si>
  <si>
    <t>Southgate Elementary</t>
  </si>
  <si>
    <t>Southridge High School</t>
  </si>
  <si>
    <t>Sunset View Elementary</t>
  </si>
  <si>
    <t>Tri-Tech Skills Center</t>
  </si>
  <si>
    <t>Vista Elementary School</t>
  </si>
  <si>
    <t>Washington Elementary School</t>
  </si>
  <si>
    <t>Canyon Ridge Middle School</t>
  </si>
  <si>
    <t>Carriage Crest Elementary</t>
  </si>
  <si>
    <t>Cedar Heights Middle School</t>
  </si>
  <si>
    <t>Cedar Valley Elementary</t>
  </si>
  <si>
    <t>Covington Elementary</t>
  </si>
  <si>
    <t>Crestwood Elementary</t>
  </si>
  <si>
    <t>East Hill Elementary school</t>
  </si>
  <si>
    <t>Emerald Park Elementary</t>
  </si>
  <si>
    <t>Fairwood Elementary</t>
  </si>
  <si>
    <t>George T. Daniel Elementary</t>
  </si>
  <si>
    <t>Glenridge</t>
  </si>
  <si>
    <t>Grass Lake Elementary</t>
  </si>
  <si>
    <t>Horizon Elementary</t>
  </si>
  <si>
    <t>Jenkins Creek Elementary</t>
  </si>
  <si>
    <t>Kent Elementary</t>
  </si>
  <si>
    <t>Kent Laboratory Academy</t>
  </si>
  <si>
    <t>Kent-Meridian High School</t>
  </si>
  <si>
    <t>Kentlake High School</t>
  </si>
  <si>
    <t>Kentridge High School</t>
  </si>
  <si>
    <t>Kentwood High School</t>
  </si>
  <si>
    <t>Lake Youngs Elementary</t>
  </si>
  <si>
    <t>Martin Sortun Elementary</t>
  </si>
  <si>
    <t>Mattson Middle School</t>
  </si>
  <si>
    <t>Meadow Ridge Elementary</t>
  </si>
  <si>
    <t>Meeker Middle School</t>
  </si>
  <si>
    <t>Meridian Elementary</t>
  </si>
  <si>
    <t>Meridian Middle School</t>
  </si>
  <si>
    <t>Mill Creek Middle School</t>
  </si>
  <si>
    <t>Millennium Elementary</t>
  </si>
  <si>
    <t>Neeley-O'brien Elementary</t>
  </si>
  <si>
    <t>Northwood Middle School</t>
  </si>
  <si>
    <t>Park Orchard Elementary</t>
  </si>
  <si>
    <t>Pine Tree Elementary</t>
  </si>
  <si>
    <t>Ridgewood Elementary</t>
  </si>
  <si>
    <t>River Ridge Elementary</t>
  </si>
  <si>
    <t>Sawyer Woods Elementary</t>
  </si>
  <si>
    <t>Scenic Hill Elementary</t>
  </si>
  <si>
    <t>Soos Creek Elementary</t>
  </si>
  <si>
    <t>Springbrook Elementary</t>
  </si>
  <si>
    <t>Kettle Falls Elementary</t>
  </si>
  <si>
    <t>Kettle Falls High School</t>
  </si>
  <si>
    <t>Kettle Falls Middle School</t>
  </si>
  <si>
    <t>Kiona- Benton City Elementary School</t>
  </si>
  <si>
    <t>Kiona-Benton City High School</t>
  </si>
  <si>
    <t>Kiona-Benton City Middle School</t>
  </si>
  <si>
    <t>Kittitas Elementary</t>
  </si>
  <si>
    <t>Kittitas High</t>
  </si>
  <si>
    <t>Klickitat Elementary &amp; High</t>
  </si>
  <si>
    <t>La Center Elementary School</t>
  </si>
  <si>
    <t>La Center High School</t>
  </si>
  <si>
    <t>La Center Middle School</t>
  </si>
  <si>
    <t>La Conner Elementary</t>
  </si>
  <si>
    <t>La Conner High</t>
  </si>
  <si>
    <t>La Conner Middle</t>
  </si>
  <si>
    <t>Chelan High School</t>
  </si>
  <si>
    <t>Chelan Middle School</t>
  </si>
  <si>
    <t>Chelan School of Innnovation (Formerly Glacier Valley Alternative High School)</t>
  </si>
  <si>
    <t>ECEAP</t>
  </si>
  <si>
    <t>Morgen Owings Elementary</t>
  </si>
  <si>
    <t>Lake Quinault School (K-12)</t>
  </si>
  <si>
    <t>Cavelero Middle High</t>
  </si>
  <si>
    <t>Glenwood Elementary</t>
  </si>
  <si>
    <t>Highland Elementary</t>
  </si>
  <si>
    <t>Hillcrest Elementary</t>
  </si>
  <si>
    <t>Lake Stevens High School</t>
  </si>
  <si>
    <t>Lake Stevens Middle School</t>
  </si>
  <si>
    <t>Mt. Pilchuck Elementary</t>
  </si>
  <si>
    <t>North Lake Middle School</t>
  </si>
  <si>
    <t>Stevens Creek Elementary</t>
  </si>
  <si>
    <t>Alcott Elementary</t>
  </si>
  <si>
    <t>Audubon Elementary</t>
  </si>
  <si>
    <t>Bell Elementary</t>
  </si>
  <si>
    <t>Blackwell Elementary</t>
  </si>
  <si>
    <t>Clara Barton Elementary</t>
  </si>
  <si>
    <t>Dickinson Elementary</t>
  </si>
  <si>
    <t>Eastlake High School</t>
  </si>
  <si>
    <t>Einstein Elementary</t>
  </si>
  <si>
    <t>Ella Baker Elementary</t>
  </si>
  <si>
    <t>Emerson High School (K-12)</t>
  </si>
  <si>
    <t>Finn Hill Middle School</t>
  </si>
  <si>
    <t>Franklin Elementary</t>
  </si>
  <si>
    <t>Frost Elementary</t>
  </si>
  <si>
    <t>Inglewood Middle School</t>
  </si>
  <si>
    <t>International Community School</t>
  </si>
  <si>
    <t>Juanita Elementary</t>
  </si>
  <si>
    <t>Juanita High</t>
  </si>
  <si>
    <t>Kamiakin Middle School</t>
  </si>
  <si>
    <t>Kirk Elementary</t>
  </si>
  <si>
    <t>Kirkland Middle School</t>
  </si>
  <si>
    <t>Lake Washington High</t>
  </si>
  <si>
    <t>Mann Elementary</t>
  </si>
  <si>
    <t>McAuliffe Elementary</t>
  </si>
  <si>
    <t>Mead Elementary</t>
  </si>
  <si>
    <t>Muir Elementary</t>
  </si>
  <si>
    <t>Redmond Elementary</t>
  </si>
  <si>
    <t>Redmond High</t>
  </si>
  <si>
    <t>Redmond Middle School</t>
  </si>
  <si>
    <t>Rockwell Elementary</t>
  </si>
  <si>
    <t>Rosa Parks Elementary</t>
  </si>
  <si>
    <t>Rose Hill Elementary</t>
  </si>
  <si>
    <t>Rose Hill Middle School</t>
  </si>
  <si>
    <t>Rush Elementary</t>
  </si>
  <si>
    <t>Sandburg Elementary</t>
  </si>
  <si>
    <t>Smith Elementary</t>
  </si>
  <si>
    <t>Tesla STEM High School</t>
  </si>
  <si>
    <t>Thoreau Elementary</t>
  </si>
  <si>
    <t>Timberline Middle School</t>
  </si>
  <si>
    <t>Twain Elementary</t>
  </si>
  <si>
    <t>Wilder Elementary</t>
  </si>
  <si>
    <t>Cougar Creek Elementary School</t>
  </si>
  <si>
    <t>English Crossing Elementary (formerly 3-5)</t>
  </si>
  <si>
    <t>Lakewood Elementary (formerly K-2)</t>
  </si>
  <si>
    <t>Lakewood High School 9-12</t>
  </si>
  <si>
    <t>Lakewood Middle School 6-8</t>
  </si>
  <si>
    <t>Lamont Middle</t>
  </si>
  <si>
    <t>Liberty High School</t>
  </si>
  <si>
    <t>Liberty Jr. High &amp; Elementary</t>
  </si>
  <si>
    <t>Lind Elementary School</t>
  </si>
  <si>
    <t>Lind-Ritzville High School</t>
  </si>
  <si>
    <t>Lind-Ritzville Middle School</t>
  </si>
  <si>
    <t>Broadway Learning Center</t>
  </si>
  <si>
    <t>Columbia Heights Elementary</t>
  </si>
  <si>
    <t>Columbia Valley Garden Elementary</t>
  </si>
  <si>
    <t>Kessler Elementary School</t>
  </si>
  <si>
    <t>Mark Morris High School</t>
  </si>
  <si>
    <t>Mint Valley Elementary School</t>
  </si>
  <si>
    <t>Monticello Middle School</t>
  </si>
  <si>
    <t>Mt. Solo Middle School</t>
  </si>
  <si>
    <t>Northlake Elementary</t>
  </si>
  <si>
    <t>Olympic Elementary School</t>
  </si>
  <si>
    <t>R. A. Long High School</t>
  </si>
  <si>
    <t>St. Helens Elementary</t>
  </si>
  <si>
    <t>HomeLink Alternative</t>
  </si>
  <si>
    <t>Loon Lake Elementary School</t>
  </si>
  <si>
    <t>Lopez Island Elementary</t>
  </si>
  <si>
    <t>Lopez Island Middle/High</t>
  </si>
  <si>
    <t>Lumen High School</t>
  </si>
  <si>
    <t>Dallesport Elementary</t>
  </si>
  <si>
    <t>Lyle High</t>
  </si>
  <si>
    <t>Lyle Middle</t>
  </si>
  <si>
    <t>Fisher Elementary</t>
  </si>
  <si>
    <t>Isom Intermediate</t>
  </si>
  <si>
    <t>Lynden High</t>
  </si>
  <si>
    <t>Lynden Middle</t>
  </si>
  <si>
    <t>Vossbeck Elementary</t>
  </si>
  <si>
    <t>Artz-Fox Elementary</t>
  </si>
  <si>
    <t>Mabton Jr/Sr School</t>
  </si>
  <si>
    <t>Mansfield School</t>
  </si>
  <si>
    <t>Manson Elementary</t>
  </si>
  <si>
    <t>Manson High School</t>
  </si>
  <si>
    <t>Manson Middle School</t>
  </si>
  <si>
    <t>Mary M. Knight</t>
  </si>
  <si>
    <t>Mary Walker High</t>
  </si>
  <si>
    <t>Springdale Elementary</t>
  </si>
  <si>
    <t>Springdale Middle</t>
  </si>
  <si>
    <t>10th Street School</t>
  </si>
  <si>
    <t>Allen Creek Elementary</t>
  </si>
  <si>
    <t>Cedarcrest Middle School</t>
  </si>
  <si>
    <t>Grove Elementary</t>
  </si>
  <si>
    <t>Heritage School</t>
  </si>
  <si>
    <t>Kellogg Marsh Elementary</t>
  </si>
  <si>
    <t>Legacy High School (Marysville Arts &amp; Technology High School)</t>
  </si>
  <si>
    <t>Liberty Elementary</t>
  </si>
  <si>
    <t>Marshall Elementary School</t>
  </si>
  <si>
    <t>Marysville Coop</t>
  </si>
  <si>
    <t>Marysville Getchell High School</t>
  </si>
  <si>
    <t>Marysville Middle School</t>
  </si>
  <si>
    <t>Marysville Pilchuck High School</t>
  </si>
  <si>
    <t>Pinewood Elementary</t>
  </si>
  <si>
    <t>Quil Ceda Tulalip Elementary</t>
  </si>
  <si>
    <t>Shoultes Elementary</t>
  </si>
  <si>
    <t>Sunnyside Elementary</t>
  </si>
  <si>
    <t>Totem Middle School</t>
  </si>
  <si>
    <t>McCleary Elementary School</t>
  </si>
  <si>
    <t>Brentwood Elementary</t>
  </si>
  <si>
    <t>Colbert Elementary</t>
  </si>
  <si>
    <t>Farwell Elementary</t>
  </si>
  <si>
    <t>Highland Middle School</t>
  </si>
  <si>
    <t>Mead High School</t>
  </si>
  <si>
    <t>MEPP (Mead Education Partnership Program)</t>
  </si>
  <si>
    <t>Mount Spokane High School</t>
  </si>
  <si>
    <t>Mountainside Middle School</t>
  </si>
  <si>
    <t>Northwood Middle</t>
  </si>
  <si>
    <t>Prairie View Elementary</t>
  </si>
  <si>
    <t>Shiloh Hills Elementary</t>
  </si>
  <si>
    <t>Hallett Elementary</t>
  </si>
  <si>
    <t>Medical Lake High</t>
  </si>
  <si>
    <t>Medical Lake Middle</t>
  </si>
  <si>
    <t>Michael Anderson Elementary</t>
  </si>
  <si>
    <t>Island Park Elementary</t>
  </si>
  <si>
    <t>Islander Middle School</t>
  </si>
  <si>
    <t>Lake Ridge Elementary</t>
  </si>
  <si>
    <t>Northwood Elementary</t>
  </si>
  <si>
    <t>West Mercer Elementary</t>
  </si>
  <si>
    <t>Irene Reither Elementary (formerly Primary)</t>
  </si>
  <si>
    <t>Meridian High</t>
  </si>
  <si>
    <t>Meridian Parent Partnership Program</t>
  </si>
  <si>
    <t>Liberty Bell Jr/Sr/Alt High</t>
  </si>
  <si>
    <t>Methow Valley Elementary</t>
  </si>
  <si>
    <t>Methow Valley Learning Center</t>
  </si>
  <si>
    <t>Mill A School Elementary</t>
  </si>
  <si>
    <t>Pacific Crest Innovation Academy</t>
  </si>
  <si>
    <t>Chain Lake Elementary</t>
  </si>
  <si>
    <t>Frank Wagner Elementary</t>
  </si>
  <si>
    <t>Fryelands Elementary School</t>
  </si>
  <si>
    <t>Hidden River Middle School</t>
  </si>
  <si>
    <t>Leaders in Learning</t>
  </si>
  <si>
    <t>Maltby Elementary</t>
  </si>
  <si>
    <t>Monroe High School</t>
  </si>
  <si>
    <t>Park Place Middle School</t>
  </si>
  <si>
    <t>Salem Woods Elementary</t>
  </si>
  <si>
    <t>Beacon Avenue Elementary</t>
  </si>
  <si>
    <t>Montesano Junior-Senior High</t>
  </si>
  <si>
    <t>Simpson Avenue Elementary</t>
  </si>
  <si>
    <t>Morton Elementary</t>
  </si>
  <si>
    <t>Morton Intermediate School</t>
  </si>
  <si>
    <t>Morton Jr/Sr High School</t>
  </si>
  <si>
    <t>Columbia Basin Technical School</t>
  </si>
  <si>
    <t>Endeavor Middle School</t>
  </si>
  <si>
    <t>Garden Heights Elementary</t>
  </si>
  <si>
    <t>Groff Elementary School</t>
  </si>
  <si>
    <t>Knolls Vista Elementary School</t>
  </si>
  <si>
    <t>Lakeview Terrace Elementary</t>
  </si>
  <si>
    <t>Larson Heights Elementary</t>
  </si>
  <si>
    <t>Longview Elementary</t>
  </si>
  <si>
    <t>Moses Lake High School</t>
  </si>
  <si>
    <t>North Elementary</t>
  </si>
  <si>
    <t>Park Orchard Elementary School</t>
  </si>
  <si>
    <t>Peninsula Elementary</t>
  </si>
  <si>
    <t>Sage Point Elementary School</t>
  </si>
  <si>
    <t>Vanguard Academy</t>
  </si>
  <si>
    <t>Mossyrock Academy</t>
  </si>
  <si>
    <t>Mossyrock Elementary</t>
  </si>
  <si>
    <t>Mossyrock Junior Senior High School</t>
  </si>
  <si>
    <t>Mount Adams Middle School</t>
  </si>
  <si>
    <t>White Swan High</t>
  </si>
  <si>
    <t>Acme Elementary</t>
  </si>
  <si>
    <t>Kendall Elementary</t>
  </si>
  <si>
    <t>Mt. Baker Jr. High</t>
  </si>
  <si>
    <t>Mt. Baker Sr. High</t>
  </si>
  <si>
    <t>Harriett Rowley Elementary School</t>
  </si>
  <si>
    <t>Jefferson Elementary</t>
  </si>
  <si>
    <t>LaVenture Middle School</t>
  </si>
  <si>
    <t>Little Mountain Elementary</t>
  </si>
  <si>
    <t>Mount Baker Middle School</t>
  </si>
  <si>
    <t>Mount Vernon High School</t>
  </si>
  <si>
    <t>Aces High School</t>
  </si>
  <si>
    <t>Challenger Elementary School</t>
  </si>
  <si>
    <t>Early Childhood Assisted Program</t>
  </si>
  <si>
    <t>Explorer Middle School</t>
  </si>
  <si>
    <t>Fairmount Elementary</t>
  </si>
  <si>
    <t>Harbour Pointe Middle</t>
  </si>
  <si>
    <t>Horizon Elementary School</t>
  </si>
  <si>
    <t>Kamiak High School</t>
  </si>
  <si>
    <t>Lake Stickney Elementary</t>
  </si>
  <si>
    <t>Mariner High School</t>
  </si>
  <si>
    <t>Mukilteo Elementary</t>
  </si>
  <si>
    <t>Odyssey Elementary School</t>
  </si>
  <si>
    <t>Olivia Park Elementary</t>
  </si>
  <si>
    <t>Olympic View Middle</t>
  </si>
  <si>
    <t>Pathfinder</t>
  </si>
  <si>
    <t>Picnic Point Elementary</t>
  </si>
  <si>
    <t>Serene Lake Elementary</t>
  </si>
  <si>
    <t>Voyager Middle School</t>
  </si>
  <si>
    <t>Naches Valley Elementary School</t>
  </si>
  <si>
    <t>Naches Valley High</t>
  </si>
  <si>
    <t>Naches Valley Middle</t>
  </si>
  <si>
    <t>Napavine Elementary</t>
  </si>
  <si>
    <t>Napavine Jr/Sr High</t>
  </si>
  <si>
    <t>Naselle-Grays River Valley School</t>
  </si>
  <si>
    <t>Nespelem Elementary</t>
  </si>
  <si>
    <t>Nespelem High School</t>
  </si>
  <si>
    <t>Newport High School</t>
  </si>
  <si>
    <t>Sadie Halstead Middle School</t>
  </si>
  <si>
    <t>Lake Spokane Elementary</t>
  </si>
  <si>
    <t>Lakeside High School</t>
  </si>
  <si>
    <t>Lakeside Middle School</t>
  </si>
  <si>
    <t>Nine Mile Falls Elementary</t>
  </si>
  <si>
    <t>Everson Elementary</t>
  </si>
  <si>
    <t>Nooksack Elementary</t>
  </si>
  <si>
    <t>Nooksack Valley High</t>
  </si>
  <si>
    <t>Nooksack Valley Middle School</t>
  </si>
  <si>
    <t>Sumas Elementary</t>
  </si>
  <si>
    <t>North Beach High School</t>
  </si>
  <si>
    <t>North Beach Middle School</t>
  </si>
  <si>
    <t>Ocean Shores Elementary</t>
  </si>
  <si>
    <t>Pacific Beach Elementary</t>
  </si>
  <si>
    <t>Basin City Elementary</t>
  </si>
  <si>
    <t>Connell Elementary</t>
  </si>
  <si>
    <t>Connell High</t>
  </si>
  <si>
    <t>Mesa Elementary</t>
  </si>
  <si>
    <t>Palouse Junction Alt High</t>
  </si>
  <si>
    <t>Robert Old Jr. High School</t>
  </si>
  <si>
    <t>Kingston High School</t>
  </si>
  <si>
    <t>Kingston Middle School (formerly Jr/High School)</t>
  </si>
  <si>
    <t>North Kitsap High School</t>
  </si>
  <si>
    <t>Pearson Elementary School</t>
  </si>
  <si>
    <t>Poulsbo Elementary School</t>
  </si>
  <si>
    <t>Poulsbo Middle School (formerly Jr/High)</t>
  </si>
  <si>
    <t>Richard Gordon Elementary School</t>
  </si>
  <si>
    <t>Suquamish Elementary School</t>
  </si>
  <si>
    <t>Vinland Elementary School</t>
  </si>
  <si>
    <t>Wolfle Elementary School</t>
  </si>
  <si>
    <t>Belfair Elementary</t>
  </si>
  <si>
    <t>Hawkin's Middle School</t>
  </si>
  <si>
    <t>James A. Taylor High School</t>
  </si>
  <si>
    <t>North Mason Developmental Preschool</t>
  </si>
  <si>
    <t>North Mason Senior High</t>
  </si>
  <si>
    <t>Sand Hill Elementary</t>
  </si>
  <si>
    <t>North River Elementary and Junior/Senior High School</t>
  </si>
  <si>
    <t>Aspire Middle School</t>
  </si>
  <si>
    <t>Chambers Prairie Elementary</t>
  </si>
  <si>
    <t>Envision Career Academy</t>
  </si>
  <si>
    <t>Evergreen Forest Elementary</t>
  </si>
  <si>
    <t>Horizons Elementary</t>
  </si>
  <si>
    <t>Komachin Middle School</t>
  </si>
  <si>
    <t>Lacey Elementary</t>
  </si>
  <si>
    <t>Lakes Elementary</t>
  </si>
  <si>
    <t>Lydia Hawk Elementary</t>
  </si>
  <si>
    <t>Meadows Elementary</t>
  </si>
  <si>
    <t>Mountain View Elementary</t>
  </si>
  <si>
    <t>Nisqually Middle School</t>
  </si>
  <si>
    <t>North Thurston High School</t>
  </si>
  <si>
    <t>Olympic View Elementary</t>
  </si>
  <si>
    <t>Pleasant Glade Elementary</t>
  </si>
  <si>
    <t>River Ridge High School</t>
  </si>
  <si>
    <t>Salish Middle School</t>
  </si>
  <si>
    <t>Seven Oaks Elementary</t>
  </si>
  <si>
    <t>South Bay Elementary</t>
  </si>
  <si>
    <t>Timberline High School</t>
  </si>
  <si>
    <t>Woodland Elementary</t>
  </si>
  <si>
    <t>Northport Elementary/Junior High</t>
  </si>
  <si>
    <t>Northport High School</t>
  </si>
  <si>
    <t>Arrowhood Elementary</t>
  </si>
  <si>
    <t>Bothell Senior High</t>
  </si>
  <si>
    <t>Canyon Creek Elementary</t>
  </si>
  <si>
    <t>Canyon Park Middle School</t>
  </si>
  <si>
    <t>Cottage Lake Elementary</t>
  </si>
  <si>
    <t>Crystal Springs Elementary</t>
  </si>
  <si>
    <t>Eastridge Elementary</t>
  </si>
  <si>
    <t>Fernwood Elementary</t>
  </si>
  <si>
    <t>Frank Love Elementary</t>
  </si>
  <si>
    <t>Hollywood Hill Elementary</t>
  </si>
  <si>
    <t>Inglemoor Senior High</t>
  </si>
  <si>
    <t>Innovation Lab High School</t>
  </si>
  <si>
    <t>Kenmore Elementary</t>
  </si>
  <si>
    <t>Kenmore Middle School</t>
  </si>
  <si>
    <t>Kokanee Elementary</t>
  </si>
  <si>
    <t>Leota Middle School</t>
  </si>
  <si>
    <t>Lockwood Elementary</t>
  </si>
  <si>
    <t>Maywood Hills Elementary</t>
  </si>
  <si>
    <t>North Creek High School</t>
  </si>
  <si>
    <t>Northshore Learning Options</t>
  </si>
  <si>
    <t>Northshore Middle School</t>
  </si>
  <si>
    <t>Ruby Bridges Elementary</t>
  </si>
  <si>
    <t>Secondary Academy for Success (SAS)</t>
  </si>
  <si>
    <t>Shelton View Elementary</t>
  </si>
  <si>
    <t>Skyview Middle School</t>
  </si>
  <si>
    <t>Timbercrest Middle School</t>
  </si>
  <si>
    <t>Wellington Elementary</t>
  </si>
  <si>
    <t>Westhill Elementary</t>
  </si>
  <si>
    <t>Woodin Elementary</t>
  </si>
  <si>
    <t>Woodinville Senior High</t>
  </si>
  <si>
    <t>Woodmoor Elementary</t>
  </si>
  <si>
    <t>Broadview Elementary</t>
  </si>
  <si>
    <t>Clover Valley Site Home Connection</t>
  </si>
  <si>
    <t>Crescent Harbor Elementary</t>
  </si>
  <si>
    <t>Hillcrest Elementary School</t>
  </si>
  <si>
    <t>North Whidbey Middle School</t>
  </si>
  <si>
    <t>Oak Harbor Elementary</t>
  </si>
  <si>
    <t>Oak Harbor High School</t>
  </si>
  <si>
    <t>Oak Harbor Intermediate</t>
  </si>
  <si>
    <t>Oakesdale Elementary</t>
  </si>
  <si>
    <t>Oakesdale High</t>
  </si>
  <si>
    <t>Oakville Elementary School</t>
  </si>
  <si>
    <t>Oakville High School &amp; Middle School</t>
  </si>
  <si>
    <t>Hilltop School</t>
  </si>
  <si>
    <t>Ilwaco High School</t>
  </si>
  <si>
    <t>Ocean Beach Options Academy</t>
  </si>
  <si>
    <t>Ocean Park Elementary</t>
  </si>
  <si>
    <t>Ocosta Elementary School</t>
  </si>
  <si>
    <t>Ocosta Jr/Sr High School</t>
  </si>
  <si>
    <t>Odessa High</t>
  </si>
  <si>
    <t>P.C. Jantz Elementary School</t>
  </si>
  <si>
    <t>Okanogan Alternative School</t>
  </si>
  <si>
    <t>Okanogan High School</t>
  </si>
  <si>
    <t>Okanogan Middle School</t>
  </si>
  <si>
    <t>Okanogan Outreach Alternative School</t>
  </si>
  <si>
    <t>Avanti High School</t>
  </si>
  <si>
    <t>Boston Harbor Elementary</t>
  </si>
  <si>
    <t>Capital High School</t>
  </si>
  <si>
    <t>Jefferson Middle School</t>
  </si>
  <si>
    <t>Julia Butler Hansen Elementary</t>
  </si>
  <si>
    <t>Leland P Brown Elementary</t>
  </si>
  <si>
    <t>McKenny Elementary</t>
  </si>
  <si>
    <t>McLane Elementary</t>
  </si>
  <si>
    <t>Olympia High School</t>
  </si>
  <si>
    <t>Olympia Regional Learning Academy</t>
  </si>
  <si>
    <t>Reeves Middle</t>
  </si>
  <si>
    <t>Roosevelt Elementary</t>
  </si>
  <si>
    <t>Thurgood Marshall Middle</t>
  </si>
  <si>
    <t>Washington Middle School</t>
  </si>
  <si>
    <t>East Omak Elementary</t>
  </si>
  <si>
    <t>Omak High School</t>
  </si>
  <si>
    <t>Omak Middle School</t>
  </si>
  <si>
    <t>Onalaska Elementary School</t>
  </si>
  <si>
    <t>Onalaska High</t>
  </si>
  <si>
    <t>Onalaska Middle School</t>
  </si>
  <si>
    <t>Orcas Island Elementary</t>
  </si>
  <si>
    <t>Orcas Island High</t>
  </si>
  <si>
    <t>Orcas Island Middle</t>
  </si>
  <si>
    <t>Orient Elementary</t>
  </si>
  <si>
    <t>Orondo Elementary School</t>
  </si>
  <si>
    <t>Oroville Elementary</t>
  </si>
  <si>
    <t>Oroville Middle/High</t>
  </si>
  <si>
    <t>Orting Elementary</t>
  </si>
  <si>
    <t>Orting High</t>
  </si>
  <si>
    <t>Orting Middle</t>
  </si>
  <si>
    <t>Ptarmigan Ridge Elementary</t>
  </si>
  <si>
    <t>Desert Oasis High School</t>
  </si>
  <si>
    <t>Early Childhood Center</t>
  </si>
  <si>
    <t>Hiawatha  Elementary</t>
  </si>
  <si>
    <t>Lutacaga Elementary</t>
  </si>
  <si>
    <t>McFarland Middle School</t>
  </si>
  <si>
    <t>Othello High School</t>
  </si>
  <si>
    <t>Scootney Springs Elementary</t>
  </si>
  <si>
    <t>Wahitis Elementary School</t>
  </si>
  <si>
    <t>Palisades  Elementary</t>
  </si>
  <si>
    <t>Palouse Elementary School</t>
  </si>
  <si>
    <t>Palouse High School</t>
  </si>
  <si>
    <t>Palouse Middle School</t>
  </si>
  <si>
    <t>Paschal Sherman Ind. Sch.</t>
  </si>
  <si>
    <t>Captain Gray Elementary School</t>
  </si>
  <si>
    <t>Chiawana High School</t>
  </si>
  <si>
    <t>Columbia River Elementary</t>
  </si>
  <si>
    <t>Curie STEM Elementary</t>
  </si>
  <si>
    <t>Delta High School</t>
  </si>
  <si>
    <t>Edwin Markham Elementary</t>
  </si>
  <si>
    <t>James McGee Elementary School</t>
  </si>
  <si>
    <t>Longfellow Elementary School</t>
  </si>
  <si>
    <t>Maya Angelou Elementary</t>
  </si>
  <si>
    <t>McClintock STEM Elementary</t>
  </si>
  <si>
    <t>McLoughlin Middle School</t>
  </si>
  <si>
    <t>New Horizons High School</t>
  </si>
  <si>
    <t>Ochoa Middle School</t>
  </si>
  <si>
    <t>Pasco Early Learning Center</t>
  </si>
  <si>
    <t>Pasco High School</t>
  </si>
  <si>
    <t>Ray Reynolds Middle School</t>
  </si>
  <si>
    <t>Robert Frost Elementary School</t>
  </si>
  <si>
    <t>Rowena Chess Elementary School</t>
  </si>
  <si>
    <t>Ruth Livingston Elementary School</t>
  </si>
  <si>
    <t>Stevens Middle School</t>
  </si>
  <si>
    <t>Three Rivers Elementary</t>
  </si>
  <si>
    <t>Virgie Robinson Elementary School</t>
  </si>
  <si>
    <t>Whittier Elementary School</t>
  </si>
  <si>
    <t>Pateros Elementary</t>
  </si>
  <si>
    <t>Pateros Jr/Sr High</t>
  </si>
  <si>
    <t>Paterson Elementary School</t>
  </si>
  <si>
    <t>Pe Ell School</t>
  </si>
  <si>
    <t>Artondale Elementary (w/ ECEAP)</t>
  </si>
  <si>
    <t>Evergreen Elementary (w/ ECEAP)</t>
  </si>
  <si>
    <t>Gig Harbor High</t>
  </si>
  <si>
    <t>Goodman Middle</t>
  </si>
  <si>
    <t>Harbor Heights Elementary</t>
  </si>
  <si>
    <t>Harbor Ridge Middle</t>
  </si>
  <si>
    <t>Henderson Bay High School</t>
  </si>
  <si>
    <t>Key Peninsula Middle</t>
  </si>
  <si>
    <t>Kopachuck Middle</t>
  </si>
  <si>
    <t>Minter Creek Elementary</t>
  </si>
  <si>
    <t>Peninsula High</t>
  </si>
  <si>
    <t>Purdy Elementary</t>
  </si>
  <si>
    <t>Swift Water Elementary</t>
  </si>
  <si>
    <t>Vaughn Elementary (w/ ECEAP)</t>
  </si>
  <si>
    <t>Voyager Elementary</t>
  </si>
  <si>
    <t>Pioneer Intermediate/Middle School</t>
  </si>
  <si>
    <t>Pomeroy Elementary School</t>
  </si>
  <si>
    <t>Pomeroy Junior-Senior High School</t>
  </si>
  <si>
    <t>Dry Creek Elementary</t>
  </si>
  <si>
    <t>Hamilton Elementary</t>
  </si>
  <si>
    <t>Lincoln High School (formerly Choice/Connections)</t>
  </si>
  <si>
    <t>Port Angeles High School</t>
  </si>
  <si>
    <t>Roosevelt Elementary School (formerly Roosevelt Middle)</t>
  </si>
  <si>
    <t>Blue Heron Middle School</t>
  </si>
  <si>
    <t>OCEAN</t>
  </si>
  <si>
    <t>Port Townsend High School</t>
  </si>
  <si>
    <t>Salish Coast Elementary</t>
  </si>
  <si>
    <t>Prescott Elementary</t>
  </si>
  <si>
    <t>Prescott High</t>
  </si>
  <si>
    <t>Prescott Junior High</t>
  </si>
  <si>
    <t>Pride Prep Schools</t>
  </si>
  <si>
    <t>Housel Middle School</t>
  </si>
  <si>
    <t>Prosser Heights Elementary</t>
  </si>
  <si>
    <t>Prosser High School</t>
  </si>
  <si>
    <t>Whitstran Elementary</t>
  </si>
  <si>
    <t>Kamiak Elementary School</t>
  </si>
  <si>
    <t>Lincoln Middle</t>
  </si>
  <si>
    <t>Pullman High</t>
  </si>
  <si>
    <t>Aylen Junior High</t>
  </si>
  <si>
    <t>Ballou Junior High</t>
  </si>
  <si>
    <t>Brouillet Elementary</t>
  </si>
  <si>
    <t>Dessie F Evans Elementary</t>
  </si>
  <si>
    <t>Edgemont Junior High</t>
  </si>
  <si>
    <t>Edgerton Elementary</t>
  </si>
  <si>
    <t>Emerald Ridge High</t>
  </si>
  <si>
    <t>Ferrucci Junior High</t>
  </si>
  <si>
    <t>Firgrove Elementary School</t>
  </si>
  <si>
    <t>Fruitland Elementary</t>
  </si>
  <si>
    <t>Glacier View Junior High</t>
  </si>
  <si>
    <t>Hunt Elementary</t>
  </si>
  <si>
    <t>Kalles Junior High</t>
  </si>
  <si>
    <t>Karshner Elementary School</t>
  </si>
  <si>
    <t>Maplewood Elementary</t>
  </si>
  <si>
    <t>Meeker Elementary</t>
  </si>
  <si>
    <t>Mt. View Elementary</t>
  </si>
  <si>
    <t>Pope Elementary</t>
  </si>
  <si>
    <t>Puyallup High</t>
  </si>
  <si>
    <t>Ridgecrest Elementary</t>
  </si>
  <si>
    <t>Rogers High</t>
  </si>
  <si>
    <t>Shaw Road Elementary</t>
  </si>
  <si>
    <t>Spinning Elementary School</t>
  </si>
  <si>
    <t>Stahl Junior High</t>
  </si>
  <si>
    <t>Stewart Elementary School</t>
  </si>
  <si>
    <t>Sunrise Elementary School</t>
  </si>
  <si>
    <t>Walker High</t>
  </si>
  <si>
    <t>Waller Road Elementary</t>
  </si>
  <si>
    <t>Zeiger Elementary</t>
  </si>
  <si>
    <t>Queets Clearwater Elementary School</t>
  </si>
  <si>
    <t>Quilcene School</t>
  </si>
  <si>
    <t>Forks Elementary School</t>
  </si>
  <si>
    <t>Forks High School</t>
  </si>
  <si>
    <t>Forks Middle School</t>
  </si>
  <si>
    <t>Ancient Lakes Elementary</t>
  </si>
  <si>
    <t>George Elementary</t>
  </si>
  <si>
    <t>Monument Elementary</t>
  </si>
  <si>
    <t>Quincy High School</t>
  </si>
  <si>
    <t>Quincy Innovation Academy</t>
  </si>
  <si>
    <t>Quincy Jr. High</t>
  </si>
  <si>
    <t>Rainier Elementary</t>
  </si>
  <si>
    <t>Rainier Senior High School</t>
  </si>
  <si>
    <t>Raymond Elementary</t>
  </si>
  <si>
    <t>Raymond Jr/Sr High</t>
  </si>
  <si>
    <t>Reardan Elementary</t>
  </si>
  <si>
    <t>Reardan Jr/Sr High</t>
  </si>
  <si>
    <t>Albert Talley Sr. High School (formerly Secondary Learning Center)</t>
  </si>
  <si>
    <t>Benson Hill Elementary</t>
  </si>
  <si>
    <t>Bryn Mawr Elementary</t>
  </si>
  <si>
    <t>Campbell Hill Elementary</t>
  </si>
  <si>
    <t>Dimmitt Middle School</t>
  </si>
  <si>
    <t>H.O.M.E. Program</t>
  </si>
  <si>
    <t>Hazen High School</t>
  </si>
  <si>
    <t>Highlands Elementary</t>
  </si>
  <si>
    <t>Hilltop Heritage Elementary</t>
  </si>
  <si>
    <t>Honeydew Elementary</t>
  </si>
  <si>
    <t>Kennydale Elementary</t>
  </si>
  <si>
    <t>Lakeridge Elementary</t>
  </si>
  <si>
    <t>Lindbergh High School</t>
  </si>
  <si>
    <t>Maplewood Heights Elementary</t>
  </si>
  <si>
    <t>McKnight Middle</t>
  </si>
  <si>
    <t>Meadow Crest Early Childhood Education Center</t>
  </si>
  <si>
    <t>Nelsen Middle</t>
  </si>
  <si>
    <t>Renton Academy</t>
  </si>
  <si>
    <t>Renton High School</t>
  </si>
  <si>
    <t>Renton Park Elementary</t>
  </si>
  <si>
    <t>Risdon Middle School</t>
  </si>
  <si>
    <t>Sartori Elementary</t>
  </si>
  <si>
    <t>Sierra Heights Elementary</t>
  </si>
  <si>
    <t>Talbot Hill Elementary</t>
  </si>
  <si>
    <t>Tiffany Park Elementary</t>
  </si>
  <si>
    <t>Republic Elementary</t>
  </si>
  <si>
    <t>Republic Junior High School</t>
  </si>
  <si>
    <t>Republic Sr High</t>
  </si>
  <si>
    <t>Badger Mountain Elementary</t>
  </si>
  <si>
    <t>Carmichael Middle School</t>
  </si>
  <si>
    <t>Chief Joseph Middle School</t>
  </si>
  <si>
    <t>Desert Sky Elementary</t>
  </si>
  <si>
    <t>Enterprise Middle School</t>
  </si>
  <si>
    <t>Hanford High School</t>
  </si>
  <si>
    <t>Jason Lee Elementary</t>
  </si>
  <si>
    <t>Leona Libby Middle School</t>
  </si>
  <si>
    <t>Lewis &amp; Clark Elementary</t>
  </si>
  <si>
    <t>Marcus Whitman Elementary</t>
  </si>
  <si>
    <t>Orchard Elementary School</t>
  </si>
  <si>
    <t>Richland High School</t>
  </si>
  <si>
    <t>Richland School District Early Learning Center</t>
  </si>
  <si>
    <t>River's Edge High School</t>
  </si>
  <si>
    <t>Sacajawea Elementary</t>
  </si>
  <si>
    <t>Tapteal Elementary School</t>
  </si>
  <si>
    <t>Three Rivers Home Link School</t>
  </si>
  <si>
    <t>White Bluffs Elementary School</t>
  </si>
  <si>
    <t>William Wiley Elementary</t>
  </si>
  <si>
    <t>Ridgefield High School</t>
  </si>
  <si>
    <t>South Ridge Elementary</t>
  </si>
  <si>
    <t>Sunset Ridge Intermediate School</t>
  </si>
  <si>
    <t>Union Ridge Elementary</t>
  </si>
  <si>
    <t>View Ridge Middle School</t>
  </si>
  <si>
    <t>Ritzville Elementary</t>
  </si>
  <si>
    <t>Ritzville High School</t>
  </si>
  <si>
    <t>Chattaroy Elementary</t>
  </si>
  <si>
    <t>Independent Scholar (ISP)</t>
  </si>
  <si>
    <t>Riverside Elementary School</t>
  </si>
  <si>
    <t>Riverside High School</t>
  </si>
  <si>
    <t>Riverside Middle School</t>
  </si>
  <si>
    <t>Carnation Elementary</t>
  </si>
  <si>
    <t>Cedarcrest High</t>
  </si>
  <si>
    <t>Cherry Valley Elementary</t>
  </si>
  <si>
    <t>Riverview Learning Center</t>
  </si>
  <si>
    <t>Stillwater Elementary</t>
  </si>
  <si>
    <t>Tolt Middle</t>
  </si>
  <si>
    <t>Grand Mound Elementary School</t>
  </si>
  <si>
    <t>H.E.A.R.T. High School</t>
  </si>
  <si>
    <t>Rochester High School</t>
  </si>
  <si>
    <t>Rochester Middle School</t>
  </si>
  <si>
    <t>Rochester Primary School</t>
  </si>
  <si>
    <t>Red Rock Elementary</t>
  </si>
  <si>
    <t>Royal High</t>
  </si>
  <si>
    <t>Royal Intermediate School</t>
  </si>
  <si>
    <t>Royal Middle School</t>
  </si>
  <si>
    <t>St. John Elementary</t>
  </si>
  <si>
    <t>St. John-Endicott High</t>
  </si>
  <si>
    <t>Friday Harbor High</t>
  </si>
  <si>
    <t>Friday Harbor Middle</t>
  </si>
  <si>
    <t>Griffin Bay (formerly Parent Partnership Program)</t>
  </si>
  <si>
    <t>Satsop Elementary School</t>
  </si>
  <si>
    <t>Adams Elementary School</t>
  </si>
  <si>
    <t>Aki Kurose Middle School</t>
  </si>
  <si>
    <t>Alan T. Sugiyama</t>
  </si>
  <si>
    <t>Alexander Hamilton International Middle School</t>
  </si>
  <si>
    <t>Alki Elementary</t>
  </si>
  <si>
    <t>Arbor Heights Elementary</t>
  </si>
  <si>
    <t>B.F. Day Elementary</t>
  </si>
  <si>
    <t>Bailey Gatzert Elementary</t>
  </si>
  <si>
    <t>Ballard High School</t>
  </si>
  <si>
    <t>Beacon Hill International Elementary School</t>
  </si>
  <si>
    <t>Bridges Transition</t>
  </si>
  <si>
    <t>Broadview -Thomson Elementary</t>
  </si>
  <si>
    <t>Bryant Elementary</t>
  </si>
  <si>
    <t>Cascade Parent Partnership Program</t>
  </si>
  <si>
    <t>Cascadia Elementary School</t>
  </si>
  <si>
    <t>Catherine Blaine Elementary</t>
  </si>
  <si>
    <t>Cedar Park Elementary</t>
  </si>
  <si>
    <t>Chief Sealth High School</t>
  </si>
  <si>
    <t>Cleveland High School</t>
  </si>
  <si>
    <t>Columbia School</t>
  </si>
  <si>
    <t>Concord Elementary</t>
  </si>
  <si>
    <t>Daniel Bagley Elementary</t>
  </si>
  <si>
    <t>Dearborn Park Elementary</t>
  </si>
  <si>
    <t>Decatur Elementary</t>
  </si>
  <si>
    <t>Denny Middle School</t>
  </si>
  <si>
    <t>Dunlap Elementary</t>
  </si>
  <si>
    <t>Eckstein Middle School</t>
  </si>
  <si>
    <t>Emerson Elementary School</t>
  </si>
  <si>
    <t>Fairmount Park Elementary School</t>
  </si>
  <si>
    <t>Franklin High School</t>
  </si>
  <si>
    <t>Frantz H. Coe Elementary School</t>
  </si>
  <si>
    <t>Gatewood Elementary</t>
  </si>
  <si>
    <t>Genesee Hill Elementary School</t>
  </si>
  <si>
    <t>Graham Hill Elementary</t>
  </si>
  <si>
    <t>Green Lake Elementary</t>
  </si>
  <si>
    <t>Greenwood Elementary</t>
  </si>
  <si>
    <t>Hazel Wolfe K-8</t>
  </si>
  <si>
    <t>Highland Park Elementary</t>
  </si>
  <si>
    <t>Ingraham High School</t>
  </si>
  <si>
    <t>Interagency @ Queen Anne</t>
  </si>
  <si>
    <t>Interagency @ Southeast Campus</t>
  </si>
  <si>
    <t>James Baldwin Elementary</t>
  </si>
  <si>
    <t>Jane Addams Middle School</t>
  </si>
  <si>
    <t>John Hay Elementary</t>
  </si>
  <si>
    <t>John Muir Elementary</t>
  </si>
  <si>
    <t>John Rogers Elementary</t>
  </si>
  <si>
    <t>John Stanford International School</t>
  </si>
  <si>
    <t>Kimball Elementary</t>
  </si>
  <si>
    <t>Lafayette Elementary</t>
  </si>
  <si>
    <t>Laurelhurst Elementary</t>
  </si>
  <si>
    <t>Lawton Elementary</t>
  </si>
  <si>
    <t>Leschi Elementary</t>
  </si>
  <si>
    <t>Licton Springs K-8</t>
  </si>
  <si>
    <t>Lincoln High School</t>
  </si>
  <si>
    <t>Louisa Boren STEM K-8</t>
  </si>
  <si>
    <t>Loyal Heights Elementary</t>
  </si>
  <si>
    <t>Madison Middle School</t>
  </si>
  <si>
    <t>Madrona School</t>
  </si>
  <si>
    <t>Magnolia Elementary</t>
  </si>
  <si>
    <t>Maple Elementary</t>
  </si>
  <si>
    <t>Martin Luther King Jr. Elementary School</t>
  </si>
  <si>
    <t>McClure Middle School</t>
  </si>
  <si>
    <t>McDonald Elementary</t>
  </si>
  <si>
    <t>McGilvra Elementary</t>
  </si>
  <si>
    <t>Meany Middle School</t>
  </si>
  <si>
    <t>Mercer International Middle School</t>
  </si>
  <si>
    <t>Middle College &amp; Seattle University</t>
  </si>
  <si>
    <t>Middle College @ UW</t>
  </si>
  <si>
    <t>Montlake Elementary</t>
  </si>
  <si>
    <t>Nathan Hale High School</t>
  </si>
  <si>
    <t>North Beach Elementary</t>
  </si>
  <si>
    <t>Nova High School</t>
  </si>
  <si>
    <t>Olympic Hills Elementary</t>
  </si>
  <si>
    <t>Orca K-8 School</t>
  </si>
  <si>
    <t>Pathfinder K-8 School</t>
  </si>
  <si>
    <t>Queen Anne Elementary School</t>
  </si>
  <si>
    <t>Rainier Beach High School</t>
  </si>
  <si>
    <t>Rainier View Elementary</t>
  </si>
  <si>
    <t>Rising Star Elementary School</t>
  </si>
  <si>
    <t>Robert Eagle Staff Middle School</t>
  </si>
  <si>
    <t>Roosevelt High School</t>
  </si>
  <si>
    <t>Roxhill Elementary</t>
  </si>
  <si>
    <t>Salmon Bay K-8 School</t>
  </si>
  <si>
    <t>Sand Point Elementary School</t>
  </si>
  <si>
    <t>Sanislo Elementary</t>
  </si>
  <si>
    <t>Seattle World School</t>
  </si>
  <si>
    <t>South Shore K-8 School</t>
  </si>
  <si>
    <t>Southwest Education Center</t>
  </si>
  <si>
    <t>The Center School</t>
  </si>
  <si>
    <t>Thornton Creek Elementary School</t>
  </si>
  <si>
    <t>Thurgood Marshall Elementary</t>
  </si>
  <si>
    <t>TOPS K-8 School (The Option Program at Seward)</t>
  </si>
  <si>
    <t>University District Youth Center</t>
  </si>
  <si>
    <t>Viewlands Elementary</t>
  </si>
  <si>
    <t>Wedgwood Elementary</t>
  </si>
  <si>
    <t>West Seattle Elementary School</t>
  </si>
  <si>
    <t>West Seattle High School</t>
  </si>
  <si>
    <t>West Woodland Elementary</t>
  </si>
  <si>
    <t>Whitman Middle School</t>
  </si>
  <si>
    <t>Wing Luke Elementary</t>
  </si>
  <si>
    <t>Big Lake Elementary</t>
  </si>
  <si>
    <t>Clear Lake Elementary</t>
  </si>
  <si>
    <t>Good Beginnings Pre-School</t>
  </si>
  <si>
    <t>Lyman Elementary School</t>
  </si>
  <si>
    <t>Mary Purcell Elementary</t>
  </si>
  <si>
    <t>Samish Elementary</t>
  </si>
  <si>
    <t>Sedro-Woolley High School</t>
  </si>
  <si>
    <t>State Street High School</t>
  </si>
  <si>
    <t>John Cambell Elementary</t>
  </si>
  <si>
    <t>Robert Lince</t>
  </si>
  <si>
    <t>Selah High</t>
  </si>
  <si>
    <t>Selah Intermediate</t>
  </si>
  <si>
    <t>Selah Middle School</t>
  </si>
  <si>
    <t>Selkirk Elementary</t>
  </si>
  <si>
    <t>Selkirk High School</t>
  </si>
  <si>
    <t>Greywolf Elementary</t>
  </si>
  <si>
    <t>Helen Haller Elementary</t>
  </si>
  <si>
    <t>Sequim Community School</t>
  </si>
  <si>
    <t>Sequim High School</t>
  </si>
  <si>
    <t>Sequim Middle School</t>
  </si>
  <si>
    <t>Bordeaux Elementary</t>
  </si>
  <si>
    <t>Cedar High School</t>
  </si>
  <si>
    <t>CHOICE Alternative School</t>
  </si>
  <si>
    <t>Evergreen Elementary  School</t>
  </si>
  <si>
    <t>Mt View Elementary School</t>
  </si>
  <si>
    <t>Oakland Bay Junior High</t>
  </si>
  <si>
    <t>Shelton High School</t>
  </si>
  <si>
    <t>Albert Einstein Middle</t>
  </si>
  <si>
    <t>Aldercrest Annex (Cascade School)</t>
  </si>
  <si>
    <t>Briarcrest Elementary</t>
  </si>
  <si>
    <t>Brookside Elementary</t>
  </si>
  <si>
    <t>Echo Lake Elementary</t>
  </si>
  <si>
    <t>Edwin Pratt Learning Center</t>
  </si>
  <si>
    <t>Highland Terrace Elementary</t>
  </si>
  <si>
    <t>Kellogg Middle</t>
  </si>
  <si>
    <t>Lake Forest Park Elementary</t>
  </si>
  <si>
    <t>Meridian Park Elementary</t>
  </si>
  <si>
    <t>Parkwood Elementary</t>
  </si>
  <si>
    <t>Shorecrest High</t>
  </si>
  <si>
    <t>Shorewood High</t>
  </si>
  <si>
    <t>Syre Elementary</t>
  </si>
  <si>
    <t>Skamania Elementary</t>
  </si>
  <si>
    <t>Skykomish School</t>
  </si>
  <si>
    <t>Cascade View Elementary</t>
  </si>
  <si>
    <t>Cathcart Elementary</t>
  </si>
  <si>
    <t>Centennial Middle</t>
  </si>
  <si>
    <t>Dutch Hill Elementary</t>
  </si>
  <si>
    <t>Glacier Peak High School</t>
  </si>
  <si>
    <t>Little Cedars Elementary</t>
  </si>
  <si>
    <t>Machias Elementary</t>
  </si>
  <si>
    <t>Seattle Hill Elementary</t>
  </si>
  <si>
    <t>Snohomish High School</t>
  </si>
  <si>
    <t>Totem Falls Elementary</t>
  </si>
  <si>
    <t>Valley View Middle School</t>
  </si>
  <si>
    <t>Cascade View Elementary School</t>
  </si>
  <si>
    <t>Chief Kanim Middle</t>
  </si>
  <si>
    <t>Fall City Elementary</t>
  </si>
  <si>
    <t>Mount Si High</t>
  </si>
  <si>
    <t>North Bend Elementary</t>
  </si>
  <si>
    <t>Opstad Elementary</t>
  </si>
  <si>
    <t>Snoqualmie Elementary</t>
  </si>
  <si>
    <t>Snoqualmie Middle</t>
  </si>
  <si>
    <t>Timber Ridge Elementary</t>
  </si>
  <si>
    <t>Twin Falls Middle School</t>
  </si>
  <si>
    <t>Two Rivers Alt School</t>
  </si>
  <si>
    <t>Soap Lake Elementary School</t>
  </si>
  <si>
    <t>Soap Lake Middle School</t>
  </si>
  <si>
    <t>Soap Lake Senior HIgh</t>
  </si>
  <si>
    <t>Mike Morris Elementary</t>
  </si>
  <si>
    <t>South Bend Jr/Sr High</t>
  </si>
  <si>
    <t>Burley Glenwood Elementary</t>
  </si>
  <si>
    <t>Cedar Heights Junior High</t>
  </si>
  <si>
    <t>Discovery Program (9-12)</t>
  </si>
  <si>
    <t>East Port Orchard Elementary School</t>
  </si>
  <si>
    <t>Hidden Creek Elementary</t>
  </si>
  <si>
    <t>John Sedgwick Junior High</t>
  </si>
  <si>
    <t>Manchester Elementary</t>
  </si>
  <si>
    <t>Marcus Whitman Junior High</t>
  </si>
  <si>
    <t>Mullenix Ridge Elementary</t>
  </si>
  <si>
    <t>Olalla Elementary</t>
  </si>
  <si>
    <t>Orchard Heights Elementary</t>
  </si>
  <si>
    <t>Sidney Glen Elementary</t>
  </si>
  <si>
    <t>South Colby Elementary</t>
  </si>
  <si>
    <t>South Kitsap High School</t>
  </si>
  <si>
    <t>Sunnyslope Elementary</t>
  </si>
  <si>
    <t>South Whidbey Academy (formerly Bayview Alternative)</t>
  </si>
  <si>
    <t>South Whidbey Elementary North Campus (formally South Whidbey Inter)</t>
  </si>
  <si>
    <t>South Whidbey High School</t>
  </si>
  <si>
    <t>South Whidbey Middle School (Langley)</t>
  </si>
  <si>
    <t>Southside Elementary</t>
  </si>
  <si>
    <t>Arlington Elementary</t>
  </si>
  <si>
    <t>Balboa Elementary</t>
  </si>
  <si>
    <t>Bemiss Elementary</t>
  </si>
  <si>
    <t>Browne Elementary</t>
  </si>
  <si>
    <t>Bryant School</t>
  </si>
  <si>
    <t>Chase Middle School</t>
  </si>
  <si>
    <t>Cooper Elementary</t>
  </si>
  <si>
    <t>Ferris High School</t>
  </si>
  <si>
    <t>Finch Elementary</t>
  </si>
  <si>
    <t>Flett Middle School</t>
  </si>
  <si>
    <t>Frances Scott Elementary</t>
  </si>
  <si>
    <t>Garry Middle School</t>
  </si>
  <si>
    <t>Glover Middle School</t>
  </si>
  <si>
    <t>Hamblen Elementary</t>
  </si>
  <si>
    <t>Holmes Elementary</t>
  </si>
  <si>
    <t>Hutton Elementary</t>
  </si>
  <si>
    <t>Indian Trail Elementary</t>
  </si>
  <si>
    <t>Lewis and Clark High School</t>
  </si>
  <si>
    <t>Lidgerwood Elementary</t>
  </si>
  <si>
    <t>Lincoln Heights Elementary</t>
  </si>
  <si>
    <t>Linwood Elementary</t>
  </si>
  <si>
    <t>Logan Elementary</t>
  </si>
  <si>
    <t>Longfellow Elementary</t>
  </si>
  <si>
    <t>Moran Prairie Elementary</t>
  </si>
  <si>
    <t>Mullan Road Elementary</t>
  </si>
  <si>
    <t>Multiagency Adolescent Program (Map School)</t>
  </si>
  <si>
    <t>North Central High School</t>
  </si>
  <si>
    <t>On Track Academy</t>
  </si>
  <si>
    <t>Peperzak Middle School</t>
  </si>
  <si>
    <t>Regal Elementary</t>
  </si>
  <si>
    <t>Ridgeview Elementary</t>
  </si>
  <si>
    <t>Rogers High School</t>
  </si>
  <si>
    <t>Sacajawea Middle School</t>
  </si>
  <si>
    <t>Salk Middle School</t>
  </si>
  <si>
    <t>Shadle Park High School</t>
  </si>
  <si>
    <t>Shaw Middle School</t>
  </si>
  <si>
    <t>Spokane Montessori</t>
  </si>
  <si>
    <t>The Community School</t>
  </si>
  <si>
    <t>Westview Elementary</t>
  </si>
  <si>
    <t>Whitman Elementary</t>
  </si>
  <si>
    <t>Willard Elementary</t>
  </si>
  <si>
    <t>Wilson Elementary</t>
  </si>
  <si>
    <t>Yasuhara Middle School</t>
  </si>
  <si>
    <t>Sprague Elementary</t>
  </si>
  <si>
    <t>Sprague High</t>
  </si>
  <si>
    <t>Cedarhome Elementary</t>
  </si>
  <si>
    <t>Church Creek Campus</t>
  </si>
  <si>
    <t>Elger Bay Elementary</t>
  </si>
  <si>
    <t>Port Susan Middle School</t>
  </si>
  <si>
    <t>Stanwood Elementary</t>
  </si>
  <si>
    <t>Stanwood High School</t>
  </si>
  <si>
    <t>Stanwood Middle School</t>
  </si>
  <si>
    <t>Twin City Elementary</t>
  </si>
  <si>
    <t>Utsalady Elementary</t>
  </si>
  <si>
    <t>Anderson Island Elementary</t>
  </si>
  <si>
    <t>Cherrydale Elementary</t>
  </si>
  <si>
    <t>Chloe Clark Elementary</t>
  </si>
  <si>
    <t>Pioneer Middle</t>
  </si>
  <si>
    <t>Saltars Point Elementary</t>
  </si>
  <si>
    <t>Carson Elementary School</t>
  </si>
  <si>
    <t>Stevenson High School</t>
  </si>
  <si>
    <t>Wind River Middle School</t>
  </si>
  <si>
    <t>Gold Bar Elementary</t>
  </si>
  <si>
    <t>Sultan Elementary</t>
  </si>
  <si>
    <t>Sultan High School</t>
  </si>
  <si>
    <t>Sultan Middle School</t>
  </si>
  <si>
    <t>Atlas</t>
  </si>
  <si>
    <t>Summit Public Schools:  Olympus</t>
  </si>
  <si>
    <t>Summit Public Schols Washington - Sierra</t>
  </si>
  <si>
    <t>Summit Valley School</t>
  </si>
  <si>
    <t>Bonney Lake Elementary</t>
  </si>
  <si>
    <t>Bonney Lake High School</t>
  </si>
  <si>
    <t>Daffodil Valley Elementary</t>
  </si>
  <si>
    <t>Eismann Elementary</t>
  </si>
  <si>
    <t>Emerald Hills Elementary</t>
  </si>
  <si>
    <t>Lakeridge Middle School</t>
  </si>
  <si>
    <t>Liberty Ridge Elementary</t>
  </si>
  <si>
    <t>Maple Lawn Elementary</t>
  </si>
  <si>
    <t>Sumner Early Learning Center</t>
  </si>
  <si>
    <t>Sumner High</t>
  </si>
  <si>
    <t>Sumner Middle School</t>
  </si>
  <si>
    <t>Tehaleh Heights Elementary School</t>
  </si>
  <si>
    <t>Victor Falls Elementary</t>
  </si>
  <si>
    <t>Chief Kamiakin Elementary</t>
  </si>
  <si>
    <t>Harrison Middle School</t>
  </si>
  <si>
    <t>Outlook Elementary</t>
  </si>
  <si>
    <t>Sierra Vista Middle School</t>
  </si>
  <si>
    <t>Sun Valley Elementary</t>
  </si>
  <si>
    <t>Sunnyside High School</t>
  </si>
  <si>
    <t>Angelo Giaudrone Middle School</t>
  </si>
  <si>
    <t>Baker Middle School</t>
  </si>
  <si>
    <t>Birney Elementary</t>
  </si>
  <si>
    <t>Blix Elementary School</t>
  </si>
  <si>
    <t>Boze Elementary</t>
  </si>
  <si>
    <t>Brown's Point Elementary</t>
  </si>
  <si>
    <t>Crescent Heights Elementary</t>
  </si>
  <si>
    <t>Delong Elementary</t>
  </si>
  <si>
    <t>Downing Elementary</t>
  </si>
  <si>
    <t>Dr. Dolores Silas High School</t>
  </si>
  <si>
    <t>Fawcett Elementary</t>
  </si>
  <si>
    <t>Fern Hill Elementary</t>
  </si>
  <si>
    <t>First Creek Middle School</t>
  </si>
  <si>
    <t>Foss High School</t>
  </si>
  <si>
    <t>Fresh Start</t>
  </si>
  <si>
    <t>Geiger Elementary</t>
  </si>
  <si>
    <t>Gray Middle School</t>
  </si>
  <si>
    <t>Helen B. Stafford Elementary School</t>
  </si>
  <si>
    <t>Hilltop Heritage Middle School</t>
  </si>
  <si>
    <t>Hunt Middle School</t>
  </si>
  <si>
    <t>Industrial Design Engineering and Art High School</t>
  </si>
  <si>
    <t>Larchmont Elementary</t>
  </si>
  <si>
    <t>Lister Elementary</t>
  </si>
  <si>
    <t>Lyon Elementary</t>
  </si>
  <si>
    <t>Manitou Park Elementary</t>
  </si>
  <si>
    <t>Mason Middle School</t>
  </si>
  <si>
    <t>Mount Tahoma High</t>
  </si>
  <si>
    <t>Northeast Tacoma Elementary</t>
  </si>
  <si>
    <t>Oakland High School</t>
  </si>
  <si>
    <t>Pearl Street Center</t>
  </si>
  <si>
    <t>Point Defiance Elementary</t>
  </si>
  <si>
    <t>Reed Elementary</t>
  </si>
  <si>
    <t>School of the Arts</t>
  </si>
  <si>
    <t>Science and Math Institute (SAMI)</t>
  </si>
  <si>
    <t>Sheridan Elementary</t>
  </si>
  <si>
    <t>Sherman Elementary School</t>
  </si>
  <si>
    <t>Stadium High School</t>
  </si>
  <si>
    <t>Stanley Elementary</t>
  </si>
  <si>
    <t>Stewart Middle School</t>
  </si>
  <si>
    <t>Tacoma On-Line</t>
  </si>
  <si>
    <t>Travis Elementary</t>
  </si>
  <si>
    <t>Truman Middle School</t>
  </si>
  <si>
    <t>Wainwright Elementary School</t>
  </si>
  <si>
    <t>Taholah</t>
  </si>
  <si>
    <t>Cedar River Elementary School</t>
  </si>
  <si>
    <t>Glacier Park Elementary</t>
  </si>
  <si>
    <t>Lake Wilderness Elementary</t>
  </si>
  <si>
    <t>Maple View Middle School</t>
  </si>
  <si>
    <t>Rock Creek Elementary</t>
  </si>
  <si>
    <t>Shadow Lake Elementary</t>
  </si>
  <si>
    <t>Summit Trail Middle School</t>
  </si>
  <si>
    <t>Tahoma Elementary School</t>
  </si>
  <si>
    <t>Tahoma Sr High</t>
  </si>
  <si>
    <t>Tekoa Elementary</t>
  </si>
  <si>
    <t>Tekoa Jr/Sr High</t>
  </si>
  <si>
    <t>Tenino Elementary</t>
  </si>
  <si>
    <t>Tenino High School</t>
  </si>
  <si>
    <t>Tenino Middle School</t>
  </si>
  <si>
    <t>Thorp Elem &amp; Jr Sr High</t>
  </si>
  <si>
    <t>Cowlitz Prairie Academy</t>
  </si>
  <si>
    <t>Toledo Elementary</t>
  </si>
  <si>
    <t>Toledo High</t>
  </si>
  <si>
    <t>Toledo Middle</t>
  </si>
  <si>
    <t>Choice High School</t>
  </si>
  <si>
    <t>Tonasket High School</t>
  </si>
  <si>
    <t>Tonasket Outreach School</t>
  </si>
  <si>
    <t>Computer Academy Toppenish High School</t>
  </si>
  <si>
    <t>Kirkwood Elementary School</t>
  </si>
  <si>
    <t>Lincoln Elementary School</t>
  </si>
  <si>
    <t>Toppenish High School</t>
  </si>
  <si>
    <t>Toppenish Middle School</t>
  </si>
  <si>
    <t>Toppenish Pre-School</t>
  </si>
  <si>
    <t>Touchet Elementary &amp; High School</t>
  </si>
  <si>
    <t>Toutle Lake Elementary</t>
  </si>
  <si>
    <t>Toutle Lake Secondary School</t>
  </si>
  <si>
    <t>Cascade Elementary School</t>
  </si>
  <si>
    <t>Foster High</t>
  </si>
  <si>
    <t>Showalter Middle</t>
  </si>
  <si>
    <t>Thorndyke Elementary</t>
  </si>
  <si>
    <t>Tukwila Elementary</t>
  </si>
  <si>
    <t>AG West Black Hills High</t>
  </si>
  <si>
    <t>Black Lake Elementary</t>
  </si>
  <si>
    <t>East Olympia Elementary</t>
  </si>
  <si>
    <t>George Washington Bush Middle School</t>
  </si>
  <si>
    <t>Littlerock Elementary</t>
  </si>
  <si>
    <t>Michael T. Simmons Elementary</t>
  </si>
  <si>
    <t>Peter G. Schmidt Elementary</t>
  </si>
  <si>
    <t>Tumwater High</t>
  </si>
  <si>
    <t>Tumwater Hill Elementary</t>
  </si>
  <si>
    <t>Tumwater Middle</t>
  </si>
  <si>
    <t>Union Gap School</t>
  </si>
  <si>
    <t>Chambers Elementary</t>
  </si>
  <si>
    <t>Curtis Junior High</t>
  </si>
  <si>
    <t>Curtis Senior High</t>
  </si>
  <si>
    <t>Drum Intermediate</t>
  </si>
  <si>
    <t>Evergreen Primary</t>
  </si>
  <si>
    <t>Narrows View Intermediate</t>
  </si>
  <si>
    <t>Sunset Primary School</t>
  </si>
  <si>
    <t>University Place Primary</t>
  </si>
  <si>
    <t>Valley School</t>
  </si>
  <si>
    <t>Alki Middle School</t>
  </si>
  <si>
    <t>Benjamin Franklin Elementary</t>
  </si>
  <si>
    <t>Columbia River High School</t>
  </si>
  <si>
    <t>Discovery Middle School</t>
  </si>
  <si>
    <t>Dwight D. Eisenhower Elementary</t>
  </si>
  <si>
    <t>Eleanor Roosevelt  Elementary</t>
  </si>
  <si>
    <t>Felida Elementary</t>
  </si>
  <si>
    <t>Flex Academy (formally Lewis &amp; Clark High School)</t>
  </si>
  <si>
    <t>Fort Vancouver High School</t>
  </si>
  <si>
    <t>Fruit Valley Elementary School</t>
  </si>
  <si>
    <t>Gaiser Middle School</t>
  </si>
  <si>
    <t>GATE Program</t>
  </si>
  <si>
    <t>George C Marshall Elementary School</t>
  </si>
  <si>
    <t>Harney Elementary School</t>
  </si>
  <si>
    <t>Harry S Truman Elementary</t>
  </si>
  <si>
    <t>Hazel Dell Elementary School</t>
  </si>
  <si>
    <t>Home Connection</t>
  </si>
  <si>
    <t>Hough Elementary School</t>
  </si>
  <si>
    <t>Hudson's Bay High School</t>
  </si>
  <si>
    <t>iTech Preparatory</t>
  </si>
  <si>
    <t>Jason Lee Middle School</t>
  </si>
  <si>
    <t>Jim Tangeman Center</t>
  </si>
  <si>
    <t>Lake Shore Elementary</t>
  </si>
  <si>
    <t>Martin Luther King Elementary School</t>
  </si>
  <si>
    <t>Minnehaha Elementary School</t>
  </si>
  <si>
    <t>Peter S. Ogden Elementary School</t>
  </si>
  <si>
    <t>Ruth Bader Ginsburg Elementary</t>
  </si>
  <si>
    <t>Salmon Creek Elementary</t>
  </si>
  <si>
    <t>Sarah J. Anderson Elementary</t>
  </si>
  <si>
    <t>Skyview High School</t>
  </si>
  <si>
    <t>Thomas Jefferson Middle School</t>
  </si>
  <si>
    <t>Vancouver Innovation Technology and Arts Elementary</t>
  </si>
  <si>
    <t>Vancouver School of Arts and Academics</t>
  </si>
  <si>
    <t>Vancouver Success Academy</t>
  </si>
  <si>
    <t>Walnut Grove Elementary</t>
  </si>
  <si>
    <t>Chautauqua  Elementary</t>
  </si>
  <si>
    <t>McMurray Middle</t>
  </si>
  <si>
    <t>Vashon Island High</t>
  </si>
  <si>
    <t>Wa He Lut Indian School</t>
  </si>
  <si>
    <t>Julius A Wendt Elementary/John C Thomas Middle School</t>
  </si>
  <si>
    <t>Wahkiakum High School</t>
  </si>
  <si>
    <t>Mattawa Elementary School</t>
  </si>
  <si>
    <t>Morris Schott Elementary School</t>
  </si>
  <si>
    <t>Saddle Mountain Elementary School</t>
  </si>
  <si>
    <t>Sentinel Tech Alt School</t>
  </si>
  <si>
    <t>Wahluke High School</t>
  </si>
  <si>
    <t>Wahluke Junior High School</t>
  </si>
  <si>
    <t>Preston Hall Middle School</t>
  </si>
  <si>
    <t>Waitsburg Elementary</t>
  </si>
  <si>
    <t>Waitsburg High</t>
  </si>
  <si>
    <t>Berney Elementary</t>
  </si>
  <si>
    <t>Garrison Middle</t>
  </si>
  <si>
    <t>Green Park Elementary</t>
  </si>
  <si>
    <t>Lincoln Alternative High School</t>
  </si>
  <si>
    <t>Opportunity</t>
  </si>
  <si>
    <t>Prospect Point Elementary</t>
  </si>
  <si>
    <t>Sharpstein Elementary</t>
  </si>
  <si>
    <t>Walla Walla Center for Children and Families</t>
  </si>
  <si>
    <t>Walla Walla High</t>
  </si>
  <si>
    <t>Camas Elementary School</t>
  </si>
  <si>
    <t>Pace Alt. High</t>
  </si>
  <si>
    <t>Satus Elementary School</t>
  </si>
  <si>
    <t>Simcoe Elementary School</t>
  </si>
  <si>
    <t>Wapato High School</t>
  </si>
  <si>
    <t>Wapato Middle School</t>
  </si>
  <si>
    <t>Warden Elementary</t>
  </si>
  <si>
    <t>Warden High School</t>
  </si>
  <si>
    <t>Warden Middle School</t>
  </si>
  <si>
    <t>Canyon Creek Middle School</t>
  </si>
  <si>
    <t>Cape Horn-Skye Elementary School</t>
  </si>
  <si>
    <t>Columbia River Gorge Elementary School</t>
  </si>
  <si>
    <t>Gause Elementary School</t>
  </si>
  <si>
    <t>Hathaway Elementary School</t>
  </si>
  <si>
    <t>Jemtegaard Middle School</t>
  </si>
  <si>
    <t>Washtucna School</t>
  </si>
  <si>
    <t>Waterville Elementary</t>
  </si>
  <si>
    <t>Waterville Jr/Sr. High</t>
  </si>
  <si>
    <t>Wellpinit Elementary</t>
  </si>
  <si>
    <t>Wellpinit High</t>
  </si>
  <si>
    <t>Wellpinit Middle School</t>
  </si>
  <si>
    <t>Foothills Middle School</t>
  </si>
  <si>
    <t>Lewis and Clark Elementary</t>
  </si>
  <si>
    <t>Mission View Elementary</t>
  </si>
  <si>
    <t>Newbery Elementary</t>
  </si>
  <si>
    <t>Orchard Middle School</t>
  </si>
  <si>
    <t>Pioneer Middle School</t>
  </si>
  <si>
    <t>Wenatchee High School</t>
  </si>
  <si>
    <t>Westside High School</t>
  </si>
  <si>
    <t>Centennial Middle School</t>
  </si>
  <si>
    <t>Dishman Hills High School (formerly Contract Based Ed)</t>
  </si>
  <si>
    <t>Millwood Kindergarten Center</t>
  </si>
  <si>
    <t>Ness Elementary School</t>
  </si>
  <si>
    <t>Pasadena Park Elementary</t>
  </si>
  <si>
    <t>Seth Woodard Elementary</t>
  </si>
  <si>
    <t>West Valley City School</t>
  </si>
  <si>
    <t>West Valley Early Learning Center</t>
  </si>
  <si>
    <t>West Valley High School</t>
  </si>
  <si>
    <t>Ahtanum Elementary</t>
  </si>
  <si>
    <t>Apple Valley Elementary</t>
  </si>
  <si>
    <t>Innovation Center</t>
  </si>
  <si>
    <t>Mountainview Elementary</t>
  </si>
  <si>
    <t>Summitview Elementary</t>
  </si>
  <si>
    <t>West Valley High</t>
  </si>
  <si>
    <t>West Valley Middle Level Campus</t>
  </si>
  <si>
    <t>Wide Hollow Elementary</t>
  </si>
  <si>
    <t>White Pass Elementary</t>
  </si>
  <si>
    <t>White Pass Jr/Sr High</t>
  </si>
  <si>
    <t>Elk Ridge Elementary</t>
  </si>
  <si>
    <t>Foothills Elementary</t>
  </si>
  <si>
    <t>Mt. Meadow Elementary</t>
  </si>
  <si>
    <t>White River High</t>
  </si>
  <si>
    <t>Wilkeson Elementary</t>
  </si>
  <si>
    <t>Henkle Middle School</t>
  </si>
  <si>
    <t>Wallace &amp; Priscilla Stevenson Intermediate School</t>
  </si>
  <si>
    <t>Whitson Elementary School</t>
  </si>
  <si>
    <t>WIlbur Elementary</t>
  </si>
  <si>
    <t>Wilbur High</t>
  </si>
  <si>
    <t>Willapa Valley Jr/Sr High</t>
  </si>
  <si>
    <t>Wilson Creek Elementary</t>
  </si>
  <si>
    <t>Wilson Creek Junior-Senior High School</t>
  </si>
  <si>
    <t>Winlock Middle School</t>
  </si>
  <si>
    <t>Winlock Miller Elementary School</t>
  </si>
  <si>
    <t>Winlock Senior High School</t>
  </si>
  <si>
    <t>Wishkah Valley Elementary/High School</t>
  </si>
  <si>
    <t>Wishram High and Elementary</t>
  </si>
  <si>
    <t>Columbia Elementary School</t>
  </si>
  <si>
    <t>North Fork Elementary School</t>
  </si>
  <si>
    <t>Woodland High School</t>
  </si>
  <si>
    <t>Woodland Middle School</t>
  </si>
  <si>
    <t>Yale Elementary</t>
  </si>
  <si>
    <t>Barge-Lincoln Elementary</t>
  </si>
  <si>
    <t>Davis High School</t>
  </si>
  <si>
    <t>Discovery Lab School</t>
  </si>
  <si>
    <t>Eisenhower High School</t>
  </si>
  <si>
    <t>Franklin Middle</t>
  </si>
  <si>
    <t>Gilbert Elementary</t>
  </si>
  <si>
    <t>Hoover Elementary</t>
  </si>
  <si>
    <t>Lewis &amp; Clark Middle</t>
  </si>
  <si>
    <t>Martin Luther King Jr. Elementary</t>
  </si>
  <si>
    <t>McClure Elementary</t>
  </si>
  <si>
    <t>McKinley Elementary</t>
  </si>
  <si>
    <t>Nob Hill Elementary</t>
  </si>
  <si>
    <t>Robertson Elementary</t>
  </si>
  <si>
    <t>Stanton Academy</t>
  </si>
  <si>
    <t>Washington Middle</t>
  </si>
  <si>
    <t>Whitney Elementary</t>
  </si>
  <si>
    <t>Wilson Middle School</t>
  </si>
  <si>
    <t>Ft. Stevens Elementary</t>
  </si>
  <si>
    <t>Lackamas Elementary</t>
  </si>
  <si>
    <t>McKenna Elementary</t>
  </si>
  <si>
    <t>Mill Pond Elementary</t>
  </si>
  <si>
    <t>Ridgeline Middle School</t>
  </si>
  <si>
    <t>Southworth Elementary</t>
  </si>
  <si>
    <t>Yelm Extension School</t>
  </si>
  <si>
    <t>Yelm High School</t>
  </si>
  <si>
    <t>Yelm Middle School</t>
  </si>
  <si>
    <t>Yelm Prarie Elementary</t>
  </si>
  <si>
    <t>Hilton Elementary</t>
  </si>
  <si>
    <t>Zillah High</t>
  </si>
  <si>
    <t>Zillah Intermediate</t>
  </si>
  <si>
    <t>Zillah Middle</t>
  </si>
  <si>
    <t>Site Id</t>
  </si>
  <si>
    <t xml:space="preserve">7 CFR Part 210:  “National School Lunch Program” </t>
  </si>
  <si>
    <t>Please answer the following three questions about how you would utilize these funds.</t>
  </si>
  <si>
    <t xml:space="preserve">Improve student access and participation in current alternative breakfast/BAB program. </t>
  </si>
  <si>
    <t xml:space="preserve"> Funding supports limits to added sugars at breakfast according to Final Rule-Child Nutrition Programs: Meal Patterns Consistent with the 2020-2025 DGAs. (not required until July 1, 2025)</t>
  </si>
  <si>
    <t>If you have any questions about your organization's eligibility or the grant application, please reach out to CNSGrants@k12.wa.us</t>
  </si>
  <si>
    <t xml:space="preserve">Please reach out to CNSGrants@k12.wa.us if you feel your organization should be listed here. </t>
  </si>
  <si>
    <t xml:space="preserve">Funding requests must be relevant to the operation of the School Breakfast Program. The acquisition of land/existing buildings, the improvement of grounds, construction costs, and food are not allowable costs under this grant and must be funded by the sponsor. Once awarded, funds can only be used for the items/funding identified in the award notification. </t>
  </si>
  <si>
    <t>Purchase or renew software license for menu planning or nutrient analysis software used in the SBP.</t>
  </si>
  <si>
    <t xml:space="preserve">Improve meal quality (fewer processed foods, scratch cooking). </t>
  </si>
  <si>
    <r>
      <t>2025-26 Breakfast Meals for Kids Grant Application</t>
    </r>
    <r>
      <rPr>
        <sz val="11"/>
        <color rgb="FF000000"/>
        <rFont val="Segoe UI"/>
        <family val="2"/>
      </rPr>
      <t> </t>
    </r>
  </si>
  <si>
    <t xml:space="preserve">Grant </t>
  </si>
  <si>
    <t>Section</t>
  </si>
  <si>
    <t xml:space="preserve">Question </t>
  </si>
  <si>
    <t>Answer</t>
  </si>
  <si>
    <t>Points</t>
  </si>
  <si>
    <t>BMK2025</t>
  </si>
  <si>
    <t>Grant Details</t>
  </si>
  <si>
    <t>Organization</t>
  </si>
  <si>
    <t xml:space="preserve">Auth Rep 1 Name </t>
  </si>
  <si>
    <t xml:space="preserve">Auth Rep 1 Email </t>
  </si>
  <si>
    <t xml:space="preserve">Auth Rep 3 Name </t>
  </si>
  <si>
    <t>Auth Rep 2 Email</t>
  </si>
  <si>
    <t>Site Selection</t>
  </si>
  <si>
    <t>Selected Sites FRLP</t>
  </si>
  <si>
    <t>Grant Questions - Please select all that apply</t>
  </si>
  <si>
    <t>This project will support specific Local School Wellness Policy goals related to the SBP (must attach/highlight specifics). </t>
  </si>
  <si>
    <t>Promotion and outreach of SBP. </t>
  </si>
  <si>
    <t xml:space="preserve">Grant Questions </t>
  </si>
  <si>
    <t>Grant Question</t>
  </si>
  <si>
    <t>Do you have the ability to purchase, have all items delivered on-site, and grant activities completed no later than June 30, 2025?</t>
  </si>
  <si>
    <t>Grant Request - Total</t>
  </si>
  <si>
    <t xml:space="preserve">Grant Score </t>
  </si>
  <si>
    <t>Per student funding ratio</t>
  </si>
  <si>
    <t>Grant Score</t>
  </si>
  <si>
    <t>Last Grant Year</t>
  </si>
  <si>
    <t>Sponsor ID</t>
  </si>
  <si>
    <t>2024 OBD</t>
  </si>
  <si>
    <t>Local Education Agency (LEA) agrees to comply with the items identified on the Assurance tab/page located within this grant application, including all state and local procurement laws. As applicable to procurement method, equipment requests will include three (3) quotes if ≥$10,000 or one (1) quote if &lt;$10,000. If a sponsor is unable to obtain the required quotes for this grant, include documentation stating the reason.</t>
  </si>
  <si>
    <t xml:space="preserve">All items purchased will be delivered and on-site, and all outreach activities completed no later than June 30, 2026. </t>
  </si>
  <si>
    <r>
      <t xml:space="preserve">Sponsors must be in good standing to receive grant funds. Prior to awarding funds, OSPI will ensure that sponsors are in good standing with all USDA Child Nutrition Program operations. 
</t>
    </r>
    <r>
      <rPr>
        <b/>
        <sz val="11"/>
        <color theme="1"/>
        <rFont val="Segoe UI"/>
        <family val="2"/>
      </rPr>
      <t>Criteria for good standing:</t>
    </r>
    <r>
      <rPr>
        <sz val="11"/>
        <color theme="1"/>
        <rFont val="Segoe UI"/>
        <family val="2"/>
      </rPr>
      <t xml:space="preserve">
•	Meets program responsibilities: Operators must fulfill all requirements and standards set by the program they participate in.
•	Current with financial obligations: Any outstanding debts owed to the USDA or the program must be paid.
•	Corrective actions are complete: If a review revealed significant operational findings, all required corrective actions must be fully and successfully implemented. 
•	Be in Good Standing with all Child Nutrition Programs: Sponsor is not considered seriously deficient or to have serious management problems with any USDA Child Nutrition Program. </t>
    </r>
  </si>
  <si>
    <t xml:space="preserve">Funds are available only for Child Nutrition Program sponsors in good standing with all USDA Child Nutrition Program operations. 
 This funding may be used to improve or start a School Breakfast Program (SBP) or other school meal program by: 
•	Purchasing food service equipment. 
•	Providing staff training. 
•	Marketing your program. 
•	Providing outreach to students, families, and school staff, including translation services. 
•	Improving efficiency, sanitation, or safety in the food service area. </t>
  </si>
  <si>
    <t xml:space="preserve">LEA agrees to submit all required documentation to CNSgrants@k12.wa.us no later than June 30, 2026 to receive reimbursement, including:
1.	 Copy of invoices with freight (if any) and tax included on the invoice
2.	 Proof of Purchase/Payment in form of a canceled check or other accounting form confirming payment
3.	 State and Federal Project Expenditure Report form- provided to grant awardees
4. Photo of equipment/items on site and removed from boxes
</t>
  </si>
  <si>
    <t>Total Enrollment</t>
  </si>
  <si>
    <t>Valley EDGE High School Academy (VEHSA)</t>
  </si>
  <si>
    <t>Mountain View Learning Center</t>
  </si>
  <si>
    <t>Lake Chelan Preschool</t>
  </si>
  <si>
    <t>KSD Early Learning Center</t>
  </si>
  <si>
    <t>The Outreach Program (TOP)</t>
  </si>
  <si>
    <t>Aspire Academy</t>
  </si>
  <si>
    <t>Tieton Elementary</t>
  </si>
  <si>
    <t>iGrad Program</t>
  </si>
  <si>
    <t>Ruben Trejo Dual Language Academy (formerly Spokane Public Language Immersion)</t>
  </si>
  <si>
    <t>Odyssey</t>
  </si>
  <si>
    <t>CV Early Learning Center</t>
  </si>
  <si>
    <t>Mid Columbia Partnership (Homeschool Program)</t>
  </si>
  <si>
    <t>Central Emerson Elementary</t>
  </si>
  <si>
    <t>Brewster High School</t>
  </si>
  <si>
    <t>Expedition Elementary</t>
  </si>
  <si>
    <t>FR%</t>
  </si>
  <si>
    <t>Open Doors Youth Reengagement (WAC 392-700) is a reengagement system that provides education and services to older youth, ages 16-21, who have dropped out of school or are not expected to graduate from high school by the age of 21.</t>
  </si>
  <si>
    <t>Open Doors Youth Reengagement</t>
  </si>
  <si>
    <t>New or Reestablished BAB</t>
  </si>
  <si>
    <t>New or Reestablished SBP</t>
  </si>
  <si>
    <t xml:space="preserve">Site Name </t>
  </si>
  <si>
    <t>Reengagment Program</t>
  </si>
  <si>
    <t>FR N</t>
  </si>
  <si>
    <t>Name</t>
  </si>
  <si>
    <t>Total Equipment Cost</t>
  </si>
  <si>
    <t>Freight/ Shipping</t>
  </si>
  <si>
    <t>Delivery</t>
  </si>
  <si>
    <t>Tax</t>
  </si>
  <si>
    <t>Other Cost</t>
  </si>
  <si>
    <t xml:space="preserve">Smaple Electric 36" double full size electric Convection Oven </t>
  </si>
  <si>
    <t>Total</t>
  </si>
  <si>
    <t xml:space="preserve">Priority will be given to Local Education Agencies (LEAs) that: 
</t>
  </si>
  <si>
    <t xml:space="preserve">• Start or reestablish a SBP or Breakfast After the Bell (BAB) program </t>
  </si>
  <si>
    <t>• Funds will support access to breakfast in a reengagement program</t>
  </si>
  <si>
    <t xml:space="preserve">If awarded the 2025-26 Breakfast Meals for Kids Grant, the grant recipient will comply with the following regulations and requirements. </t>
  </si>
  <si>
    <r>
      <t xml:space="preserve">#1 Authorized Representative </t>
    </r>
    <r>
      <rPr>
        <b/>
        <sz val="12"/>
        <color theme="1"/>
        <rFont val="Segoe UI Semibold"/>
        <family val="2"/>
      </rPr>
      <t>*required*</t>
    </r>
  </si>
  <si>
    <t>#2 Authorized Representative *required*</t>
  </si>
  <si>
    <t xml:space="preserve">7. Please select the sites that meet the following criteria: </t>
  </si>
  <si>
    <t>3. Do you have the ability to purchase, have all items delivered on-site, and grant activities completed no later than June 30, 2026?</t>
  </si>
  <si>
    <t>Total Free &amp; Reduced</t>
  </si>
  <si>
    <t>Phone:</t>
  </si>
  <si>
    <t>(Healthy Kids-Healthy Schools Grant)</t>
  </si>
  <si>
    <r>
      <t>This project will support specific Local School Wellness Policy goals related to the SBP (must attach/highlight specifics).</t>
    </r>
    <r>
      <rPr>
        <i/>
        <sz val="12"/>
        <color rgb="FF000000"/>
        <rFont val="Segoe UI"/>
        <family val="2"/>
      </rPr>
      <t> </t>
    </r>
  </si>
  <si>
    <r>
      <t>Promotion and outreach of SBP.</t>
    </r>
    <r>
      <rPr>
        <i/>
        <sz val="12"/>
        <color rgb="FF000000"/>
        <rFont val="Segoe UI"/>
        <family val="2"/>
      </rPr>
      <t> </t>
    </r>
  </si>
  <si>
    <t xml:space="preserve">Funding supports limits to added sugars at breakfast according to Final Rule-Child Nutrition Programs: Meal Patterns Consistent with the 2020-2025 DGAs. </t>
  </si>
  <si>
    <t xml:space="preserve">2. What is your plan to improve the school breakfast program and what is the equipment you need? </t>
  </si>
  <si>
    <t xml:space="preserve">4. Will these funds be used to support students at any sites that serve as reengagment programs? </t>
  </si>
  <si>
    <t>BMK2026</t>
  </si>
  <si>
    <t>BMK2027</t>
  </si>
  <si>
    <t>BMK2028</t>
  </si>
  <si>
    <t>Engagment Program</t>
  </si>
  <si>
    <t>BAB</t>
  </si>
  <si>
    <t>New SBP</t>
  </si>
  <si>
    <t>Staff Training</t>
  </si>
  <si>
    <t>Support Staff Training</t>
  </si>
  <si>
    <t>Obtain three (3) quotes for each request equal to or greater than $10,000. Attach one (1) quote for each request less than $10,000. Attach all quotes to your submission email. Each cost in the quote(s) should be comparable.</t>
  </si>
  <si>
    <r>
      <t>USDA Non-Discrimination Statement for Child Nutrition Programs</t>
    </r>
    <r>
      <rPr>
        <sz val="14"/>
        <color theme="1"/>
        <rFont val="Segoe UI"/>
        <family val="2"/>
      </rPr>
      <t xml:space="preserve">:  </t>
    </r>
  </si>
  <si>
    <r>
      <t xml:space="preserve">In accordance with federal civil rights law and U.S. Department of Agriculture (USDA) civil rights regulations and policies, this institution is prohibited from discriminating on the basis of race, color, national origin, sex (including gender identity and sexual orientation), disability, age, or reprisal or retaliation for prior civil rights activity.
Program information may be made available in languages other than English. Persons with disabilities who require alternative means of communication to obtain program information (e.g., Braille, large print, audiotape, American Sign Language), should contact the responsible state or local agency that administers the program or USDA’s TARGET Center at 202-720-2600 (voice and TTY) or contact USDA through the Federal Relay Service at 800-877-8339.
To file a program discrimination complaint, a Complainant should complete Form AD-3027, USDA Program Discrimination Complaint Form(opens in a new window), from any USDA office, by calling 866-632-9992 or by writing a letter addressed to USDA. The letter must contain the complainant’s name, address, telephone number, and a written description of the alleged discriminatory action in sufficient detail to inform the Assistant Secretary for Civil Rights (ASCR) about the nature and date of an alleged civil rights violation. The completed AD-3027 form or letter must be submitted to USDA by:
</t>
    </r>
    <r>
      <rPr>
        <b/>
        <sz val="12"/>
        <color theme="1"/>
        <rFont val="Segoe UI"/>
        <family val="2"/>
      </rPr>
      <t>Mail:</t>
    </r>
    <r>
      <rPr>
        <sz val="12"/>
        <color theme="1"/>
        <rFont val="Segoe UI"/>
        <family val="2"/>
      </rPr>
      <t xml:space="preserve">
U.S. Department of Agriculture
Office of the Assistant Secretary for Civil Rights
1400 Independence Avenue, SW
Washington, D.C. 20250-9410; or
</t>
    </r>
    <r>
      <rPr>
        <b/>
        <sz val="12"/>
        <color theme="1"/>
        <rFont val="Segoe UI"/>
        <family val="2"/>
      </rPr>
      <t xml:space="preserve">Fax: </t>
    </r>
    <r>
      <rPr>
        <sz val="12"/>
        <color theme="1"/>
        <rFont val="Segoe UI"/>
        <family val="2"/>
      </rPr>
      <t xml:space="preserve">833-256-1665 or 202-690-7442; or
</t>
    </r>
    <r>
      <rPr>
        <b/>
        <sz val="12"/>
        <color theme="1"/>
        <rFont val="Segoe UI"/>
        <family val="2"/>
      </rPr>
      <t>Email:</t>
    </r>
    <r>
      <rPr>
        <sz val="12"/>
        <color theme="1"/>
        <rFont val="Segoe UI"/>
        <family val="2"/>
      </rPr>
      <t xml:space="preserve"> USDA Program Intake at program.intake@usda.gov
</t>
    </r>
    <r>
      <rPr>
        <i/>
        <sz val="12"/>
        <color theme="1"/>
        <rFont val="Segoe UI"/>
        <family val="2"/>
      </rPr>
      <t xml:space="preserve">
This institution is an equal opportunity provider.</t>
    </r>
  </si>
  <si>
    <t xml:space="preserve">Priority will be given to Local Education Agencies (LEAs) that: </t>
  </si>
  <si>
    <t>•Programs that have never received a Child Nutrition Grant or Healthy Kids-Healthy Schools Grant within the past 5 years</t>
  </si>
  <si>
    <t>Supports staff level training hours for SBP.</t>
  </si>
  <si>
    <t xml:space="preserve">Improve student access and participation in current alternative breakfast/Breakfast After the Bell (BAB) program. </t>
  </si>
  <si>
    <t xml:space="preserve">Purchase or renew software license for menu planning or nutrient analysis software used in the School Breakfast Program (SBP). </t>
  </si>
  <si>
    <t xml:space="preserve">5. Will these funds be used to support students at any sites with a new or reestablished Breakfast After the Bell (BAB) program? </t>
  </si>
  <si>
    <t xml:space="preserve">6. Will these funds be used to support students at any sites with a new or reestablished School Breakfast Program (SBP)? </t>
  </si>
  <si>
    <t>1. Please place an 'X' next to the activities you will implement with these grant funds during the 2025–2026 school year. Mark all that apply: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</si>
</sst>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164" formatCode="&quot;$&quot;#,##0.00"/>
    <numFmt numFmtId="165" formatCode="General;;;"/>
  </numFmts>
  <fonts count="52" x14ac:knownFonts="1">
    <font>
      <sz val="11"/>
      <color theme="1"/>
      <name val="Calibri"/>
      <family val="2"/>
      <scheme val="minor"/>
    </font>
    <font>
      <sz val="11"/>
      <color theme="1"/>
      <name val="Calibri"/>
      <family val="2"/>
      <scheme val="minor"/>
    </font>
    <font>
      <sz val="11"/>
      <color rgb="FF000000"/>
      <name val="Segoe UI"/>
      <family val="2"/>
    </font>
    <font>
      <sz val="11"/>
      <color rgb="FF000000"/>
      <name val="Calibri"/>
      <family val="2"/>
      <scheme val="minor"/>
    </font>
    <font>
      <sz val="11"/>
      <color theme="1"/>
      <name val="Segoe UI"/>
      <family val="2"/>
    </font>
    <font>
      <sz val="12"/>
      <color rgb="FF000000"/>
      <name val="Segoe UI Semibold"/>
      <family val="2"/>
    </font>
    <font>
      <sz val="12"/>
      <color theme="1"/>
      <name val="Segoe UI"/>
      <family val="2"/>
    </font>
    <font>
      <sz val="12"/>
      <color rgb="FF000000"/>
      <name val="Segoe UI"/>
      <family val="2"/>
    </font>
    <font>
      <b/>
      <sz val="11"/>
      <color theme="1"/>
      <name val="Segoe UI"/>
      <family val="2"/>
    </font>
    <font>
      <sz val="11"/>
      <color theme="1"/>
      <name val="Segoe UI Semibold"/>
      <family val="2"/>
    </font>
    <font>
      <u/>
      <sz val="11"/>
      <color theme="10"/>
      <name val="Calibri"/>
      <family val="2"/>
      <scheme val="minor"/>
    </font>
    <font>
      <sz val="12"/>
      <color theme="1"/>
      <name val="Segoe UI Semibold"/>
      <family val="2"/>
    </font>
    <font>
      <sz val="12"/>
      <name val="Segoe UI Semibold"/>
      <family val="2"/>
    </font>
    <font>
      <i/>
      <sz val="12"/>
      <name val="Segoe UI Semibold"/>
      <family val="2"/>
    </font>
    <font>
      <i/>
      <sz val="12"/>
      <color rgb="FF000000"/>
      <name val="Segoe UI"/>
      <family val="2"/>
    </font>
    <font>
      <sz val="11"/>
      <color theme="1"/>
      <name val="Calibri"/>
      <family val="2"/>
      <scheme val="minor"/>
    </font>
    <font>
      <sz val="14"/>
      <color theme="1"/>
      <name val="Segoe UI"/>
      <family val="2"/>
    </font>
    <font>
      <sz val="10"/>
      <color rgb="FF000000"/>
      <name val="Verdana"/>
      <family val="2"/>
    </font>
    <font>
      <i/>
      <sz val="11"/>
      <color rgb="FFFF0000"/>
      <name val="Segoe UI"/>
      <family val="2"/>
    </font>
    <font>
      <i/>
      <sz val="11"/>
      <color rgb="FFFF0000"/>
      <name val="Calibri"/>
      <family val="2"/>
      <scheme val="minor"/>
    </font>
    <font>
      <i/>
      <sz val="12"/>
      <color theme="1"/>
      <name val="Segoe UI"/>
      <family val="2"/>
    </font>
    <font>
      <sz val="11"/>
      <color rgb="FF0D0D0D"/>
      <name val="Segoe UI"/>
      <family val="2"/>
    </font>
    <font>
      <sz val="11"/>
      <name val="Segoe UI"/>
      <family val="2"/>
    </font>
    <font>
      <sz val="10"/>
      <color rgb="FF000000"/>
      <name val="Segoe UI"/>
      <family val="2"/>
    </font>
    <font>
      <sz val="10"/>
      <color rgb="FF000000"/>
      <name val="Arial"/>
      <family val="2"/>
    </font>
    <font>
      <b/>
      <sz val="12"/>
      <color theme="1"/>
      <name val="Segoe UI"/>
      <family val="2"/>
    </font>
    <font>
      <sz val="11"/>
      <color rgb="FF0563C1"/>
      <name val="Segoe UI"/>
      <family val="2"/>
    </font>
    <font>
      <u/>
      <sz val="11"/>
      <color theme="10"/>
      <name val="Segoe UI"/>
      <family val="2"/>
    </font>
    <font>
      <b/>
      <sz val="16"/>
      <color theme="1"/>
      <name val="Segoe UI"/>
      <family val="2"/>
    </font>
    <font>
      <b/>
      <sz val="14"/>
      <color theme="1"/>
      <name val="Segoe UI"/>
      <family val="2"/>
    </font>
    <font>
      <b/>
      <sz val="10"/>
      <color rgb="FF000000"/>
      <name val="Verdana"/>
      <family val="2"/>
    </font>
    <font>
      <b/>
      <sz val="14"/>
      <color rgb="FF000000"/>
      <name val="Segoe UI"/>
      <family val="2"/>
    </font>
    <font>
      <b/>
      <sz val="11"/>
      <color rgb="FF000000"/>
      <name val="Segoe UI"/>
      <family val="2"/>
    </font>
    <font>
      <sz val="11"/>
      <name val="Calibri"/>
      <family val="2"/>
    </font>
    <font>
      <b/>
      <sz val="11"/>
      <color theme="1"/>
      <name val="Calibri"/>
      <family val="2"/>
    </font>
    <font>
      <sz val="12"/>
      <color theme="1"/>
      <name val="Calibri"/>
      <family val="2"/>
      <scheme val="minor"/>
    </font>
    <font>
      <b/>
      <sz val="10"/>
      <color rgb="FF006400"/>
      <name val="Arial"/>
      <family val="2"/>
    </font>
    <font>
      <sz val="12"/>
      <name val="Segoe UI"/>
      <family val="2"/>
    </font>
    <font>
      <b/>
      <sz val="12"/>
      <color rgb="FF000000"/>
      <name val="Segoe UI"/>
      <family val="2"/>
    </font>
    <font>
      <sz val="12"/>
      <color rgb="FFFF0000"/>
      <name val="Calibri"/>
      <family val="2"/>
      <scheme val="minor"/>
    </font>
    <font>
      <b/>
      <sz val="10"/>
      <color rgb="FF006400"/>
      <name val="Arial"/>
      <family val="2"/>
    </font>
    <font>
      <sz val="10"/>
      <color rgb="FF000000"/>
      <name val="Arial"/>
      <family val="2"/>
    </font>
    <font>
      <sz val="12"/>
      <color theme="0"/>
      <name val="Segoe UI"/>
      <family val="2"/>
    </font>
    <font>
      <i/>
      <sz val="11"/>
      <color theme="1"/>
      <name val="Segoe UI"/>
      <family val="2"/>
    </font>
    <font>
      <u/>
      <sz val="12"/>
      <color theme="10"/>
      <name val="Segoe UI"/>
      <family val="2"/>
    </font>
    <font>
      <sz val="12"/>
      <color theme="0"/>
      <name val="Calibri"/>
      <family val="2"/>
      <scheme val="minor"/>
    </font>
    <font>
      <b/>
      <sz val="12"/>
      <color theme="0"/>
      <name val="Segoe UI"/>
      <family val="2"/>
    </font>
    <font>
      <i/>
      <sz val="11"/>
      <name val="Calibri"/>
      <family val="2"/>
      <scheme val="minor"/>
    </font>
    <font>
      <sz val="12"/>
      <color rgb="FF000000"/>
      <name val="Calibri"/>
      <family val="2"/>
      <scheme val="minor"/>
    </font>
    <font>
      <b/>
      <sz val="12"/>
      <color theme="1"/>
      <name val="Segoe UI Semibold"/>
      <family val="2"/>
    </font>
    <font>
      <u/>
      <sz val="12"/>
      <color rgb="FF0070C0"/>
      <name val="Segoe UI"/>
      <family val="2"/>
    </font>
    <font>
      <sz val="8"/>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0"/>
        <bgColor theme="0"/>
      </patternFill>
    </fill>
    <fill>
      <patternFill patternType="solid">
        <fgColor theme="7" tint="0.79998168889431442"/>
        <bgColor indexed="64"/>
      </patternFill>
    </fill>
    <fill>
      <patternFill patternType="solid">
        <fgColor theme="7" tint="0.79998168889431442"/>
        <bgColor theme="0"/>
      </patternFill>
    </fill>
    <fill>
      <patternFill patternType="solid">
        <fgColor theme="4" tint="0.79998168889431442"/>
        <bgColor theme="4" tint="0.79998168889431442"/>
      </patternFill>
    </fill>
    <fill>
      <patternFill patternType="solid">
        <fgColor theme="0"/>
        <bgColor theme="4"/>
      </patternFill>
    </fill>
    <fill>
      <patternFill patternType="solid">
        <fgColor rgb="FF00FA9A"/>
        <bgColor rgb="FF00FA9A"/>
      </patternFill>
    </fill>
    <fill>
      <patternFill patternType="solid">
        <fgColor theme="6" tint="-9.9978637043366805E-2"/>
        <bgColor indexed="64"/>
      </patternFill>
    </fill>
  </fills>
  <borders count="19">
    <border>
      <left/>
      <right/>
      <top/>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bottom/>
      <diagonal/>
    </border>
    <border>
      <left style="thin">
        <color rgb="FFD3D3D3"/>
      </left>
      <right style="thin">
        <color rgb="FFD3D3D3"/>
      </right>
      <top style="thin">
        <color rgb="FFD3D3D3"/>
      </top>
      <bottom style="thin">
        <color rgb="FFD3D3D3"/>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medium">
        <color indexed="64"/>
      </left>
      <right style="medium">
        <color indexed="64"/>
      </right>
      <top style="thin">
        <color indexed="64"/>
      </top>
      <bottom style="medium">
        <color indexed="64"/>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style="thin">
        <color rgb="FFD3D3D3"/>
      </left>
      <right style="thin">
        <color rgb="FFD3D3D3"/>
      </right>
      <top/>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s>
  <cellStyleXfs count="7">
    <xf numFmtId="0" fontId="0" fillId="0" borderId="0"/>
    <xf numFmtId="44" fontId="1" fillId="0" borderId="0" applyFont="0" applyFill="0" applyBorder="0" applyAlignment="0" applyProtection="0"/>
    <xf numFmtId="0" fontId="10" fillId="0" borderId="0" applyNumberFormat="0" applyFill="0" applyBorder="0" applyAlignment="0" applyProtection="0"/>
    <xf numFmtId="44" fontId="1" fillId="0" borderId="0" applyFont="0" applyFill="0" applyBorder="0" applyAlignment="0" applyProtection="0"/>
    <xf numFmtId="0" fontId="3" fillId="0" borderId="0"/>
    <xf numFmtId="0" fontId="15" fillId="0" borderId="0"/>
    <xf numFmtId="9" fontId="1" fillId="0" borderId="0" applyFont="0" applyFill="0" applyBorder="0" applyAlignment="0" applyProtection="0"/>
  </cellStyleXfs>
  <cellXfs count="167">
    <xf numFmtId="0" fontId="0" fillId="0" borderId="0" xfId="0"/>
    <xf numFmtId="0" fontId="4" fillId="0" borderId="0" xfId="0" applyFont="1"/>
    <xf numFmtId="0" fontId="2" fillId="0" borderId="0" xfId="0" applyFont="1" applyAlignment="1">
      <alignment horizontal="left" vertical="center"/>
    </xf>
    <xf numFmtId="0" fontId="6" fillId="2" borderId="0" xfId="0" applyFont="1" applyFill="1" applyAlignment="1">
      <alignment horizontal="center" vertical="center"/>
    </xf>
    <xf numFmtId="0" fontId="6" fillId="2" borderId="0" xfId="0" applyFont="1" applyFill="1"/>
    <xf numFmtId="0" fontId="7" fillId="2" borderId="0" xfId="0" applyFont="1" applyFill="1" applyAlignment="1">
      <alignment vertical="center" wrapText="1"/>
    </xf>
    <xf numFmtId="0" fontId="0" fillId="2" borderId="0" xfId="0" applyFill="1"/>
    <xf numFmtId="0" fontId="4" fillId="2" borderId="0" xfId="0" applyFont="1" applyFill="1"/>
    <xf numFmtId="44" fontId="0" fillId="2" borderId="0" xfId="1" applyFont="1" applyFill="1"/>
    <xf numFmtId="0" fontId="8" fillId="0" borderId="0" xfId="0" applyFont="1" applyAlignment="1">
      <alignment horizontal="center" vertical="center"/>
    </xf>
    <xf numFmtId="44" fontId="8" fillId="0" borderId="0" xfId="1" applyFont="1" applyFill="1" applyAlignment="1">
      <alignment horizontal="center" vertical="center"/>
    </xf>
    <xf numFmtId="0" fontId="9" fillId="2" borderId="0" xfId="0" applyFont="1" applyFill="1"/>
    <xf numFmtId="0" fontId="6" fillId="2" borderId="0" xfId="0" applyFont="1" applyFill="1" applyAlignment="1">
      <alignment horizontal="center"/>
    </xf>
    <xf numFmtId="0" fontId="7" fillId="2" borderId="0" xfId="0" applyFont="1" applyFill="1" applyAlignment="1">
      <alignment horizontal="right" vertical="center"/>
    </xf>
    <xf numFmtId="0" fontId="7" fillId="2" borderId="0" xfId="0" applyFont="1" applyFill="1" applyAlignment="1">
      <alignment vertical="center"/>
    </xf>
    <xf numFmtId="0" fontId="11" fillId="2" borderId="0" xfId="0" applyFont="1" applyFill="1"/>
    <xf numFmtId="0" fontId="6" fillId="2" borderId="0" xfId="0" applyFont="1" applyFill="1" applyAlignment="1">
      <alignment horizontal="left" vertical="center" wrapText="1" indent="1"/>
    </xf>
    <xf numFmtId="0" fontId="11" fillId="2" borderId="0" xfId="0" applyFont="1" applyFill="1" applyAlignment="1">
      <alignment horizontal="left"/>
    </xf>
    <xf numFmtId="0" fontId="12" fillId="2" borderId="0" xfId="0" applyFont="1" applyFill="1"/>
    <xf numFmtId="0" fontId="7" fillId="2" borderId="0" xfId="0" applyFont="1" applyFill="1"/>
    <xf numFmtId="0" fontId="20" fillId="2" borderId="0" xfId="0" applyFont="1" applyFill="1"/>
    <xf numFmtId="0" fontId="17" fillId="2" borderId="0" xfId="0" applyFont="1" applyFill="1"/>
    <xf numFmtId="0" fontId="4" fillId="2" borderId="0" xfId="0" applyFont="1" applyFill="1" applyAlignment="1">
      <alignment horizontal="left" vertical="center" indent="1"/>
    </xf>
    <xf numFmtId="0" fontId="23" fillId="2" borderId="0" xfId="0" applyFont="1" applyFill="1" applyAlignment="1">
      <alignment horizontal="left" vertical="center" indent="1"/>
    </xf>
    <xf numFmtId="0" fontId="23" fillId="2" borderId="0" xfId="0" applyFont="1" applyFill="1" applyAlignment="1">
      <alignment horizontal="left" vertical="center" indent="5"/>
    </xf>
    <xf numFmtId="0" fontId="23" fillId="2" borderId="0" xfId="0" applyFont="1" applyFill="1"/>
    <xf numFmtId="0" fontId="4" fillId="2" borderId="0" xfId="0" applyFont="1" applyFill="1" applyAlignment="1">
      <alignment horizontal="center" vertical="center"/>
    </xf>
    <xf numFmtId="0" fontId="24" fillId="0" borderId="9" xfId="0" applyFont="1" applyBorder="1" applyAlignment="1">
      <alignment vertical="top" wrapText="1" readingOrder="1"/>
    </xf>
    <xf numFmtId="0" fontId="4" fillId="2" borderId="0" xfId="0" applyFont="1" applyFill="1" applyAlignment="1">
      <alignment vertical="top" wrapText="1"/>
    </xf>
    <xf numFmtId="0" fontId="4" fillId="2" borderId="0" xfId="0" applyFont="1" applyFill="1" applyAlignment="1">
      <alignment vertical="top"/>
    </xf>
    <xf numFmtId="0" fontId="4" fillId="3" borderId="0" xfId="5" applyFont="1" applyFill="1"/>
    <xf numFmtId="0" fontId="25" fillId="3" borderId="0" xfId="5" applyFont="1" applyFill="1"/>
    <xf numFmtId="0" fontId="7" fillId="3" borderId="0" xfId="5" applyFont="1" applyFill="1" applyAlignment="1">
      <alignment vertical="center"/>
    </xf>
    <xf numFmtId="0" fontId="7" fillId="3" borderId="0" xfId="5" applyFont="1" applyFill="1" applyAlignment="1">
      <alignment horizontal="left" vertical="center"/>
    </xf>
    <xf numFmtId="0" fontId="6" fillId="3" borderId="0" xfId="5" applyFont="1" applyFill="1"/>
    <xf numFmtId="0" fontId="27" fillId="3" borderId="0" xfId="5" applyFont="1" applyFill="1" applyAlignment="1">
      <alignment horizontal="center"/>
    </xf>
    <xf numFmtId="0" fontId="6" fillId="3" borderId="0" xfId="5" applyFont="1" applyFill="1" applyAlignment="1">
      <alignment vertical="center" wrapText="1"/>
    </xf>
    <xf numFmtId="0" fontId="4" fillId="3" borderId="0" xfId="5" applyFont="1" applyFill="1" applyAlignment="1">
      <alignment wrapText="1"/>
    </xf>
    <xf numFmtId="44" fontId="4" fillId="2" borderId="0" xfId="1" applyFont="1" applyFill="1" applyAlignment="1"/>
    <xf numFmtId="0" fontId="29" fillId="2" borderId="0" xfId="0" applyFont="1" applyFill="1" applyAlignment="1">
      <alignment horizontal="right"/>
    </xf>
    <xf numFmtId="164" fontId="29" fillId="2" borderId="0" xfId="0" applyNumberFormat="1" applyFont="1" applyFill="1" applyAlignment="1">
      <alignment horizontal="left"/>
    </xf>
    <xf numFmtId="0" fontId="5" fillId="4" borderId="1" xfId="0" applyFont="1" applyFill="1" applyBorder="1" applyAlignment="1" applyProtection="1">
      <alignment horizontal="left" wrapText="1"/>
      <protection locked="0"/>
    </xf>
    <xf numFmtId="0" fontId="4" fillId="2" borderId="0" xfId="5" applyFont="1" applyFill="1"/>
    <xf numFmtId="0" fontId="22" fillId="2" borderId="0" xfId="5" applyFont="1" applyFill="1"/>
    <xf numFmtId="0" fontId="30" fillId="2" borderId="0" xfId="0" applyFont="1" applyFill="1" applyAlignment="1">
      <alignment horizontal="left"/>
    </xf>
    <xf numFmtId="0" fontId="31" fillId="2" borderId="0" xfId="0" applyFont="1" applyFill="1" applyAlignment="1">
      <alignment horizontal="left"/>
    </xf>
    <xf numFmtId="0" fontId="7" fillId="2" borderId="0" xfId="0" applyFont="1" applyFill="1" applyAlignment="1">
      <alignment horizontal="left"/>
    </xf>
    <xf numFmtId="0" fontId="1" fillId="7" borderId="0" xfId="0" applyFont="1" applyFill="1"/>
    <xf numFmtId="7" fontId="0" fillId="6" borderId="14" xfId="0" applyNumberFormat="1" applyFill="1" applyBorder="1"/>
    <xf numFmtId="0" fontId="32" fillId="2" borderId="0" xfId="0" applyFont="1" applyFill="1"/>
    <xf numFmtId="0" fontId="34" fillId="0" borderId="15" xfId="0" applyFont="1" applyBorder="1"/>
    <xf numFmtId="0" fontId="33" fillId="0" borderId="0" xfId="0" applyFont="1"/>
    <xf numFmtId="0" fontId="6" fillId="2" borderId="0" xfId="0" applyFont="1" applyFill="1" applyAlignment="1">
      <alignment wrapText="1"/>
    </xf>
    <xf numFmtId="1" fontId="6" fillId="2" borderId="0" xfId="0" applyNumberFormat="1" applyFont="1" applyFill="1" applyAlignment="1">
      <alignment wrapText="1"/>
    </xf>
    <xf numFmtId="0" fontId="35" fillId="2" borderId="0" xfId="0" applyFont="1" applyFill="1"/>
    <xf numFmtId="1" fontId="6" fillId="2" borderId="0" xfId="0" applyNumberFormat="1" applyFont="1" applyFill="1"/>
    <xf numFmtId="0" fontId="6" fillId="2" borderId="0" xfId="0" applyFont="1" applyFill="1" applyAlignment="1">
      <alignment horizontal="left"/>
    </xf>
    <xf numFmtId="9" fontId="6" fillId="2" borderId="0" xfId="0" applyNumberFormat="1" applyFont="1" applyFill="1" applyAlignment="1">
      <alignment horizontal="center"/>
    </xf>
    <xf numFmtId="1" fontId="6" fillId="2" borderId="0" xfId="0" applyNumberFormat="1" applyFont="1" applyFill="1" applyAlignment="1">
      <alignment horizontal="center"/>
    </xf>
    <xf numFmtId="10" fontId="6" fillId="2" borderId="0" xfId="0" applyNumberFormat="1" applyFont="1" applyFill="1" applyAlignment="1">
      <alignment horizontal="center"/>
    </xf>
    <xf numFmtId="0" fontId="35" fillId="2" borderId="0" xfId="0" applyFont="1" applyFill="1" applyAlignment="1">
      <alignment wrapText="1"/>
    </xf>
    <xf numFmtId="0" fontId="36" fillId="8" borderId="9" xfId="0" applyFont="1" applyFill="1" applyBorder="1" applyAlignment="1">
      <alignment vertical="top" wrapText="1" readingOrder="1"/>
    </xf>
    <xf numFmtId="0" fontId="36" fillId="8" borderId="16" xfId="0" applyFont="1" applyFill="1" applyBorder="1" applyAlignment="1">
      <alignment vertical="top" wrapText="1" readingOrder="1"/>
    </xf>
    <xf numFmtId="0" fontId="8" fillId="2" borderId="13" xfId="0"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165" fontId="6" fillId="2" borderId="0" xfId="0" applyNumberFormat="1" applyFont="1" applyFill="1" applyProtection="1">
      <protection hidden="1"/>
    </xf>
    <xf numFmtId="0" fontId="2" fillId="2" borderId="1" xfId="0" applyFont="1" applyFill="1" applyBorder="1"/>
    <xf numFmtId="0" fontId="4" fillId="2" borderId="0" xfId="0" applyFont="1" applyFill="1" applyAlignment="1">
      <alignment wrapText="1"/>
    </xf>
    <xf numFmtId="0" fontId="39" fillId="2" borderId="0" xfId="0" applyFont="1" applyFill="1"/>
    <xf numFmtId="0" fontId="7" fillId="2" borderId="0" xfId="0" applyFont="1" applyFill="1" applyAlignment="1">
      <alignment horizontal="left" vertical="top" wrapText="1"/>
    </xf>
    <xf numFmtId="0" fontId="6" fillId="2" borderId="0" xfId="0" applyFont="1" applyFill="1" applyAlignment="1">
      <alignment horizontal="left" vertical="center" wrapText="1" indent="7"/>
    </xf>
    <xf numFmtId="0" fontId="25" fillId="2" borderId="0" xfId="0" applyFont="1" applyFill="1" applyAlignment="1">
      <alignment horizontal="left" vertical="center"/>
    </xf>
    <xf numFmtId="0" fontId="40" fillId="8" borderId="9" xfId="0" applyFont="1" applyFill="1" applyBorder="1" applyAlignment="1">
      <alignment vertical="top" wrapText="1" readingOrder="1"/>
    </xf>
    <xf numFmtId="0" fontId="41" fillId="0" borderId="9" xfId="0" applyFont="1" applyBorder="1" applyAlignment="1">
      <alignment vertical="top" wrapText="1" readingOrder="1"/>
    </xf>
    <xf numFmtId="0" fontId="40" fillId="8" borderId="16" xfId="0" applyFont="1" applyFill="1" applyBorder="1" applyAlignment="1">
      <alignment vertical="top" wrapText="1" readingOrder="1"/>
    </xf>
    <xf numFmtId="0" fontId="6" fillId="2" borderId="0" xfId="0" applyFont="1" applyFill="1" applyAlignment="1">
      <alignment horizontal="left" vertical="top"/>
    </xf>
    <xf numFmtId="0" fontId="6" fillId="9" borderId="18" xfId="0" applyFont="1" applyFill="1" applyBorder="1" applyAlignment="1">
      <alignment horizontal="left" vertical="center"/>
    </xf>
    <xf numFmtId="0" fontId="7" fillId="2" borderId="0" xfId="0" applyFont="1" applyFill="1" applyAlignment="1">
      <alignment horizontal="left" vertical="top"/>
    </xf>
    <xf numFmtId="0" fontId="45" fillId="2" borderId="0" xfId="0" applyFont="1" applyFill="1" applyAlignment="1">
      <alignment horizontal="left"/>
    </xf>
    <xf numFmtId="0" fontId="42" fillId="2" borderId="0" xfId="0" applyFont="1" applyFill="1" applyAlignment="1">
      <alignment horizontal="left" wrapText="1"/>
    </xf>
    <xf numFmtId="0" fontId="42" fillId="2" borderId="0" xfId="0" applyFont="1" applyFill="1" applyAlignment="1">
      <alignment horizontal="left"/>
    </xf>
    <xf numFmtId="0" fontId="8" fillId="0" borderId="0" xfId="0" applyFont="1" applyAlignment="1">
      <alignment horizontal="center" vertical="center" wrapText="1"/>
    </xf>
    <xf numFmtId="44" fontId="0" fillId="2" borderId="0" xfId="0" applyNumberFormat="1" applyFill="1"/>
    <xf numFmtId="0" fontId="18" fillId="0" borderId="17" xfId="0" applyFont="1" applyBorder="1" applyAlignment="1" applyProtection="1">
      <alignment vertical="center"/>
      <protection locked="0"/>
    </xf>
    <xf numFmtId="0" fontId="19" fillId="0" borderId="17" xfId="0" applyFont="1" applyBorder="1" applyAlignment="1">
      <alignment vertical="center" wrapText="1"/>
    </xf>
    <xf numFmtId="0" fontId="19" fillId="0" borderId="17" xfId="0" applyFont="1" applyBorder="1" applyAlignment="1">
      <alignment horizontal="center" vertical="center"/>
    </xf>
    <xf numFmtId="4" fontId="19" fillId="0" borderId="17" xfId="0" applyNumberFormat="1" applyFont="1" applyBorder="1" applyAlignment="1">
      <alignment vertical="center"/>
    </xf>
    <xf numFmtId="44" fontId="19" fillId="0" borderId="17" xfId="1" applyFont="1" applyFill="1" applyBorder="1" applyAlignment="1" applyProtection="1">
      <alignment vertical="center"/>
    </xf>
    <xf numFmtId="0" fontId="4" fillId="0" borderId="17" xfId="0" applyFont="1" applyBorder="1" applyAlignment="1" applyProtection="1">
      <alignment vertical="center"/>
      <protection locked="0"/>
    </xf>
    <xf numFmtId="0" fontId="0" fillId="0" borderId="17" xfId="0" applyBorder="1" applyAlignment="1" applyProtection="1">
      <alignment vertical="center" wrapText="1"/>
      <protection locked="0"/>
    </xf>
    <xf numFmtId="0" fontId="0" fillId="0" borderId="17" xfId="0" applyBorder="1" applyAlignment="1" applyProtection="1">
      <alignment horizontal="center" vertical="center"/>
      <protection locked="0"/>
    </xf>
    <xf numFmtId="4" fontId="0" fillId="0" borderId="17" xfId="0" applyNumberFormat="1" applyBorder="1" applyAlignment="1" applyProtection="1">
      <alignment vertical="center"/>
      <protection locked="0"/>
    </xf>
    <xf numFmtId="44" fontId="47" fillId="0" borderId="17" xfId="1" applyFont="1" applyFill="1" applyBorder="1" applyAlignment="1" applyProtection="1">
      <alignment vertical="center"/>
    </xf>
    <xf numFmtId="0" fontId="48" fillId="0" borderId="0" xfId="0" applyFont="1" applyAlignment="1">
      <alignment wrapText="1"/>
    </xf>
    <xf numFmtId="44" fontId="0" fillId="0" borderId="0" xfId="0" applyNumberFormat="1"/>
    <xf numFmtId="39" fontId="0" fillId="0" borderId="0" xfId="0" applyNumberFormat="1"/>
    <xf numFmtId="0" fontId="6" fillId="4" borderId="17" xfId="0" applyFont="1" applyFill="1" applyBorder="1" applyAlignment="1" applyProtection="1">
      <alignment horizontal="center" vertical="center"/>
      <protection locked="0"/>
    </xf>
    <xf numFmtId="0" fontId="6" fillId="2" borderId="0" xfId="0" applyFont="1" applyFill="1" applyAlignment="1">
      <alignment horizontal="center" vertical="center" wrapText="1"/>
    </xf>
    <xf numFmtId="0" fontId="37" fillId="2" borderId="0" xfId="0" applyFont="1" applyFill="1" applyAlignment="1">
      <alignment vertical="top"/>
    </xf>
    <xf numFmtId="0" fontId="44" fillId="2" borderId="0" xfId="2" applyFont="1" applyFill="1"/>
    <xf numFmtId="44" fontId="48" fillId="0" borderId="0" xfId="0" quotePrefix="1" applyNumberFormat="1" applyFont="1" applyAlignment="1">
      <alignment wrapText="1"/>
    </xf>
    <xf numFmtId="0" fontId="4" fillId="0" borderId="0" xfId="0" applyFont="1" applyAlignment="1">
      <alignment horizontal="left" vertical="center"/>
    </xf>
    <xf numFmtId="0" fontId="46" fillId="2" borderId="0" xfId="0" applyFont="1" applyFill="1" applyAlignment="1" applyProtection="1">
      <alignment horizontal="center" vertical="center"/>
      <protection locked="0"/>
    </xf>
    <xf numFmtId="0" fontId="6" fillId="9" borderId="17" xfId="0" applyFont="1" applyFill="1" applyBorder="1" applyAlignment="1">
      <alignment horizontal="center" vertical="center" wrapText="1"/>
    </xf>
    <xf numFmtId="0" fontId="6" fillId="2" borderId="17" xfId="0" applyFont="1" applyFill="1" applyBorder="1" applyProtection="1">
      <protection locked="0"/>
    </xf>
    <xf numFmtId="0" fontId="6" fillId="2" borderId="17" xfId="0" applyFont="1" applyFill="1" applyBorder="1" applyAlignment="1" applyProtection="1">
      <alignment horizontal="center" vertical="center"/>
      <protection locked="0"/>
    </xf>
    <xf numFmtId="0" fontId="6" fillId="2" borderId="17" xfId="0" applyFont="1" applyFill="1" applyBorder="1"/>
    <xf numFmtId="0" fontId="6" fillId="2" borderId="17" xfId="0" applyFont="1" applyFill="1" applyBorder="1" applyProtection="1">
      <protection locked="0"/>
      <extLst>
        <ext xmlns:xfpb="http://schemas.microsoft.com/office/spreadsheetml/2022/featurepropertybag" uri="{C7286773-470A-42A8-94C5-96B5CB345126}">
          <xfpb:xfComplement i="0"/>
        </ext>
      </extLst>
    </xf>
    <xf numFmtId="0" fontId="6" fillId="2" borderId="17"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6" fillId="2" borderId="17" xfId="0" applyFont="1" applyFill="1" applyBorder="1" applyAlignment="1">
      <alignment horizontal="center" vertical="center"/>
    </xf>
    <xf numFmtId="0" fontId="37" fillId="4" borderId="4" xfId="2" applyFont="1" applyFill="1" applyBorder="1" applyAlignment="1" applyProtection="1">
      <alignment horizontal="left"/>
      <protection locked="0"/>
    </xf>
    <xf numFmtId="0" fontId="37" fillId="4" borderId="3" xfId="0" applyFont="1" applyFill="1" applyBorder="1" applyAlignment="1" applyProtection="1">
      <alignment horizontal="left"/>
      <protection locked="0"/>
    </xf>
    <xf numFmtId="0" fontId="37" fillId="4" borderId="2" xfId="0" applyFont="1" applyFill="1" applyBorder="1" applyAlignment="1" applyProtection="1">
      <alignment horizontal="left"/>
      <protection locked="0"/>
    </xf>
    <xf numFmtId="0" fontId="37" fillId="2" borderId="0" xfId="0" applyFont="1" applyFill="1" applyAlignment="1">
      <alignment horizontal="left" vertical="top"/>
    </xf>
    <xf numFmtId="0" fontId="44" fillId="2" borderId="0" xfId="2" applyFont="1" applyFill="1" applyAlignment="1">
      <alignment horizontal="left" vertical="top"/>
    </xf>
    <xf numFmtId="0" fontId="13" fillId="2" borderId="0" xfId="0" applyFont="1" applyFill="1" applyAlignment="1">
      <alignment horizontal="left" vertical="center" wrapText="1"/>
    </xf>
    <xf numFmtId="0" fontId="13" fillId="2" borderId="0" xfId="0" applyFont="1" applyFill="1" applyAlignment="1">
      <alignment horizontal="left" vertical="center"/>
    </xf>
    <xf numFmtId="0" fontId="11" fillId="2" borderId="0" xfId="0" applyFont="1" applyFill="1" applyAlignment="1">
      <alignment horizontal="left"/>
    </xf>
    <xf numFmtId="0" fontId="11" fillId="2" borderId="8" xfId="0" applyFont="1" applyFill="1" applyBorder="1" applyAlignment="1">
      <alignment horizontal="left"/>
    </xf>
    <xf numFmtId="0" fontId="6" fillId="4" borderId="6" xfId="0" applyFont="1" applyFill="1" applyBorder="1" applyAlignment="1" applyProtection="1">
      <alignment horizontal="center"/>
      <protection locked="0"/>
    </xf>
    <xf numFmtId="0" fontId="6" fillId="4" borderId="7" xfId="0" applyFont="1" applyFill="1" applyBorder="1" applyAlignment="1" applyProtection="1">
      <alignment horizontal="center"/>
      <protection locked="0"/>
    </xf>
    <xf numFmtId="0" fontId="6" fillId="4" borderId="5" xfId="0" applyFont="1" applyFill="1" applyBorder="1" applyAlignment="1" applyProtection="1">
      <alignment horizontal="center"/>
      <protection locked="0"/>
    </xf>
    <xf numFmtId="0" fontId="7" fillId="2" borderId="0" xfId="0" applyFont="1" applyFill="1" applyAlignment="1">
      <alignment horizontal="left" vertical="top" wrapText="1"/>
    </xf>
    <xf numFmtId="0" fontId="50" fillId="4" borderId="4" xfId="0" applyFont="1" applyFill="1" applyBorder="1" applyAlignment="1" applyProtection="1">
      <alignment horizontal="left" vertical="center"/>
      <protection locked="0"/>
    </xf>
    <xf numFmtId="0" fontId="50" fillId="4" borderId="3" xfId="0" applyFont="1" applyFill="1" applyBorder="1" applyAlignment="1" applyProtection="1">
      <alignment horizontal="left" vertical="center"/>
      <protection locked="0"/>
    </xf>
    <xf numFmtId="0" fontId="50" fillId="4" borderId="2" xfId="0" applyFont="1" applyFill="1" applyBorder="1" applyAlignment="1" applyProtection="1">
      <alignment horizontal="left" vertical="center"/>
      <protection locked="0"/>
    </xf>
    <xf numFmtId="0" fontId="6" fillId="4" borderId="4" xfId="0" applyFont="1" applyFill="1" applyBorder="1" applyAlignment="1" applyProtection="1">
      <alignment horizontal="left"/>
      <protection locked="0"/>
    </xf>
    <xf numFmtId="0" fontId="6" fillId="4" borderId="3" xfId="0" applyFont="1" applyFill="1" applyBorder="1" applyAlignment="1" applyProtection="1">
      <alignment horizontal="left"/>
      <protection locked="0"/>
    </xf>
    <xf numFmtId="0" fontId="6" fillId="4" borderId="2" xfId="0" applyFont="1" applyFill="1" applyBorder="1" applyAlignment="1" applyProtection="1">
      <alignment horizontal="left"/>
      <protection locked="0"/>
    </xf>
    <xf numFmtId="0" fontId="7" fillId="4" borderId="4" xfId="0" applyFont="1" applyFill="1" applyBorder="1" applyAlignment="1" applyProtection="1">
      <alignment horizontal="left" vertical="center"/>
      <protection locked="0"/>
    </xf>
    <xf numFmtId="0" fontId="7" fillId="4" borderId="3" xfId="0" applyFont="1" applyFill="1" applyBorder="1" applyAlignment="1" applyProtection="1">
      <alignment horizontal="left" vertical="center"/>
      <protection locked="0"/>
    </xf>
    <xf numFmtId="0" fontId="7" fillId="4" borderId="2" xfId="0" applyFont="1" applyFill="1" applyBorder="1" applyAlignment="1" applyProtection="1">
      <alignment horizontal="left" vertical="center"/>
      <protection locked="0"/>
    </xf>
    <xf numFmtId="0" fontId="44" fillId="4" borderId="4" xfId="2" applyFont="1" applyFill="1" applyBorder="1" applyAlignment="1" applyProtection="1">
      <alignment horizontal="left"/>
      <protection locked="0"/>
    </xf>
    <xf numFmtId="165" fontId="11" fillId="2" borderId="0" xfId="0" applyNumberFormat="1" applyFont="1" applyFill="1" applyAlignment="1" applyProtection="1">
      <alignment wrapText="1"/>
      <protection hidden="1"/>
    </xf>
    <xf numFmtId="0" fontId="6" fillId="2" borderId="0" xfId="0" applyFont="1" applyFill="1" applyAlignment="1">
      <alignment vertical="center" wrapText="1"/>
    </xf>
    <xf numFmtId="0" fontId="4" fillId="2" borderId="0" xfId="0" applyFont="1" applyFill="1" applyAlignment="1">
      <alignment vertical="top" wrapText="1"/>
    </xf>
    <xf numFmtId="0" fontId="0" fillId="0" borderId="0" xfId="0"/>
    <xf numFmtId="0" fontId="25" fillId="2" borderId="0" xfId="0" applyFont="1" applyFill="1" applyAlignment="1">
      <alignment horizontal="center" vertical="center"/>
    </xf>
    <xf numFmtId="0" fontId="21" fillId="2" borderId="0" xfId="0" applyFont="1" applyFill="1" applyAlignment="1">
      <alignment vertical="top" wrapText="1"/>
    </xf>
    <xf numFmtId="0" fontId="2" fillId="2" borderId="0" xfId="0" applyFont="1" applyFill="1" applyAlignment="1">
      <alignment vertical="top" wrapText="1"/>
    </xf>
    <xf numFmtId="0" fontId="0" fillId="0" borderId="0" xfId="0" applyAlignment="1">
      <alignment vertical="top" wrapText="1"/>
    </xf>
    <xf numFmtId="0" fontId="6" fillId="3" borderId="0" xfId="5" applyFont="1" applyFill="1" applyAlignment="1">
      <alignment vertical="center" wrapText="1"/>
    </xf>
    <xf numFmtId="0" fontId="6" fillId="5" borderId="12" xfId="5" applyFont="1" applyFill="1" applyBorder="1" applyAlignment="1" applyProtection="1">
      <alignment horizontal="center"/>
      <protection locked="0"/>
    </xf>
    <xf numFmtId="0" fontId="22" fillId="4" borderId="11" xfId="5" applyFont="1" applyFill="1" applyBorder="1" applyProtection="1">
      <protection locked="0"/>
    </xf>
    <xf numFmtId="0" fontId="22" fillId="4" borderId="10" xfId="5" applyFont="1" applyFill="1" applyBorder="1" applyProtection="1">
      <protection locked="0"/>
    </xf>
    <xf numFmtId="0" fontId="7" fillId="5" borderId="12" xfId="5" applyFont="1" applyFill="1" applyBorder="1" applyAlignment="1" applyProtection="1">
      <alignment horizontal="center" vertical="center"/>
      <protection locked="0"/>
    </xf>
    <xf numFmtId="0" fontId="26" fillId="5" borderId="12" xfId="5" applyFont="1" applyFill="1" applyBorder="1" applyAlignment="1" applyProtection="1">
      <alignment horizontal="center"/>
      <protection locked="0"/>
    </xf>
    <xf numFmtId="0" fontId="28" fillId="3" borderId="0" xfId="5" applyFont="1" applyFill="1" applyAlignment="1">
      <alignment horizontal="left" vertical="center" wrapText="1"/>
    </xf>
    <xf numFmtId="0" fontId="22" fillId="2" borderId="0" xfId="5" applyFont="1" applyFill="1"/>
    <xf numFmtId="0" fontId="29" fillId="3" borderId="0" xfId="5" applyFont="1" applyFill="1" applyAlignment="1">
      <alignment vertical="center" wrapText="1"/>
    </xf>
    <xf numFmtId="0" fontId="30" fillId="2" borderId="0" xfId="0" applyFont="1" applyFill="1" applyAlignment="1">
      <alignment horizontal="left"/>
    </xf>
    <xf numFmtId="0" fontId="7" fillId="3" borderId="0" xfId="5" applyFont="1" applyFill="1" applyAlignment="1">
      <alignment vertical="center" wrapText="1"/>
    </xf>
    <xf numFmtId="0" fontId="29" fillId="3" borderId="0" xfId="5" applyFont="1" applyFill="1" applyAlignment="1">
      <alignment horizontal="left" vertical="center" wrapText="1"/>
    </xf>
    <xf numFmtId="0" fontId="27" fillId="2" borderId="0" xfId="2" applyFont="1" applyFill="1" applyAlignment="1">
      <alignment horizontal="left" vertical="top"/>
    </xf>
    <xf numFmtId="0" fontId="37" fillId="2" borderId="0" xfId="0" applyFont="1" applyFill="1" applyAlignment="1">
      <alignment horizontal="left" vertical="top" wrapText="1"/>
    </xf>
    <xf numFmtId="0" fontId="7" fillId="2" borderId="0" xfId="0" applyFont="1" applyFill="1" applyAlignment="1">
      <alignment horizontal="center" wrapText="1"/>
    </xf>
    <xf numFmtId="0" fontId="38" fillId="2" borderId="0" xfId="0" applyFont="1" applyFill="1" applyAlignment="1">
      <alignment horizontal="left" vertical="top" wrapText="1"/>
    </xf>
    <xf numFmtId="0" fontId="6" fillId="0" borderId="6" xfId="0" applyFont="1" applyBorder="1" applyAlignment="1" applyProtection="1">
      <alignment horizontal="left" vertical="top"/>
      <protection locked="0"/>
    </xf>
    <xf numFmtId="0" fontId="6" fillId="0" borderId="7" xfId="0" applyFont="1" applyBorder="1" applyAlignment="1" applyProtection="1">
      <alignment horizontal="left" vertical="top"/>
      <protection locked="0"/>
    </xf>
    <xf numFmtId="0" fontId="6" fillId="0" borderId="5" xfId="0" applyFont="1" applyBorder="1" applyAlignment="1" applyProtection="1">
      <alignment horizontal="left" vertical="top"/>
      <protection locked="0"/>
    </xf>
    <xf numFmtId="0" fontId="6" fillId="2" borderId="0" xfId="0" applyFont="1" applyFill="1" applyAlignment="1">
      <alignment horizontal="left" vertical="top" wrapText="1"/>
    </xf>
    <xf numFmtId="0" fontId="43" fillId="2" borderId="0" xfId="0" applyFont="1" applyFill="1" applyAlignment="1">
      <alignment horizontal="left" vertical="top" wrapText="1"/>
    </xf>
    <xf numFmtId="0" fontId="17" fillId="2" borderId="0" xfId="0" applyFont="1" applyFill="1" applyAlignment="1">
      <alignment horizontal="center" vertical="center" wrapText="1"/>
    </xf>
    <xf numFmtId="0" fontId="4" fillId="2" borderId="0" xfId="0" applyFont="1" applyFill="1" applyAlignment="1">
      <alignment horizontal="left" wrapText="1"/>
    </xf>
    <xf numFmtId="0" fontId="4" fillId="2" borderId="0" xfId="0" applyFont="1" applyFill="1" applyAlignment="1">
      <alignment horizontal="left" vertical="center" wrapText="1"/>
    </xf>
    <xf numFmtId="0" fontId="0" fillId="0" borderId="0" xfId="0" applyAlignment="1">
      <alignment vertical="center"/>
    </xf>
    <xf numFmtId="0" fontId="25" fillId="0" borderId="17" xfId="0" applyFont="1" applyFill="1" applyBorder="1" applyAlignment="1" applyProtection="1">
      <alignment horizontal="center" vertical="top"/>
      <protection locked="0"/>
    </xf>
  </cellXfs>
  <cellStyles count="7">
    <cellStyle name="Currency" xfId="1" builtinId="4"/>
    <cellStyle name="Currency 2" xfId="3" xr:uid="{14FF304F-06BD-4A02-A166-5F7F83509C46}"/>
    <cellStyle name="Hyperlink" xfId="2" builtinId="8"/>
    <cellStyle name="Normal" xfId="0" builtinId="0"/>
    <cellStyle name="Normal 2" xfId="4" xr:uid="{64D32279-9069-4A22-ABA5-CFBA65CA594E}"/>
    <cellStyle name="Normal 3" xfId="5" xr:uid="{38BCCFD9-201D-474A-9140-14A30937080B}"/>
    <cellStyle name="Percent 2" xfId="6" xr:uid="{94EF04D8-C99A-4341-9F31-14A2EBFCE440}"/>
  </cellStyles>
  <dxfs count="30">
    <dxf>
      <font>
        <b val="0"/>
        <i/>
        <color theme="1" tint="0.499984740745262"/>
      </font>
      <fill>
        <patternFill>
          <bgColor theme="8" tint="0.39994506668294322"/>
        </patternFill>
      </fill>
    </dxf>
    <dxf>
      <font>
        <b val="0"/>
        <i/>
        <color theme="1" tint="0.499984740745262"/>
      </font>
      <fill>
        <patternFill>
          <bgColor theme="8" tint="0.39994506668294322"/>
        </patternFill>
      </fill>
    </dxf>
    <dxf>
      <font>
        <color theme="0"/>
      </font>
      <fill>
        <patternFill>
          <bgColor theme="6"/>
        </patternFill>
      </fill>
      <border>
        <left/>
        <right/>
        <top/>
        <bottom/>
      </border>
    </dxf>
    <dxf>
      <font>
        <color theme="6"/>
      </font>
      <fill>
        <patternFill>
          <bgColor theme="6"/>
        </patternFill>
      </fill>
      <border>
        <left/>
        <right/>
        <top/>
        <bottom/>
      </border>
    </dxf>
    <dxf>
      <font>
        <b val="0"/>
        <i/>
        <color theme="1" tint="0.499984740745262"/>
      </font>
      <fill>
        <patternFill>
          <bgColor theme="8" tint="0.39994506668294322"/>
        </patternFill>
      </fill>
    </dxf>
    <dxf>
      <fill>
        <patternFill>
          <bgColor theme="7"/>
        </patternFill>
      </fill>
    </dxf>
    <dxf>
      <fill>
        <patternFill>
          <bgColor theme="7"/>
        </patternFill>
      </fill>
    </dxf>
    <dxf>
      <font>
        <color auto="1"/>
      </font>
      <border>
        <left style="thin">
          <color auto="1"/>
        </left>
        <right style="thin">
          <color auto="1"/>
        </right>
        <top style="thin">
          <color auto="1"/>
        </top>
        <bottom style="thin">
          <color auto="1"/>
        </bottom>
        <vertical/>
        <horizontal/>
      </border>
    </dxf>
    <dxf>
      <fill>
        <patternFill>
          <bgColor rgb="FFFF6A47"/>
        </patternFill>
      </fill>
    </dxf>
    <dxf>
      <fill>
        <patternFill>
          <bgColor rgb="FFFF6A47"/>
        </patternFill>
      </fill>
    </dxf>
    <dxf>
      <fill>
        <patternFill>
          <bgColor rgb="FFFF6A47"/>
        </patternFill>
      </fill>
    </dxf>
    <dxf>
      <font>
        <b val="0"/>
        <strike val="0"/>
        <outline val="0"/>
        <shadow val="0"/>
        <u val="none"/>
        <vertAlign val="baseline"/>
        <name val="Calibri"/>
        <family val="2"/>
        <scheme val="minor"/>
      </font>
      <fill>
        <patternFill patternType="none">
          <fgColor indexed="64"/>
          <bgColor auto="1"/>
        </patternFill>
      </fill>
    </dxf>
    <dxf>
      <font>
        <b val="0"/>
        <strike val="0"/>
        <outline val="0"/>
        <shadow val="0"/>
        <u val="none"/>
        <vertAlign val="baseline"/>
        <name val="Calibri"/>
        <family val="2"/>
        <scheme val="minor"/>
      </font>
      <numFmt numFmtId="34" formatCode="_(&quot;$&quot;* #,##0.00_);_(&quot;$&quot;* \(#,##0.00\);_(&quot;$&quot;* &quot;-&quot;??_);_(@_)"/>
      <fill>
        <patternFill patternType="none">
          <fgColor indexed="64"/>
          <bgColor auto="1"/>
        </patternFill>
      </fill>
    </dxf>
    <dxf>
      <font>
        <b val="0"/>
        <strike val="0"/>
        <outline val="0"/>
        <shadow val="0"/>
        <u val="none"/>
        <vertAlign val="baseline"/>
        <name val="Calibri"/>
        <family val="2"/>
        <scheme val="minor"/>
      </font>
      <fill>
        <patternFill patternType="none">
          <fgColor indexed="64"/>
          <bgColor auto="1"/>
        </patternFill>
      </fill>
    </dxf>
    <dxf>
      <font>
        <b val="0"/>
        <strike val="0"/>
        <outline val="0"/>
        <shadow val="0"/>
        <u val="none"/>
        <vertAlign val="baseline"/>
        <name val="Calibri"/>
        <family val="2"/>
        <scheme val="minor"/>
      </font>
      <fill>
        <patternFill patternType="none">
          <fgColor indexed="64"/>
          <bgColor auto="1"/>
        </patternFill>
      </fill>
    </dxf>
    <dxf>
      <font>
        <b val="0"/>
        <strike val="0"/>
        <outline val="0"/>
        <shadow val="0"/>
        <u val="none"/>
        <vertAlign val="baseline"/>
        <name val="Calibri"/>
        <family val="2"/>
        <scheme val="minor"/>
      </font>
      <fill>
        <patternFill patternType="none">
          <fgColor indexed="64"/>
          <bgColor auto="1"/>
        </patternFill>
      </fill>
    </dxf>
    <dxf>
      <font>
        <b val="0"/>
        <strike val="0"/>
        <outline val="0"/>
        <shadow val="0"/>
        <u val="none"/>
        <vertAlign val="baseline"/>
        <name val="Calibri"/>
        <family val="2"/>
        <scheme val="minor"/>
      </font>
      <fill>
        <patternFill patternType="none">
          <fgColor indexed="64"/>
          <bgColor auto="1"/>
        </patternFill>
      </fill>
    </dxf>
    <dxf>
      <font>
        <b val="0"/>
        <strike val="0"/>
        <outline val="0"/>
        <shadow val="0"/>
        <u val="none"/>
        <vertAlign val="baseline"/>
        <name val="Calibri"/>
        <family val="2"/>
        <scheme val="minor"/>
      </font>
      <fill>
        <patternFill patternType="none">
          <fgColor indexed="64"/>
          <bgColor auto="1"/>
        </patternFill>
      </fill>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auto="1"/>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color theme="1"/>
        <name val="Segoe UI"/>
        <family val="2"/>
        <scheme val="none"/>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ill>
        <patternFill patternType="none">
          <fgColor indexed="64"/>
          <bgColor auto="1"/>
        </patternFill>
      </fill>
    </dxf>
    <dxf>
      <font>
        <b/>
        <strike val="0"/>
        <outline val="0"/>
        <shadow val="0"/>
        <u val="none"/>
        <vertAlign val="baseline"/>
        <sz val="11"/>
        <color theme="1"/>
        <name val="Segoe UI"/>
        <family val="2"/>
        <scheme val="none"/>
      </font>
      <fill>
        <patternFill patternType="none">
          <fgColor indexed="64"/>
          <bgColor auto="1"/>
        </patternFill>
      </fill>
      <alignment horizontal="center" vertical="center" textRotation="0" wrapText="0" indent="0" justifyLastLine="0" shrinkToFit="0" readingOrder="0"/>
    </dxf>
  </dxfs>
  <tableStyles count="0" defaultTableStyle="TableStyleMedium2" defaultPivotStyle="PivotStyleLight16"/>
  <colors>
    <mruColors>
      <color rgb="FFFF6A47"/>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1</xdr:row>
      <xdr:rowOff>47625</xdr:rowOff>
    </xdr:from>
    <xdr:to>
      <xdr:col>1</xdr:col>
      <xdr:colOff>5492115</xdr:colOff>
      <xdr:row>1</xdr:row>
      <xdr:rowOff>2891790</xdr:rowOff>
    </xdr:to>
    <xdr:pic>
      <xdr:nvPicPr>
        <xdr:cNvPr id="3" name="Picture 2" descr="A logo with a circle and text&#10;&#10;Description automatically generated">
          <a:extLst>
            <a:ext uri="{FF2B5EF4-FFF2-40B4-BE49-F238E27FC236}">
              <a16:creationId xmlns:a16="http://schemas.microsoft.com/office/drawing/2014/main" id="{1DD0CE65-061D-E886-906D-8F385586A8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333375"/>
          <a:ext cx="5425440" cy="28441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6556C1B-0A72-4D02-9E3F-12297E337DA9}" name="Table1" displayName="Table1" ref="B12:K20" totalsRowShown="0" headerRowDxfId="29" dataDxfId="28">
  <tableColumns count="10">
    <tableColumn id="1" xr3:uid="{1C0EC38D-D32E-4E35-B8C7-F3805A6AF1DA}" name="Type" dataDxfId="27"/>
    <tableColumn id="2" xr3:uid="{B8983264-B782-4EB1-ADB7-0CEF957C85A5}" name="Description" dataDxfId="26"/>
    <tableColumn id="3" xr3:uid="{66EDA0C5-7CDE-45E4-9F82-B68B68EA2184}" name="Quantity" dataDxfId="25"/>
    <tableColumn id="4" xr3:uid="{E4C358E2-B5D2-49A5-A12A-46EE00E8A2B3}" name="Total Equipment Cost" dataDxfId="24" dataCellStyle="Currency"/>
    <tableColumn id="5" xr3:uid="{1A97C6B5-0F17-4B20-924E-86FD3E1CC6E8}" name="Freight/ Shipping" dataDxfId="23"/>
    <tableColumn id="6" xr3:uid="{AC5BDDEB-A3FA-48C4-8040-5BB422087D9B}" name="Delivery" dataDxfId="22"/>
    <tableColumn id="7" xr3:uid="{FDAA262F-73AB-44F2-B292-689D1A9EC142}" name="Installation" dataDxfId="21"/>
    <tableColumn id="8" xr3:uid="{0DE218E7-D8D3-4274-8614-90BAE0CF60DC}" name="Tax" dataDxfId="20"/>
    <tableColumn id="9" xr3:uid="{5BDA8A1E-B611-4AB9-B11F-132225C411CA}" name="Other Cost" dataDxfId="19"/>
    <tableColumn id="10" xr3:uid="{9D25526F-7E29-403C-BCE5-B848184B9034}" name="Total Cost" dataDxfId="18"/>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1C665C3-F7F2-4CB0-B733-11EA8E6FBD39}" name="GrantDetails" displayName="GrantDetails" ref="A1:F21" totalsRowShown="0" dataDxfId="17">
  <autoFilter ref="A1:F21" xr:uid="{B1C665C3-F7F2-4CB0-B733-11EA8E6FBD39}"/>
  <tableColumns count="6">
    <tableColumn id="1" xr3:uid="{C8E0427B-ECCA-4C12-A295-4B3582C9DB50}" name="Grant " dataDxfId="16"/>
    <tableColumn id="2" xr3:uid="{1FA797F9-9F35-41DA-90D9-EAE87E717763}" name="SponsorID" dataDxfId="15">
      <calculatedColumnFormula>B1</calculatedColumnFormula>
    </tableColumn>
    <tableColumn id="3" xr3:uid="{08B7E1E9-3F7F-45FE-BD53-F47F752AD380}" name="Section" dataDxfId="14"/>
    <tableColumn id="4" xr3:uid="{565E92AE-22B0-4FAA-91ED-723E9C28EE1B}" name="Question " dataDxfId="13"/>
    <tableColumn id="5" xr3:uid="{7AB6A31D-DFCF-401F-9F26-3C6AB3703897}" name="Answer" dataDxfId="12"/>
    <tableColumn id="6" xr3:uid="{C1584739-C678-49C4-9D8B-FC2442F7ABEA}" name="Points" dataDxfId="1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Custom 1">
      <a:dk1>
        <a:sysClr val="windowText" lastClr="000000"/>
      </a:dk1>
      <a:lt1>
        <a:srgbClr val="F7F5EB"/>
      </a:lt1>
      <a:dk2>
        <a:srgbClr val="0D5761"/>
      </a:dk2>
      <a:lt2>
        <a:srgbClr val="8CB5AB"/>
      </a:lt2>
      <a:accent1>
        <a:srgbClr val="0D5761"/>
      </a:accent1>
      <a:accent2>
        <a:srgbClr val="8CB5AB"/>
      </a:accent2>
      <a:accent3>
        <a:srgbClr val="F7F5EB"/>
      </a:accent3>
      <a:accent4>
        <a:srgbClr val="FFC000"/>
      </a:accent4>
      <a:accent5>
        <a:srgbClr val="40403D"/>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ospi.k12.wa.us/policy-funding/school-buildings-facilities/grants-funding-resources-non-scap/healthy-kids-healthy-schools-grants" TargetMode="External"/><Relationship Id="rId1" Type="http://schemas.openxmlformats.org/officeDocument/2006/relationships/hyperlink" Target="https://ospi.k12.wa.us/student-success/learning-alternatives/open-doors-youth-reengagement"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ospi.k12.wa.us/student-success/learning-alternatives/open-doors-youth-reengagement" TargetMode="External"/></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11939-DE59-44C8-A0B2-7A5BB6FE98FD}">
  <dimension ref="B1:J7"/>
  <sheetViews>
    <sheetView showGridLines="0" showRowColHeaders="0" workbookViewId="0">
      <selection activeCell="D5" sqref="D5"/>
    </sheetView>
  </sheetViews>
  <sheetFormatPr defaultColWidth="9.109375" defaultRowHeight="14.4" x14ac:dyDescent="0.3"/>
  <cols>
    <col min="1" max="1" width="7.6640625" style="6" customWidth="1"/>
    <col min="2" max="2" width="83.109375" style="6" customWidth="1"/>
    <col min="3" max="16384" width="9.109375" style="6"/>
  </cols>
  <sheetData>
    <row r="1" spans="2:10" ht="22.5" customHeight="1" thickBot="1" x14ac:dyDescent="0.35"/>
    <row r="2" spans="2:10" ht="233.25" customHeight="1" thickBot="1" x14ac:dyDescent="0.45">
      <c r="B2" s="66"/>
    </row>
    <row r="3" spans="2:10" ht="16.8" x14ac:dyDescent="0.4">
      <c r="B3" s="49" t="s">
        <v>2290</v>
      </c>
    </row>
    <row r="4" spans="2:10" ht="16.8" x14ac:dyDescent="0.4">
      <c r="B4" s="7"/>
    </row>
    <row r="5" spans="2:10" ht="36.75" customHeight="1" x14ac:dyDescent="0.3">
      <c r="B5" s="28" t="s">
        <v>356</v>
      </c>
      <c r="C5" s="28"/>
      <c r="D5" s="28"/>
      <c r="E5" s="28"/>
      <c r="F5" s="28"/>
      <c r="G5" s="28"/>
      <c r="H5" s="28"/>
      <c r="I5" s="28"/>
      <c r="J5" s="28"/>
    </row>
    <row r="6" spans="2:10" ht="16.8" x14ac:dyDescent="0.4">
      <c r="B6" s="7"/>
    </row>
    <row r="7" spans="2:10" ht="33" customHeight="1" x14ac:dyDescent="0.4">
      <c r="B7" s="67" t="s">
        <v>2285</v>
      </c>
      <c r="C7" s="67"/>
      <c r="D7" s="67"/>
      <c r="E7" s="67"/>
      <c r="F7" s="67"/>
      <c r="G7" s="67"/>
      <c r="H7" s="67"/>
      <c r="I7" s="67"/>
      <c r="J7" s="67"/>
    </row>
  </sheetData>
  <sheetProtection algorithmName="SHA-512" hashValue="fWIEaiGt681Jgq72Zi1D3KltWOVH3ep0FKuS/nyo5THfBXvGGRgcRXhyUGMhSpIXQbpduuL6zEhDS8B2RAN1mw==" saltValue="p3MaNkl+GfvsVysH9Ri3EQ==" spinCount="100000" sheet="1" objects="1" scenarios="1" selectLockedCells="1" selectUnlockedCell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A7423-C6ED-4700-A0A6-9235155BB221}">
  <dimension ref="A1:D312"/>
  <sheetViews>
    <sheetView topLeftCell="A230" workbookViewId="0">
      <selection activeCell="D230" sqref="D1:D1048576"/>
    </sheetView>
  </sheetViews>
  <sheetFormatPr defaultRowHeight="14.4" x14ac:dyDescent="0.3"/>
  <sheetData>
    <row r="1" spans="1:4" x14ac:dyDescent="0.3">
      <c r="A1" t="s">
        <v>2316</v>
      </c>
      <c r="B1" t="s">
        <v>2347</v>
      </c>
      <c r="C1" t="s">
        <v>2315</v>
      </c>
      <c r="D1" t="s">
        <v>2316</v>
      </c>
    </row>
    <row r="2" spans="1:4" ht="18" customHeight="1" x14ac:dyDescent="0.3">
      <c r="A2" s="50">
        <v>159885</v>
      </c>
      <c r="B2" s="51" t="s">
        <v>13</v>
      </c>
      <c r="C2" s="27" t="s">
        <v>418</v>
      </c>
      <c r="D2" s="50">
        <v>159885</v>
      </c>
    </row>
    <row r="3" spans="1:4" x14ac:dyDescent="0.3">
      <c r="A3" s="50">
        <v>159935</v>
      </c>
      <c r="B3" s="51" t="s">
        <v>19</v>
      </c>
      <c r="C3" s="27">
        <v>2025</v>
      </c>
      <c r="D3" s="50">
        <v>159935</v>
      </c>
    </row>
    <row r="4" spans="1:4" x14ac:dyDescent="0.3">
      <c r="A4" s="50">
        <v>159310</v>
      </c>
      <c r="B4" s="51" t="s">
        <v>20</v>
      </c>
      <c r="C4" s="27">
        <v>2025</v>
      </c>
      <c r="D4" s="50">
        <v>159310</v>
      </c>
    </row>
    <row r="5" spans="1:4" x14ac:dyDescent="0.3">
      <c r="A5" s="50">
        <v>159210</v>
      </c>
      <c r="B5" s="51" t="s">
        <v>30</v>
      </c>
      <c r="C5" s="27">
        <v>2025</v>
      </c>
      <c r="D5" s="50">
        <v>159210</v>
      </c>
    </row>
    <row r="6" spans="1:4" x14ac:dyDescent="0.3">
      <c r="A6" s="50">
        <v>159243</v>
      </c>
      <c r="B6" s="51" t="s">
        <v>44</v>
      </c>
      <c r="C6" s="27">
        <v>2025</v>
      </c>
      <c r="D6" s="50">
        <v>159243</v>
      </c>
    </row>
    <row r="7" spans="1:4" x14ac:dyDescent="0.3">
      <c r="A7" s="50">
        <v>159382</v>
      </c>
      <c r="B7" s="51" t="s">
        <v>45</v>
      </c>
      <c r="C7" s="27">
        <v>2025</v>
      </c>
      <c r="D7" s="50">
        <v>159382</v>
      </c>
    </row>
    <row r="8" spans="1:4" x14ac:dyDescent="0.3">
      <c r="A8" s="50">
        <v>160031</v>
      </c>
      <c r="B8" s="51" t="s">
        <v>49</v>
      </c>
      <c r="C8" s="27">
        <v>2025</v>
      </c>
      <c r="D8" s="50">
        <v>160031</v>
      </c>
    </row>
    <row r="9" spans="1:4" x14ac:dyDescent="0.3">
      <c r="A9" s="50">
        <v>159502</v>
      </c>
      <c r="B9" s="51" t="s">
        <v>51</v>
      </c>
      <c r="C9" s="27">
        <v>2025</v>
      </c>
      <c r="D9" s="50">
        <v>159502</v>
      </c>
    </row>
    <row r="10" spans="1:4" x14ac:dyDescent="0.3">
      <c r="A10" s="50">
        <v>159464</v>
      </c>
      <c r="B10" s="51" t="s">
        <v>52</v>
      </c>
      <c r="C10" s="27">
        <v>2025</v>
      </c>
      <c r="D10" s="50">
        <v>159464</v>
      </c>
    </row>
    <row r="11" spans="1:4" x14ac:dyDescent="0.3">
      <c r="A11" s="50">
        <v>159948</v>
      </c>
      <c r="B11" s="51" t="s">
        <v>75</v>
      </c>
      <c r="C11" s="27">
        <v>2025</v>
      </c>
      <c r="D11" s="50">
        <v>159948</v>
      </c>
    </row>
    <row r="12" spans="1:4" x14ac:dyDescent="0.3">
      <c r="A12" s="50">
        <v>159505</v>
      </c>
      <c r="B12" s="51" t="s">
        <v>83</v>
      </c>
      <c r="C12" s="27">
        <v>2025</v>
      </c>
      <c r="D12" s="50">
        <v>159505</v>
      </c>
    </row>
    <row r="13" spans="1:4" x14ac:dyDescent="0.3">
      <c r="A13" s="50">
        <v>159898</v>
      </c>
      <c r="B13" s="51" t="s">
        <v>87</v>
      </c>
      <c r="C13" s="27">
        <v>2025</v>
      </c>
      <c r="D13" s="50">
        <v>159898</v>
      </c>
    </row>
    <row r="14" spans="1:4" x14ac:dyDescent="0.3">
      <c r="A14" s="50">
        <v>159365</v>
      </c>
      <c r="B14" s="51" t="s">
        <v>96</v>
      </c>
      <c r="C14" s="27">
        <v>2025</v>
      </c>
      <c r="D14" s="50">
        <v>159365</v>
      </c>
    </row>
    <row r="15" spans="1:4" x14ac:dyDescent="0.3">
      <c r="A15" s="50">
        <v>159893</v>
      </c>
      <c r="B15" s="51" t="s">
        <v>104</v>
      </c>
      <c r="C15" s="27">
        <v>2025</v>
      </c>
      <c r="D15" s="50">
        <v>159893</v>
      </c>
    </row>
    <row r="16" spans="1:4" x14ac:dyDescent="0.3">
      <c r="A16" s="50">
        <v>159307</v>
      </c>
      <c r="B16" s="51" t="s">
        <v>109</v>
      </c>
      <c r="C16" s="27">
        <v>2025</v>
      </c>
      <c r="D16" s="50">
        <v>159307</v>
      </c>
    </row>
    <row r="17" spans="1:4" x14ac:dyDescent="0.3">
      <c r="A17" s="50">
        <v>158999</v>
      </c>
      <c r="B17" s="51" t="s">
        <v>112</v>
      </c>
      <c r="C17" s="27">
        <v>2025</v>
      </c>
      <c r="D17" s="50">
        <v>158999</v>
      </c>
    </row>
    <row r="18" spans="1:4" x14ac:dyDescent="0.3">
      <c r="A18" s="50">
        <v>159499</v>
      </c>
      <c r="B18" s="51" t="s">
        <v>120</v>
      </c>
      <c r="C18" s="27">
        <v>2025</v>
      </c>
      <c r="D18" s="50">
        <v>159499</v>
      </c>
    </row>
    <row r="19" spans="1:4" x14ac:dyDescent="0.3">
      <c r="A19" s="50">
        <v>159385</v>
      </c>
      <c r="B19" s="51" t="s">
        <v>125</v>
      </c>
      <c r="C19" s="27">
        <v>2025</v>
      </c>
      <c r="D19" s="50">
        <v>159385</v>
      </c>
    </row>
    <row r="20" spans="1:4" x14ac:dyDescent="0.3">
      <c r="A20" s="50">
        <v>159351</v>
      </c>
      <c r="B20" s="51" t="s">
        <v>128</v>
      </c>
      <c r="C20" s="27">
        <v>2025</v>
      </c>
      <c r="D20" s="50">
        <v>159351</v>
      </c>
    </row>
    <row r="21" spans="1:4" x14ac:dyDescent="0.3">
      <c r="A21" s="50">
        <v>159587</v>
      </c>
      <c r="B21" s="51" t="s">
        <v>133</v>
      </c>
      <c r="C21" s="27">
        <v>2025</v>
      </c>
      <c r="D21" s="50">
        <v>159587</v>
      </c>
    </row>
    <row r="22" spans="1:4" x14ac:dyDescent="0.3">
      <c r="A22" s="50">
        <v>159526</v>
      </c>
      <c r="B22" s="51" t="s">
        <v>158</v>
      </c>
      <c r="C22" s="27">
        <v>2025</v>
      </c>
      <c r="D22" s="50">
        <v>159526</v>
      </c>
    </row>
    <row r="23" spans="1:4" x14ac:dyDescent="0.3">
      <c r="A23" s="50">
        <v>159504</v>
      </c>
      <c r="B23" s="51" t="s">
        <v>171</v>
      </c>
      <c r="C23" s="27">
        <v>2025</v>
      </c>
      <c r="D23" s="50">
        <v>159504</v>
      </c>
    </row>
    <row r="24" spans="1:4" x14ac:dyDescent="0.3">
      <c r="A24" s="50">
        <v>159462</v>
      </c>
      <c r="B24" s="51" t="s">
        <v>174</v>
      </c>
      <c r="C24" s="27">
        <v>2025</v>
      </c>
      <c r="D24" s="50">
        <v>159462</v>
      </c>
    </row>
    <row r="25" spans="1:4" x14ac:dyDescent="0.3">
      <c r="A25" s="50">
        <v>159451</v>
      </c>
      <c r="B25" s="51" t="s">
        <v>374</v>
      </c>
      <c r="C25" s="27">
        <v>2025</v>
      </c>
      <c r="D25" s="50">
        <v>159451</v>
      </c>
    </row>
    <row r="26" spans="1:4" x14ac:dyDescent="0.3">
      <c r="A26" s="50">
        <v>159427</v>
      </c>
      <c r="B26" s="51" t="s">
        <v>186</v>
      </c>
      <c r="C26" s="27">
        <v>2025</v>
      </c>
      <c r="D26" s="50">
        <v>159427</v>
      </c>
    </row>
    <row r="27" spans="1:4" x14ac:dyDescent="0.3">
      <c r="A27" s="50">
        <v>159931</v>
      </c>
      <c r="B27" s="51" t="s">
        <v>218</v>
      </c>
      <c r="C27" s="27">
        <v>2025</v>
      </c>
      <c r="D27" s="50">
        <v>159931</v>
      </c>
    </row>
    <row r="28" spans="1:4" x14ac:dyDescent="0.3">
      <c r="A28" s="50">
        <v>159401</v>
      </c>
      <c r="B28" s="51" t="s">
        <v>223</v>
      </c>
      <c r="C28" s="27">
        <v>2025</v>
      </c>
      <c r="D28" s="50">
        <v>159401</v>
      </c>
    </row>
    <row r="29" spans="1:4" x14ac:dyDescent="0.3">
      <c r="A29" s="50">
        <v>159877</v>
      </c>
      <c r="B29" s="51" t="s">
        <v>249</v>
      </c>
      <c r="C29" s="27">
        <v>2025</v>
      </c>
      <c r="D29" s="50">
        <v>159877</v>
      </c>
    </row>
    <row r="30" spans="1:4" x14ac:dyDescent="0.3">
      <c r="A30" s="50">
        <v>160037</v>
      </c>
      <c r="B30" s="51" t="s">
        <v>277</v>
      </c>
      <c r="C30" s="27">
        <v>2025</v>
      </c>
      <c r="D30" s="50">
        <v>160037</v>
      </c>
    </row>
    <row r="31" spans="1:4" x14ac:dyDescent="0.3">
      <c r="A31" s="50">
        <v>159929</v>
      </c>
      <c r="B31" s="51" t="s">
        <v>283</v>
      </c>
      <c r="C31" s="27">
        <v>2025</v>
      </c>
      <c r="D31" s="50">
        <v>159929</v>
      </c>
    </row>
    <row r="32" spans="1:4" x14ac:dyDescent="0.3">
      <c r="A32" s="50">
        <v>159519</v>
      </c>
      <c r="B32" s="51" t="s">
        <v>287</v>
      </c>
      <c r="C32" s="27">
        <v>2025</v>
      </c>
      <c r="D32" s="50">
        <v>159519</v>
      </c>
    </row>
    <row r="33" spans="1:4" x14ac:dyDescent="0.3">
      <c r="A33" s="50">
        <v>159977</v>
      </c>
      <c r="B33" s="51" t="s">
        <v>288</v>
      </c>
      <c r="C33" s="27">
        <v>2025</v>
      </c>
      <c r="D33" s="50">
        <v>159977</v>
      </c>
    </row>
    <row r="34" spans="1:4" x14ac:dyDescent="0.3">
      <c r="A34" s="50">
        <v>159514</v>
      </c>
      <c r="B34" s="51" t="s">
        <v>307</v>
      </c>
      <c r="C34" s="27">
        <v>2025</v>
      </c>
      <c r="D34" s="50">
        <v>159514</v>
      </c>
    </row>
    <row r="35" spans="1:4" x14ac:dyDescent="0.3">
      <c r="A35" s="50">
        <v>159323</v>
      </c>
      <c r="B35" s="51" t="s">
        <v>14</v>
      </c>
      <c r="C35" s="27">
        <v>2022</v>
      </c>
      <c r="D35" s="50">
        <v>159323</v>
      </c>
    </row>
    <row r="36" spans="1:4" ht="26.4" x14ac:dyDescent="0.3">
      <c r="A36" s="50">
        <v>159890</v>
      </c>
      <c r="B36" s="51" t="s">
        <v>15</v>
      </c>
      <c r="C36" s="27" t="s">
        <v>418</v>
      </c>
      <c r="D36" s="50">
        <v>159890</v>
      </c>
    </row>
    <row r="37" spans="1:4" ht="26.4" x14ac:dyDescent="0.3">
      <c r="A37" s="50">
        <v>159979</v>
      </c>
      <c r="B37" s="51" t="s">
        <v>16</v>
      </c>
      <c r="C37" s="27" t="s">
        <v>418</v>
      </c>
      <c r="D37" s="50">
        <v>159979</v>
      </c>
    </row>
    <row r="38" spans="1:4" ht="26.4" x14ac:dyDescent="0.3">
      <c r="A38" s="50">
        <v>159297</v>
      </c>
      <c r="B38" s="51" t="s">
        <v>17</v>
      </c>
      <c r="C38" s="27" t="s">
        <v>418</v>
      </c>
      <c r="D38" s="50">
        <v>159297</v>
      </c>
    </row>
    <row r="39" spans="1:4" ht="26.4" x14ac:dyDescent="0.3">
      <c r="A39" s="50">
        <v>159585</v>
      </c>
      <c r="B39" s="51" t="s">
        <v>18</v>
      </c>
      <c r="C39" s="27" t="s">
        <v>418</v>
      </c>
      <c r="D39" s="50">
        <v>159585</v>
      </c>
    </row>
    <row r="40" spans="1:4" ht="26.4" x14ac:dyDescent="0.3">
      <c r="A40" s="50">
        <v>159962</v>
      </c>
      <c r="B40" s="51" t="s">
        <v>21</v>
      </c>
      <c r="C40" s="27" t="s">
        <v>418</v>
      </c>
      <c r="D40" s="50">
        <v>159962</v>
      </c>
    </row>
    <row r="41" spans="1:4" ht="26.4" x14ac:dyDescent="0.3">
      <c r="A41" s="50">
        <v>159932</v>
      </c>
      <c r="B41" s="51" t="s">
        <v>22</v>
      </c>
      <c r="C41" s="27" t="s">
        <v>418</v>
      </c>
      <c r="D41" s="50">
        <v>159932</v>
      </c>
    </row>
    <row r="42" spans="1:4" ht="26.4" x14ac:dyDescent="0.3">
      <c r="A42" s="50">
        <v>159942</v>
      </c>
      <c r="B42" s="51" t="s">
        <v>23</v>
      </c>
      <c r="C42" s="27" t="s">
        <v>418</v>
      </c>
      <c r="D42" s="50">
        <v>159942</v>
      </c>
    </row>
    <row r="43" spans="1:4" ht="26.4" x14ac:dyDescent="0.3">
      <c r="A43" s="50">
        <v>159241</v>
      </c>
      <c r="B43" s="51" t="s">
        <v>24</v>
      </c>
      <c r="C43" s="27" t="s">
        <v>418</v>
      </c>
      <c r="D43" s="50">
        <v>159241</v>
      </c>
    </row>
    <row r="44" spans="1:4" x14ac:dyDescent="0.3">
      <c r="A44" s="50">
        <v>159529</v>
      </c>
      <c r="B44" s="51" t="s">
        <v>25</v>
      </c>
      <c r="C44" s="27">
        <v>2020</v>
      </c>
      <c r="D44" s="50">
        <v>159529</v>
      </c>
    </row>
    <row r="45" spans="1:4" ht="26.4" x14ac:dyDescent="0.3">
      <c r="A45" s="50">
        <v>160001</v>
      </c>
      <c r="B45" s="51" t="s">
        <v>366</v>
      </c>
      <c r="C45" s="27" t="s">
        <v>418</v>
      </c>
      <c r="D45" s="50">
        <v>160001</v>
      </c>
    </row>
    <row r="46" spans="1:4" x14ac:dyDescent="0.3">
      <c r="A46" s="50">
        <v>159944</v>
      </c>
      <c r="B46" s="51" t="s">
        <v>26</v>
      </c>
      <c r="C46" s="27">
        <v>2020</v>
      </c>
      <c r="D46" s="50">
        <v>159944</v>
      </c>
    </row>
    <row r="47" spans="1:4" ht="26.4" x14ac:dyDescent="0.3">
      <c r="A47" s="50">
        <v>159434</v>
      </c>
      <c r="B47" s="51" t="s">
        <v>27</v>
      </c>
      <c r="C47" s="27" t="s">
        <v>418</v>
      </c>
      <c r="D47" s="50">
        <v>159434</v>
      </c>
    </row>
    <row r="48" spans="1:4" ht="26.4" x14ac:dyDescent="0.3">
      <c r="A48" s="50">
        <v>159342</v>
      </c>
      <c r="B48" s="51" t="s">
        <v>28</v>
      </c>
      <c r="C48" s="27" t="s">
        <v>418</v>
      </c>
      <c r="D48" s="50">
        <v>159342</v>
      </c>
    </row>
    <row r="49" spans="1:4" ht="26.4" x14ac:dyDescent="0.3">
      <c r="A49" s="50">
        <v>160000</v>
      </c>
      <c r="B49" s="51" t="s">
        <v>29</v>
      </c>
      <c r="C49" s="27" t="s">
        <v>418</v>
      </c>
      <c r="D49" s="50">
        <v>160000</v>
      </c>
    </row>
    <row r="50" spans="1:4" ht="26.4" x14ac:dyDescent="0.3">
      <c r="A50" s="50">
        <v>159946</v>
      </c>
      <c r="B50" s="51" t="s">
        <v>31</v>
      </c>
      <c r="C50" s="27" t="s">
        <v>418</v>
      </c>
      <c r="D50" s="50">
        <v>159946</v>
      </c>
    </row>
    <row r="51" spans="1:4" ht="26.4" x14ac:dyDescent="0.3">
      <c r="A51" s="50">
        <v>159333</v>
      </c>
      <c r="B51" s="51" t="s">
        <v>32</v>
      </c>
      <c r="C51" s="27" t="s">
        <v>418</v>
      </c>
      <c r="D51" s="50">
        <v>159333</v>
      </c>
    </row>
    <row r="52" spans="1:4" ht="26.4" x14ac:dyDescent="0.3">
      <c r="A52" s="50">
        <v>159559</v>
      </c>
      <c r="B52" s="51" t="s">
        <v>33</v>
      </c>
      <c r="C52" s="27" t="s">
        <v>418</v>
      </c>
      <c r="D52" s="50">
        <v>159559</v>
      </c>
    </row>
    <row r="53" spans="1:4" ht="26.4" x14ac:dyDescent="0.3">
      <c r="A53" s="50">
        <v>160495</v>
      </c>
      <c r="B53" s="51" t="s">
        <v>34</v>
      </c>
      <c r="C53" s="27" t="s">
        <v>418</v>
      </c>
      <c r="D53" s="50">
        <v>160495</v>
      </c>
    </row>
    <row r="54" spans="1:4" ht="26.4" x14ac:dyDescent="0.3">
      <c r="A54" s="50">
        <v>160027</v>
      </c>
      <c r="B54" s="51" t="s">
        <v>35</v>
      </c>
      <c r="C54" s="27" t="s">
        <v>418</v>
      </c>
      <c r="D54" s="50">
        <v>160027</v>
      </c>
    </row>
    <row r="55" spans="1:4" ht="26.4" x14ac:dyDescent="0.3">
      <c r="A55" s="50">
        <v>159592</v>
      </c>
      <c r="B55" s="51" t="s">
        <v>36</v>
      </c>
      <c r="C55" s="27" t="s">
        <v>418</v>
      </c>
      <c r="D55" s="50">
        <v>159592</v>
      </c>
    </row>
    <row r="56" spans="1:4" ht="26.4" x14ac:dyDescent="0.3">
      <c r="A56" s="50">
        <v>159469</v>
      </c>
      <c r="B56" s="51" t="s">
        <v>37</v>
      </c>
      <c r="C56" s="27" t="s">
        <v>418</v>
      </c>
      <c r="D56" s="50">
        <v>159469</v>
      </c>
    </row>
    <row r="57" spans="1:4" ht="26.4" x14ac:dyDescent="0.3">
      <c r="A57" s="50">
        <v>160492</v>
      </c>
      <c r="B57" s="51" t="s">
        <v>38</v>
      </c>
      <c r="C57" s="27" t="s">
        <v>418</v>
      </c>
      <c r="D57" s="50">
        <v>160492</v>
      </c>
    </row>
    <row r="58" spans="1:4" x14ac:dyDescent="0.3">
      <c r="A58" s="50">
        <v>159522</v>
      </c>
      <c r="B58" s="51" t="s">
        <v>39</v>
      </c>
      <c r="C58" s="27">
        <v>2023</v>
      </c>
      <c r="D58" s="50">
        <v>159522</v>
      </c>
    </row>
    <row r="59" spans="1:4" x14ac:dyDescent="0.3">
      <c r="A59" s="50">
        <v>159952</v>
      </c>
      <c r="B59" s="51" t="s">
        <v>40</v>
      </c>
      <c r="C59" s="27">
        <v>2022</v>
      </c>
      <c r="D59" s="50">
        <v>159952</v>
      </c>
    </row>
    <row r="60" spans="1:4" ht="26.4" x14ac:dyDescent="0.3">
      <c r="A60" s="50">
        <v>159956</v>
      </c>
      <c r="B60" s="51" t="s">
        <v>41</v>
      </c>
      <c r="C60" s="27" t="s">
        <v>418</v>
      </c>
      <c r="D60" s="50">
        <v>159956</v>
      </c>
    </row>
    <row r="61" spans="1:4" ht="26.4" x14ac:dyDescent="0.3">
      <c r="A61" s="50">
        <v>160060</v>
      </c>
      <c r="B61" s="51" t="s">
        <v>42</v>
      </c>
      <c r="C61" s="27" t="s">
        <v>418</v>
      </c>
      <c r="D61" s="50">
        <v>160060</v>
      </c>
    </row>
    <row r="62" spans="1:4" x14ac:dyDescent="0.3">
      <c r="A62" s="50">
        <v>159250</v>
      </c>
      <c r="B62" s="51" t="s">
        <v>43</v>
      </c>
      <c r="C62" s="27">
        <v>2021</v>
      </c>
      <c r="D62" s="50">
        <v>159250</v>
      </c>
    </row>
    <row r="63" spans="1:4" x14ac:dyDescent="0.3">
      <c r="A63" s="50">
        <v>159501</v>
      </c>
      <c r="B63" s="51" t="s">
        <v>45</v>
      </c>
      <c r="C63" s="27">
        <v>2023</v>
      </c>
      <c r="D63" s="50">
        <v>159501</v>
      </c>
    </row>
    <row r="64" spans="1:4" x14ac:dyDescent="0.3">
      <c r="A64" s="50">
        <v>159694</v>
      </c>
      <c r="B64" s="51" t="s">
        <v>367</v>
      </c>
      <c r="C64" s="27">
        <v>2021</v>
      </c>
      <c r="D64" s="50">
        <v>159694</v>
      </c>
    </row>
    <row r="65" spans="1:4" x14ac:dyDescent="0.3">
      <c r="A65" s="50">
        <v>159347</v>
      </c>
      <c r="B65" s="51" t="s">
        <v>46</v>
      </c>
      <c r="C65" s="27">
        <v>2022</v>
      </c>
      <c r="D65" s="50">
        <v>159347</v>
      </c>
    </row>
    <row r="66" spans="1:4" ht="26.4" x14ac:dyDescent="0.3">
      <c r="A66" s="50">
        <v>159197</v>
      </c>
      <c r="B66" s="51" t="s">
        <v>47</v>
      </c>
      <c r="C66" s="27" t="s">
        <v>418</v>
      </c>
      <c r="D66" s="50">
        <v>159197</v>
      </c>
    </row>
    <row r="67" spans="1:4" ht="26.4" x14ac:dyDescent="0.3">
      <c r="A67" s="50">
        <v>159402</v>
      </c>
      <c r="B67" s="51" t="s">
        <v>50</v>
      </c>
      <c r="C67" s="27" t="s">
        <v>418</v>
      </c>
      <c r="D67" s="50">
        <v>159402</v>
      </c>
    </row>
    <row r="68" spans="1:4" ht="26.4" x14ac:dyDescent="0.3">
      <c r="A68" s="50">
        <v>159425</v>
      </c>
      <c r="B68" s="51" t="s">
        <v>53</v>
      </c>
      <c r="C68" s="27" t="s">
        <v>418</v>
      </c>
      <c r="D68" s="50">
        <v>159425</v>
      </c>
    </row>
    <row r="69" spans="1:4" x14ac:dyDescent="0.3">
      <c r="A69" s="50">
        <v>159950</v>
      </c>
      <c r="B69" s="51" t="s">
        <v>368</v>
      </c>
      <c r="C69" s="27">
        <v>2023</v>
      </c>
      <c r="D69" s="50">
        <v>159950</v>
      </c>
    </row>
    <row r="70" spans="1:4" ht="26.4" x14ac:dyDescent="0.3">
      <c r="A70" s="50">
        <v>159414</v>
      </c>
      <c r="B70" s="51" t="s">
        <v>54</v>
      </c>
      <c r="C70" s="27" t="s">
        <v>418</v>
      </c>
      <c r="D70" s="50">
        <v>159414</v>
      </c>
    </row>
    <row r="71" spans="1:4" x14ac:dyDescent="0.3">
      <c r="A71" s="50">
        <v>159422</v>
      </c>
      <c r="B71" s="51" t="s">
        <v>55</v>
      </c>
      <c r="C71" s="27">
        <v>2020</v>
      </c>
      <c r="D71" s="50">
        <v>159422</v>
      </c>
    </row>
    <row r="72" spans="1:4" ht="26.4" x14ac:dyDescent="0.3">
      <c r="A72" s="50">
        <v>159428</v>
      </c>
      <c r="B72" s="51" t="s">
        <v>56</v>
      </c>
      <c r="C72" s="27" t="s">
        <v>418</v>
      </c>
      <c r="D72" s="50">
        <v>159428</v>
      </c>
    </row>
    <row r="73" spans="1:4" ht="26.4" x14ac:dyDescent="0.3">
      <c r="A73" s="50">
        <v>159999</v>
      </c>
      <c r="B73" s="51" t="s">
        <v>57</v>
      </c>
      <c r="C73" s="27" t="s">
        <v>418</v>
      </c>
      <c r="D73" s="50">
        <v>159999</v>
      </c>
    </row>
    <row r="74" spans="1:4" ht="26.4" x14ac:dyDescent="0.3">
      <c r="A74" s="50">
        <v>159964</v>
      </c>
      <c r="B74" s="51" t="s">
        <v>58</v>
      </c>
      <c r="C74" s="27" t="s">
        <v>418</v>
      </c>
      <c r="D74" s="50">
        <v>159964</v>
      </c>
    </row>
    <row r="75" spans="1:4" x14ac:dyDescent="0.3">
      <c r="A75" s="50">
        <v>159313</v>
      </c>
      <c r="B75" s="51" t="s">
        <v>59</v>
      </c>
      <c r="C75" s="27">
        <v>2020</v>
      </c>
      <c r="D75" s="50">
        <v>159313</v>
      </c>
    </row>
    <row r="76" spans="1:4" ht="26.4" x14ac:dyDescent="0.3">
      <c r="A76" s="50">
        <v>159459</v>
      </c>
      <c r="B76" s="51" t="s">
        <v>60</v>
      </c>
      <c r="C76" s="27" t="s">
        <v>418</v>
      </c>
      <c r="D76" s="50">
        <v>159459</v>
      </c>
    </row>
    <row r="77" spans="1:4" ht="26.4" x14ac:dyDescent="0.3">
      <c r="A77" s="50">
        <v>159899</v>
      </c>
      <c r="B77" s="51" t="s">
        <v>61</v>
      </c>
      <c r="C77" s="27" t="s">
        <v>418</v>
      </c>
      <c r="D77" s="50">
        <v>159899</v>
      </c>
    </row>
    <row r="78" spans="1:4" ht="26.4" x14ac:dyDescent="0.3">
      <c r="A78" s="50">
        <v>159308</v>
      </c>
      <c r="B78" s="51" t="s">
        <v>62</v>
      </c>
      <c r="C78" s="27" t="s">
        <v>418</v>
      </c>
      <c r="D78" s="50">
        <v>159308</v>
      </c>
    </row>
    <row r="79" spans="1:4" ht="26.4" x14ac:dyDescent="0.3">
      <c r="A79" s="50">
        <v>159353</v>
      </c>
      <c r="B79" s="51" t="s">
        <v>63</v>
      </c>
      <c r="C79" s="27" t="s">
        <v>418</v>
      </c>
      <c r="D79" s="50">
        <v>159353</v>
      </c>
    </row>
    <row r="80" spans="1:4" ht="26.4" x14ac:dyDescent="0.3">
      <c r="A80" s="50">
        <v>159311</v>
      </c>
      <c r="B80" s="51" t="s">
        <v>64</v>
      </c>
      <c r="C80" s="27" t="s">
        <v>418</v>
      </c>
      <c r="D80" s="50">
        <v>159311</v>
      </c>
    </row>
    <row r="81" spans="1:4" ht="26.4" x14ac:dyDescent="0.3">
      <c r="A81" s="50">
        <v>159920</v>
      </c>
      <c r="B81" s="51" t="s">
        <v>65</v>
      </c>
      <c r="C81" s="27" t="s">
        <v>418</v>
      </c>
      <c r="D81" s="50">
        <v>159920</v>
      </c>
    </row>
    <row r="82" spans="1:4" ht="26.4" x14ac:dyDescent="0.3">
      <c r="A82" s="50">
        <v>159456</v>
      </c>
      <c r="B82" s="51" t="s">
        <v>66</v>
      </c>
      <c r="C82" s="27" t="s">
        <v>418</v>
      </c>
      <c r="D82" s="50">
        <v>159456</v>
      </c>
    </row>
    <row r="83" spans="1:4" ht="26.4" x14ac:dyDescent="0.3">
      <c r="A83" s="50">
        <v>159383</v>
      </c>
      <c r="B83" s="51" t="s">
        <v>67</v>
      </c>
      <c r="C83" s="27" t="s">
        <v>418</v>
      </c>
      <c r="D83" s="50">
        <v>159383</v>
      </c>
    </row>
    <row r="84" spans="1:4" ht="26.4" x14ac:dyDescent="0.3">
      <c r="A84" s="50">
        <v>159994</v>
      </c>
      <c r="B84" s="51" t="s">
        <v>369</v>
      </c>
      <c r="C84" s="27" t="s">
        <v>418</v>
      </c>
      <c r="D84" s="50">
        <v>159994</v>
      </c>
    </row>
    <row r="85" spans="1:4" ht="26.4" x14ac:dyDescent="0.3">
      <c r="A85" s="50">
        <v>159867</v>
      </c>
      <c r="B85" s="51" t="s">
        <v>68</v>
      </c>
      <c r="C85" s="27" t="s">
        <v>418</v>
      </c>
      <c r="D85" s="50">
        <v>159867</v>
      </c>
    </row>
    <row r="86" spans="1:4" ht="26.4" x14ac:dyDescent="0.3">
      <c r="A86" s="50">
        <v>159332</v>
      </c>
      <c r="B86" s="51" t="s">
        <v>69</v>
      </c>
      <c r="C86" s="27" t="s">
        <v>418</v>
      </c>
      <c r="D86" s="50">
        <v>159332</v>
      </c>
    </row>
    <row r="87" spans="1:4" x14ac:dyDescent="0.3">
      <c r="A87" s="50">
        <v>159901</v>
      </c>
      <c r="B87" s="51" t="s">
        <v>70</v>
      </c>
      <c r="C87" s="27">
        <v>2022</v>
      </c>
      <c r="D87" s="50">
        <v>159901</v>
      </c>
    </row>
    <row r="88" spans="1:4" ht="26.4" x14ac:dyDescent="0.3">
      <c r="A88" s="50">
        <v>159244</v>
      </c>
      <c r="B88" s="51" t="s">
        <v>71</v>
      </c>
      <c r="C88" s="27" t="s">
        <v>418</v>
      </c>
      <c r="D88" s="50">
        <v>159244</v>
      </c>
    </row>
    <row r="89" spans="1:4" x14ac:dyDescent="0.3">
      <c r="A89" s="50">
        <v>159394</v>
      </c>
      <c r="B89" s="51" t="s">
        <v>72</v>
      </c>
      <c r="C89" s="27">
        <v>2022</v>
      </c>
      <c r="D89" s="50">
        <v>159394</v>
      </c>
    </row>
    <row r="90" spans="1:4" ht="26.4" x14ac:dyDescent="0.3">
      <c r="A90" s="50">
        <v>159397</v>
      </c>
      <c r="B90" s="51" t="s">
        <v>73</v>
      </c>
      <c r="C90" s="27" t="s">
        <v>418</v>
      </c>
      <c r="D90" s="50">
        <v>159397</v>
      </c>
    </row>
    <row r="91" spans="1:4" x14ac:dyDescent="0.3">
      <c r="A91" s="50">
        <v>159949</v>
      </c>
      <c r="B91" s="51" t="s">
        <v>74</v>
      </c>
      <c r="C91" s="27">
        <v>2021</v>
      </c>
      <c r="D91" s="50">
        <v>159949</v>
      </c>
    </row>
    <row r="92" spans="1:4" ht="26.4" x14ac:dyDescent="0.3">
      <c r="A92" s="50">
        <v>159417</v>
      </c>
      <c r="B92" s="51" t="s">
        <v>76</v>
      </c>
      <c r="C92" s="27" t="s">
        <v>418</v>
      </c>
      <c r="D92" s="50">
        <v>159417</v>
      </c>
    </row>
    <row r="93" spans="1:4" ht="26.4" x14ac:dyDescent="0.3">
      <c r="A93" s="50">
        <v>159384</v>
      </c>
      <c r="B93" s="51" t="s">
        <v>77</v>
      </c>
      <c r="C93" s="27" t="s">
        <v>418</v>
      </c>
      <c r="D93" s="50">
        <v>159384</v>
      </c>
    </row>
    <row r="94" spans="1:4" ht="26.4" x14ac:dyDescent="0.3">
      <c r="A94" s="50">
        <v>159561</v>
      </c>
      <c r="B94" s="51" t="s">
        <v>78</v>
      </c>
      <c r="C94" s="27" t="s">
        <v>418</v>
      </c>
      <c r="D94" s="50">
        <v>159561</v>
      </c>
    </row>
    <row r="95" spans="1:4" ht="26.4" x14ac:dyDescent="0.3">
      <c r="A95" s="50">
        <v>159954</v>
      </c>
      <c r="B95" s="51" t="s">
        <v>79</v>
      </c>
      <c r="C95" s="27" t="s">
        <v>418</v>
      </c>
      <c r="D95" s="50">
        <v>159954</v>
      </c>
    </row>
    <row r="96" spans="1:4" ht="26.4" x14ac:dyDescent="0.3">
      <c r="A96" s="50">
        <v>159961</v>
      </c>
      <c r="B96" s="51" t="s">
        <v>80</v>
      </c>
      <c r="C96" s="27" t="s">
        <v>418</v>
      </c>
      <c r="D96" s="50">
        <v>159961</v>
      </c>
    </row>
    <row r="97" spans="1:4" x14ac:dyDescent="0.3">
      <c r="A97" s="50">
        <v>159873</v>
      </c>
      <c r="B97" s="51" t="s">
        <v>81</v>
      </c>
      <c r="C97" s="27">
        <v>2021</v>
      </c>
      <c r="D97" s="50">
        <v>159873</v>
      </c>
    </row>
    <row r="98" spans="1:4" ht="26.4" x14ac:dyDescent="0.3">
      <c r="A98" s="50">
        <v>159907</v>
      </c>
      <c r="B98" s="51" t="s">
        <v>82</v>
      </c>
      <c r="C98" s="27" t="s">
        <v>418</v>
      </c>
      <c r="D98" s="50">
        <v>159907</v>
      </c>
    </row>
    <row r="99" spans="1:4" x14ac:dyDescent="0.3">
      <c r="A99" s="50">
        <v>159922</v>
      </c>
      <c r="B99" s="51" t="s">
        <v>84</v>
      </c>
      <c r="C99" s="27">
        <v>2021</v>
      </c>
      <c r="D99" s="50">
        <v>159922</v>
      </c>
    </row>
    <row r="100" spans="1:4" ht="26.4" x14ac:dyDescent="0.3">
      <c r="A100" s="50">
        <v>159289</v>
      </c>
      <c r="B100" s="51" t="s">
        <v>85</v>
      </c>
      <c r="C100" s="27" t="s">
        <v>418</v>
      </c>
      <c r="D100" s="50">
        <v>159289</v>
      </c>
    </row>
    <row r="101" spans="1:4" ht="26.4" x14ac:dyDescent="0.3">
      <c r="A101" s="50">
        <v>159294</v>
      </c>
      <c r="B101" s="51" t="s">
        <v>86</v>
      </c>
      <c r="C101" s="27" t="s">
        <v>418</v>
      </c>
      <c r="D101" s="50">
        <v>159294</v>
      </c>
    </row>
    <row r="102" spans="1:4" ht="26.4" x14ac:dyDescent="0.3">
      <c r="A102" s="50">
        <v>159976</v>
      </c>
      <c r="B102" s="51" t="s">
        <v>88</v>
      </c>
      <c r="C102" s="27" t="s">
        <v>418</v>
      </c>
      <c r="D102" s="50">
        <v>159976</v>
      </c>
    </row>
    <row r="103" spans="1:4" ht="26.4" x14ac:dyDescent="0.3">
      <c r="A103" s="50">
        <v>159490</v>
      </c>
      <c r="B103" s="51" t="s">
        <v>89</v>
      </c>
      <c r="C103" s="27" t="s">
        <v>418</v>
      </c>
      <c r="D103" s="50">
        <v>159490</v>
      </c>
    </row>
    <row r="104" spans="1:4" ht="26.4" x14ac:dyDescent="0.3">
      <c r="A104" s="50">
        <v>159546</v>
      </c>
      <c r="B104" s="51" t="s">
        <v>90</v>
      </c>
      <c r="C104" s="27" t="s">
        <v>418</v>
      </c>
      <c r="D104" s="50">
        <v>159546</v>
      </c>
    </row>
    <row r="105" spans="1:4" ht="26.4" x14ac:dyDescent="0.3">
      <c r="A105" s="50">
        <v>159378</v>
      </c>
      <c r="B105" s="51" t="s">
        <v>91</v>
      </c>
      <c r="C105" s="27" t="s">
        <v>418</v>
      </c>
      <c r="D105" s="50">
        <v>159378</v>
      </c>
    </row>
    <row r="106" spans="1:4" ht="26.4" x14ac:dyDescent="0.3">
      <c r="A106" s="50">
        <v>159446</v>
      </c>
      <c r="B106" s="51" t="s">
        <v>92</v>
      </c>
      <c r="C106" s="27" t="s">
        <v>418</v>
      </c>
      <c r="D106" s="50">
        <v>159446</v>
      </c>
    </row>
    <row r="107" spans="1:4" ht="26.4" x14ac:dyDescent="0.3">
      <c r="A107" s="50">
        <v>159314</v>
      </c>
      <c r="B107" s="51" t="s">
        <v>93</v>
      </c>
      <c r="C107" s="27" t="s">
        <v>418</v>
      </c>
      <c r="D107" s="50">
        <v>159314</v>
      </c>
    </row>
    <row r="108" spans="1:4" x14ac:dyDescent="0.3">
      <c r="A108" s="50">
        <v>159911</v>
      </c>
      <c r="B108" s="51" t="s">
        <v>94</v>
      </c>
      <c r="C108" s="27">
        <v>2021</v>
      </c>
      <c r="D108" s="50">
        <v>159911</v>
      </c>
    </row>
    <row r="109" spans="1:4" ht="26.4" x14ac:dyDescent="0.3">
      <c r="A109" s="50">
        <v>159916</v>
      </c>
      <c r="B109" s="51" t="s">
        <v>95</v>
      </c>
      <c r="C109" s="27" t="s">
        <v>418</v>
      </c>
      <c r="D109" s="50">
        <v>159916</v>
      </c>
    </row>
    <row r="110" spans="1:4" ht="26.4" x14ac:dyDescent="0.3">
      <c r="A110" s="50">
        <v>159538</v>
      </c>
      <c r="B110" s="51" t="s">
        <v>97</v>
      </c>
      <c r="C110" s="27" t="s">
        <v>418</v>
      </c>
      <c r="D110" s="50">
        <v>159538</v>
      </c>
    </row>
    <row r="111" spans="1:4" ht="26.4" x14ac:dyDescent="0.3">
      <c r="A111" s="50">
        <v>160526</v>
      </c>
      <c r="B111" s="51" t="s">
        <v>98</v>
      </c>
      <c r="C111" s="27" t="s">
        <v>418</v>
      </c>
      <c r="D111" s="50">
        <v>160526</v>
      </c>
    </row>
    <row r="112" spans="1:4" ht="26.4" x14ac:dyDescent="0.3">
      <c r="A112" s="50">
        <v>159904</v>
      </c>
      <c r="B112" s="51" t="s">
        <v>370</v>
      </c>
      <c r="C112" s="27" t="s">
        <v>418</v>
      </c>
      <c r="D112" s="50">
        <v>159904</v>
      </c>
    </row>
    <row r="113" spans="1:4" x14ac:dyDescent="0.3">
      <c r="A113" s="50">
        <v>159480</v>
      </c>
      <c r="B113" s="51" t="s">
        <v>371</v>
      </c>
      <c r="C113" s="27">
        <v>2021</v>
      </c>
      <c r="D113" s="50">
        <v>159480</v>
      </c>
    </row>
    <row r="114" spans="1:4" x14ac:dyDescent="0.3">
      <c r="A114" s="50">
        <v>159917</v>
      </c>
      <c r="B114" s="51" t="s">
        <v>99</v>
      </c>
      <c r="C114" s="27">
        <v>2021</v>
      </c>
      <c r="D114" s="50">
        <v>159917</v>
      </c>
    </row>
    <row r="115" spans="1:4" ht="26.4" x14ac:dyDescent="0.3">
      <c r="A115" s="50">
        <v>159915</v>
      </c>
      <c r="B115" s="51" t="s">
        <v>100</v>
      </c>
      <c r="C115" s="27" t="s">
        <v>418</v>
      </c>
      <c r="D115" s="50">
        <v>159915</v>
      </c>
    </row>
    <row r="116" spans="1:4" ht="26.4" x14ac:dyDescent="0.3">
      <c r="A116" s="50">
        <v>159928</v>
      </c>
      <c r="B116" s="51" t="s">
        <v>101</v>
      </c>
      <c r="C116" s="27" t="s">
        <v>418</v>
      </c>
      <c r="D116" s="50">
        <v>159928</v>
      </c>
    </row>
    <row r="117" spans="1:4" ht="26.4" x14ac:dyDescent="0.3">
      <c r="A117" s="50">
        <v>159902</v>
      </c>
      <c r="B117" s="51" t="s">
        <v>372</v>
      </c>
      <c r="C117" s="27" t="s">
        <v>418</v>
      </c>
      <c r="D117" s="50">
        <v>159902</v>
      </c>
    </row>
    <row r="118" spans="1:4" ht="26.4" x14ac:dyDescent="0.3">
      <c r="A118" s="50">
        <v>159604</v>
      </c>
      <c r="B118" s="51" t="s">
        <v>102</v>
      </c>
      <c r="C118" s="27" t="s">
        <v>418</v>
      </c>
      <c r="D118" s="50">
        <v>159604</v>
      </c>
    </row>
    <row r="119" spans="1:4" ht="26.4" x14ac:dyDescent="0.3">
      <c r="A119" s="50">
        <v>159388</v>
      </c>
      <c r="B119" s="51" t="s">
        <v>103</v>
      </c>
      <c r="C119" s="27" t="s">
        <v>418</v>
      </c>
      <c r="D119" s="50">
        <v>159388</v>
      </c>
    </row>
    <row r="120" spans="1:4" ht="26.4" x14ac:dyDescent="0.3">
      <c r="A120" s="50">
        <v>159617</v>
      </c>
      <c r="B120" s="51" t="s">
        <v>105</v>
      </c>
      <c r="C120" s="27" t="s">
        <v>418</v>
      </c>
      <c r="D120" s="50">
        <v>159617</v>
      </c>
    </row>
    <row r="121" spans="1:4" ht="26.4" x14ac:dyDescent="0.3">
      <c r="A121" s="50">
        <v>160557</v>
      </c>
      <c r="B121" s="51" t="s">
        <v>373</v>
      </c>
      <c r="C121" s="27" t="s">
        <v>418</v>
      </c>
      <c r="D121" s="50">
        <v>160557</v>
      </c>
    </row>
    <row r="122" spans="1:4" ht="26.4" x14ac:dyDescent="0.3">
      <c r="A122" s="50">
        <v>160531</v>
      </c>
      <c r="B122" s="51" t="s">
        <v>106</v>
      </c>
      <c r="C122" s="27" t="s">
        <v>418</v>
      </c>
      <c r="D122" s="50">
        <v>160531</v>
      </c>
    </row>
    <row r="123" spans="1:4" ht="26.4" x14ac:dyDescent="0.3">
      <c r="A123" s="50">
        <v>160530</v>
      </c>
      <c r="B123" s="51" t="s">
        <v>107</v>
      </c>
      <c r="C123" s="27" t="s">
        <v>418</v>
      </c>
      <c r="D123" s="50">
        <v>160530</v>
      </c>
    </row>
    <row r="124" spans="1:4" ht="26.4" x14ac:dyDescent="0.3">
      <c r="A124" s="50">
        <v>160348</v>
      </c>
      <c r="B124" s="51" t="s">
        <v>108</v>
      </c>
      <c r="C124" s="27" t="s">
        <v>418</v>
      </c>
      <c r="D124" s="50">
        <v>160348</v>
      </c>
    </row>
    <row r="125" spans="1:4" ht="26.4" x14ac:dyDescent="0.3">
      <c r="A125" s="50">
        <v>159396</v>
      </c>
      <c r="B125" s="51" t="s">
        <v>110</v>
      </c>
      <c r="C125" s="27" t="s">
        <v>418</v>
      </c>
      <c r="D125" s="50">
        <v>159396</v>
      </c>
    </row>
    <row r="126" spans="1:4" ht="26.4" x14ac:dyDescent="0.3">
      <c r="A126" s="50">
        <v>159938</v>
      </c>
      <c r="B126" s="51" t="s">
        <v>111</v>
      </c>
      <c r="C126" s="27" t="s">
        <v>418</v>
      </c>
      <c r="D126" s="50">
        <v>159938</v>
      </c>
    </row>
    <row r="127" spans="1:4" ht="26.4" x14ac:dyDescent="0.3">
      <c r="A127" s="50">
        <v>159346</v>
      </c>
      <c r="B127" s="51" t="s">
        <v>113</v>
      </c>
      <c r="C127" s="27" t="s">
        <v>418</v>
      </c>
      <c r="D127" s="50">
        <v>159346</v>
      </c>
    </row>
    <row r="128" spans="1:4" x14ac:dyDescent="0.3">
      <c r="A128" s="50">
        <v>159495</v>
      </c>
      <c r="B128" s="51" t="s">
        <v>114</v>
      </c>
      <c r="C128" s="27">
        <v>2023</v>
      </c>
      <c r="D128" s="50">
        <v>159495</v>
      </c>
    </row>
    <row r="129" spans="1:4" x14ac:dyDescent="0.3">
      <c r="A129" s="50">
        <v>159957</v>
      </c>
      <c r="B129" s="51" t="s">
        <v>115</v>
      </c>
      <c r="C129" s="27">
        <v>2021</v>
      </c>
      <c r="D129" s="50">
        <v>159957</v>
      </c>
    </row>
    <row r="130" spans="1:4" x14ac:dyDescent="0.3">
      <c r="A130" s="50">
        <v>159891</v>
      </c>
      <c r="B130" s="51" t="s">
        <v>116</v>
      </c>
      <c r="C130" s="27">
        <v>2019</v>
      </c>
      <c r="D130" s="50">
        <v>159891</v>
      </c>
    </row>
    <row r="131" spans="1:4" ht="26.4" x14ac:dyDescent="0.3">
      <c r="A131" s="50">
        <v>159941</v>
      </c>
      <c r="B131" s="51" t="s">
        <v>117</v>
      </c>
      <c r="C131" s="27" t="s">
        <v>418</v>
      </c>
      <c r="D131" s="50">
        <v>159941</v>
      </c>
    </row>
    <row r="132" spans="1:4" ht="26.4" x14ac:dyDescent="0.3">
      <c r="A132" s="50">
        <v>159392</v>
      </c>
      <c r="B132" s="51" t="s">
        <v>118</v>
      </c>
      <c r="C132" s="27" t="s">
        <v>418</v>
      </c>
      <c r="D132" s="50">
        <v>159392</v>
      </c>
    </row>
    <row r="133" spans="1:4" x14ac:dyDescent="0.3">
      <c r="A133" s="50">
        <v>159897</v>
      </c>
      <c r="B133" s="51" t="s">
        <v>119</v>
      </c>
      <c r="C133" s="27">
        <v>2019</v>
      </c>
      <c r="D133" s="50">
        <v>159897</v>
      </c>
    </row>
    <row r="134" spans="1:4" ht="26.4" x14ac:dyDescent="0.3">
      <c r="A134" s="50">
        <v>159375</v>
      </c>
      <c r="B134" s="51" t="s">
        <v>121</v>
      </c>
      <c r="C134" s="27" t="s">
        <v>418</v>
      </c>
      <c r="D134" s="50">
        <v>159375</v>
      </c>
    </row>
    <row r="135" spans="1:4" ht="26.4" x14ac:dyDescent="0.3">
      <c r="A135" s="50">
        <v>159903</v>
      </c>
      <c r="B135" s="51" t="s">
        <v>122</v>
      </c>
      <c r="C135" s="27" t="s">
        <v>418</v>
      </c>
      <c r="D135" s="50">
        <v>159903</v>
      </c>
    </row>
    <row r="136" spans="1:4" x14ac:dyDescent="0.3">
      <c r="A136" s="50">
        <v>159318</v>
      </c>
      <c r="B136" s="51" t="s">
        <v>123</v>
      </c>
      <c r="C136" s="27">
        <v>2023</v>
      </c>
      <c r="D136" s="50">
        <v>159318</v>
      </c>
    </row>
    <row r="137" spans="1:4" ht="26.4" x14ac:dyDescent="0.3">
      <c r="A137" s="50">
        <v>159672</v>
      </c>
      <c r="B137" s="51" t="s">
        <v>124</v>
      </c>
      <c r="C137" s="27" t="s">
        <v>418</v>
      </c>
      <c r="D137" s="50">
        <v>159672</v>
      </c>
    </row>
    <row r="138" spans="1:4" ht="26.4" x14ac:dyDescent="0.3">
      <c r="A138" s="50">
        <v>159276</v>
      </c>
      <c r="B138" s="51" t="s">
        <v>126</v>
      </c>
      <c r="C138" s="27" t="s">
        <v>418</v>
      </c>
      <c r="D138" s="50">
        <v>159276</v>
      </c>
    </row>
    <row r="139" spans="1:4" ht="26.4" x14ac:dyDescent="0.3">
      <c r="A139" s="50">
        <v>159940</v>
      </c>
      <c r="B139" s="51" t="s">
        <v>127</v>
      </c>
      <c r="C139" s="27" t="s">
        <v>418</v>
      </c>
      <c r="D139" s="50">
        <v>159940</v>
      </c>
    </row>
    <row r="140" spans="1:4" ht="26.4" x14ac:dyDescent="0.3">
      <c r="A140" s="50">
        <v>159449</v>
      </c>
      <c r="B140" s="51" t="s">
        <v>129</v>
      </c>
      <c r="C140" s="27" t="s">
        <v>418</v>
      </c>
      <c r="D140" s="50">
        <v>159449</v>
      </c>
    </row>
    <row r="141" spans="1:4" ht="26.4" x14ac:dyDescent="0.3">
      <c r="A141" s="50">
        <v>159380</v>
      </c>
      <c r="B141" s="51" t="s">
        <v>130</v>
      </c>
      <c r="C141" s="27" t="s">
        <v>418</v>
      </c>
      <c r="D141" s="50">
        <v>159380</v>
      </c>
    </row>
    <row r="142" spans="1:4" ht="26.4" x14ac:dyDescent="0.3">
      <c r="A142" s="50">
        <v>159444</v>
      </c>
      <c r="B142" s="51" t="s">
        <v>131</v>
      </c>
      <c r="C142" s="27" t="s">
        <v>418</v>
      </c>
      <c r="D142" s="50">
        <v>159444</v>
      </c>
    </row>
    <row r="143" spans="1:4" ht="26.4" x14ac:dyDescent="0.3">
      <c r="A143" s="50">
        <v>159910</v>
      </c>
      <c r="B143" s="51" t="s">
        <v>132</v>
      </c>
      <c r="C143" s="27" t="s">
        <v>418</v>
      </c>
      <c r="D143" s="50">
        <v>159910</v>
      </c>
    </row>
    <row r="144" spans="1:4" ht="26.4" x14ac:dyDescent="0.3">
      <c r="A144" s="50">
        <v>159431</v>
      </c>
      <c r="B144" s="51" t="s">
        <v>134</v>
      </c>
      <c r="C144" s="27" t="s">
        <v>418</v>
      </c>
      <c r="D144" s="50">
        <v>159431</v>
      </c>
    </row>
    <row r="145" spans="1:4" ht="26.4" x14ac:dyDescent="0.3">
      <c r="A145" s="50">
        <v>160485</v>
      </c>
      <c r="B145" s="51" t="s">
        <v>135</v>
      </c>
      <c r="C145" s="27" t="s">
        <v>418</v>
      </c>
      <c r="D145" s="50">
        <v>160485</v>
      </c>
    </row>
    <row r="146" spans="1:4" ht="26.4" x14ac:dyDescent="0.3">
      <c r="A146" s="50">
        <v>159398</v>
      </c>
      <c r="B146" s="51" t="s">
        <v>136</v>
      </c>
      <c r="C146" s="27" t="s">
        <v>418</v>
      </c>
      <c r="D146" s="50">
        <v>159398</v>
      </c>
    </row>
    <row r="147" spans="1:4" ht="26.4" x14ac:dyDescent="0.3">
      <c r="A147" s="50">
        <v>159420</v>
      </c>
      <c r="B147" s="51" t="s">
        <v>137</v>
      </c>
      <c r="C147" s="27" t="s">
        <v>418</v>
      </c>
      <c r="D147" s="50">
        <v>159420</v>
      </c>
    </row>
    <row r="148" spans="1:4" ht="26.4" x14ac:dyDescent="0.3">
      <c r="A148" s="50">
        <v>159530</v>
      </c>
      <c r="B148" s="51" t="s">
        <v>138</v>
      </c>
      <c r="C148" s="27" t="s">
        <v>418</v>
      </c>
      <c r="D148" s="50">
        <v>159530</v>
      </c>
    </row>
    <row r="149" spans="1:4" ht="26.4" x14ac:dyDescent="0.3">
      <c r="A149" s="50">
        <v>159909</v>
      </c>
      <c r="B149" s="51" t="s">
        <v>139</v>
      </c>
      <c r="C149" s="27" t="s">
        <v>418</v>
      </c>
      <c r="D149" s="50">
        <v>159909</v>
      </c>
    </row>
    <row r="150" spans="1:4" x14ac:dyDescent="0.3">
      <c r="A150" s="50">
        <v>159492</v>
      </c>
      <c r="B150" s="51" t="s">
        <v>140</v>
      </c>
      <c r="C150" s="27">
        <v>2023</v>
      </c>
      <c r="D150" s="50">
        <v>159492</v>
      </c>
    </row>
    <row r="151" spans="1:4" x14ac:dyDescent="0.3">
      <c r="A151" s="50">
        <v>159489</v>
      </c>
      <c r="B151" s="51" t="s">
        <v>141</v>
      </c>
      <c r="C151" s="27">
        <v>2022</v>
      </c>
      <c r="D151" s="50">
        <v>159489</v>
      </c>
    </row>
    <row r="152" spans="1:4" ht="26.4" x14ac:dyDescent="0.3">
      <c r="A152" s="50">
        <v>159858</v>
      </c>
      <c r="B152" s="51" t="s">
        <v>142</v>
      </c>
      <c r="C152" s="27" t="s">
        <v>418</v>
      </c>
      <c r="D152" s="50">
        <v>159858</v>
      </c>
    </row>
    <row r="153" spans="1:4" x14ac:dyDescent="0.3">
      <c r="A153" s="50">
        <v>159430</v>
      </c>
      <c r="B153" s="51" t="s">
        <v>143</v>
      </c>
      <c r="C153" s="27">
        <v>2022</v>
      </c>
      <c r="D153" s="50">
        <v>159430</v>
      </c>
    </row>
    <row r="154" spans="1:4" x14ac:dyDescent="0.3">
      <c r="A154" s="50">
        <v>159972</v>
      </c>
      <c r="B154" s="51" t="s">
        <v>144</v>
      </c>
      <c r="C154" s="27">
        <v>2020</v>
      </c>
      <c r="D154" s="50">
        <v>159972</v>
      </c>
    </row>
    <row r="155" spans="1:4" x14ac:dyDescent="0.3">
      <c r="A155" s="50">
        <v>159381</v>
      </c>
      <c r="B155" s="51" t="s">
        <v>145</v>
      </c>
      <c r="C155" s="27">
        <v>2019</v>
      </c>
      <c r="D155" s="50">
        <v>159381</v>
      </c>
    </row>
    <row r="156" spans="1:4" x14ac:dyDescent="0.3">
      <c r="A156" s="50">
        <v>159208</v>
      </c>
      <c r="B156" s="51" t="s">
        <v>146</v>
      </c>
      <c r="C156" s="27">
        <v>2021</v>
      </c>
      <c r="D156" s="50">
        <v>159208</v>
      </c>
    </row>
    <row r="157" spans="1:4" ht="26.4" x14ac:dyDescent="0.3">
      <c r="A157" s="50">
        <v>159320</v>
      </c>
      <c r="B157" s="51" t="s">
        <v>147</v>
      </c>
      <c r="C157" s="27" t="s">
        <v>418</v>
      </c>
      <c r="D157" s="50">
        <v>159320</v>
      </c>
    </row>
    <row r="158" spans="1:4" ht="26.4" x14ac:dyDescent="0.3">
      <c r="A158" s="50">
        <v>159924</v>
      </c>
      <c r="B158" s="51" t="s">
        <v>148</v>
      </c>
      <c r="C158" s="27" t="s">
        <v>418</v>
      </c>
      <c r="D158" s="50">
        <v>159924</v>
      </c>
    </row>
    <row r="159" spans="1:4" ht="26.4" x14ac:dyDescent="0.3">
      <c r="A159" s="50">
        <v>159531</v>
      </c>
      <c r="B159" s="51" t="s">
        <v>149</v>
      </c>
      <c r="C159" s="27" t="s">
        <v>418</v>
      </c>
      <c r="D159" s="50">
        <v>159531</v>
      </c>
    </row>
    <row r="160" spans="1:4" ht="26.4" x14ac:dyDescent="0.3">
      <c r="A160" s="50">
        <v>159503</v>
      </c>
      <c r="B160" s="51" t="s">
        <v>150</v>
      </c>
      <c r="C160" s="27" t="s">
        <v>418</v>
      </c>
      <c r="D160" s="50">
        <v>159503</v>
      </c>
    </row>
    <row r="161" spans="1:4" x14ac:dyDescent="0.3">
      <c r="A161" s="50">
        <v>159539</v>
      </c>
      <c r="B161" s="51" t="s">
        <v>151</v>
      </c>
      <c r="C161" s="27">
        <v>2020</v>
      </c>
      <c r="D161" s="50">
        <v>159539</v>
      </c>
    </row>
    <row r="162" spans="1:4" ht="26.4" x14ac:dyDescent="0.3">
      <c r="A162" s="50">
        <v>159326</v>
      </c>
      <c r="B162" s="51" t="s">
        <v>152</v>
      </c>
      <c r="C162" s="27" t="s">
        <v>418</v>
      </c>
      <c r="D162" s="50">
        <v>159326</v>
      </c>
    </row>
    <row r="163" spans="1:4" ht="26.4" x14ac:dyDescent="0.3">
      <c r="A163" s="50">
        <v>159395</v>
      </c>
      <c r="B163" s="51" t="s">
        <v>153</v>
      </c>
      <c r="C163" s="27" t="s">
        <v>418</v>
      </c>
      <c r="D163" s="50">
        <v>159395</v>
      </c>
    </row>
    <row r="164" spans="1:4" ht="26.4" x14ac:dyDescent="0.3">
      <c r="A164" s="50">
        <v>159387</v>
      </c>
      <c r="B164" s="51" t="s">
        <v>154</v>
      </c>
      <c r="C164" s="27" t="s">
        <v>418</v>
      </c>
      <c r="D164" s="50">
        <v>159387</v>
      </c>
    </row>
    <row r="165" spans="1:4" ht="26.4" x14ac:dyDescent="0.3">
      <c r="A165" s="50">
        <v>159951</v>
      </c>
      <c r="B165" s="51" t="s">
        <v>155</v>
      </c>
      <c r="C165" s="27" t="s">
        <v>418</v>
      </c>
      <c r="D165" s="50">
        <v>159951</v>
      </c>
    </row>
    <row r="166" spans="1:4" ht="26.4" x14ac:dyDescent="0.3">
      <c r="A166" s="50">
        <v>159478</v>
      </c>
      <c r="B166" s="51" t="s">
        <v>156</v>
      </c>
      <c r="C166" s="27" t="s">
        <v>418</v>
      </c>
      <c r="D166" s="50">
        <v>159478</v>
      </c>
    </row>
    <row r="167" spans="1:4" x14ac:dyDescent="0.3">
      <c r="A167" s="50">
        <v>159188</v>
      </c>
      <c r="B167" s="51" t="s">
        <v>157</v>
      </c>
      <c r="C167" s="27">
        <v>2024</v>
      </c>
      <c r="D167" s="50">
        <v>159188</v>
      </c>
    </row>
    <row r="168" spans="1:4" ht="26.4" x14ac:dyDescent="0.3">
      <c r="A168" s="50">
        <v>159974</v>
      </c>
      <c r="B168" s="51" t="s">
        <v>159</v>
      </c>
      <c r="C168" s="27" t="s">
        <v>418</v>
      </c>
      <c r="D168" s="50">
        <v>159974</v>
      </c>
    </row>
    <row r="169" spans="1:4" ht="26.4" x14ac:dyDescent="0.3">
      <c r="A169" s="50">
        <v>160059</v>
      </c>
      <c r="B169" s="51" t="s">
        <v>160</v>
      </c>
      <c r="C169" s="27" t="s">
        <v>418</v>
      </c>
      <c r="D169" s="50">
        <v>160059</v>
      </c>
    </row>
    <row r="170" spans="1:4" x14ac:dyDescent="0.3">
      <c r="A170" s="50">
        <v>159883</v>
      </c>
      <c r="B170" s="51" t="s">
        <v>161</v>
      </c>
      <c r="C170" s="27">
        <v>2020</v>
      </c>
      <c r="D170" s="50">
        <v>159883</v>
      </c>
    </row>
    <row r="171" spans="1:4" x14ac:dyDescent="0.3">
      <c r="A171" s="50">
        <v>159566</v>
      </c>
      <c r="B171" s="51" t="s">
        <v>162</v>
      </c>
      <c r="C171" s="27">
        <v>2021</v>
      </c>
      <c r="D171" s="50">
        <v>159566</v>
      </c>
    </row>
    <row r="172" spans="1:4" ht="26.4" x14ac:dyDescent="0.3">
      <c r="A172" s="50">
        <v>159374</v>
      </c>
      <c r="B172" s="51" t="s">
        <v>163</v>
      </c>
      <c r="C172" s="27" t="s">
        <v>418</v>
      </c>
      <c r="D172" s="50">
        <v>159374</v>
      </c>
    </row>
    <row r="173" spans="1:4" ht="26.4" x14ac:dyDescent="0.3">
      <c r="A173" s="50">
        <v>159635</v>
      </c>
      <c r="B173" s="51" t="s">
        <v>164</v>
      </c>
      <c r="C173" s="27" t="s">
        <v>418</v>
      </c>
      <c r="D173" s="50">
        <v>159635</v>
      </c>
    </row>
    <row r="174" spans="1:4" x14ac:dyDescent="0.3">
      <c r="A174" s="50">
        <v>159421</v>
      </c>
      <c r="B174" s="51" t="s">
        <v>165</v>
      </c>
      <c r="C174" s="27">
        <v>2020</v>
      </c>
      <c r="D174" s="50">
        <v>159421</v>
      </c>
    </row>
    <row r="175" spans="1:4" ht="26.4" x14ac:dyDescent="0.3">
      <c r="A175" s="50">
        <v>159448</v>
      </c>
      <c r="B175" s="51" t="s">
        <v>166</v>
      </c>
      <c r="C175" s="27" t="s">
        <v>418</v>
      </c>
      <c r="D175" s="50">
        <v>159448</v>
      </c>
    </row>
    <row r="176" spans="1:4" ht="26.4" x14ac:dyDescent="0.3">
      <c r="A176" s="50">
        <v>159527</v>
      </c>
      <c r="B176" s="51" t="s">
        <v>167</v>
      </c>
      <c r="C176" s="27" t="s">
        <v>418</v>
      </c>
      <c r="D176" s="50">
        <v>159527</v>
      </c>
    </row>
    <row r="177" spans="1:4" x14ac:dyDescent="0.3">
      <c r="A177" s="50">
        <v>159336</v>
      </c>
      <c r="B177" s="51" t="s">
        <v>168</v>
      </c>
      <c r="C177" s="27">
        <v>2019</v>
      </c>
      <c r="D177" s="50">
        <v>159336</v>
      </c>
    </row>
    <row r="178" spans="1:4" ht="26.4" x14ac:dyDescent="0.3">
      <c r="A178" s="50">
        <v>159285</v>
      </c>
      <c r="B178" s="51" t="s">
        <v>169</v>
      </c>
      <c r="C178" s="27" t="s">
        <v>418</v>
      </c>
      <c r="D178" s="50">
        <v>159285</v>
      </c>
    </row>
    <row r="179" spans="1:4" ht="26.4" x14ac:dyDescent="0.3">
      <c r="A179" s="50">
        <v>159182</v>
      </c>
      <c r="B179" s="51" t="s">
        <v>170</v>
      </c>
      <c r="C179" s="27" t="s">
        <v>418</v>
      </c>
      <c r="D179" s="50">
        <v>159182</v>
      </c>
    </row>
    <row r="180" spans="1:4" ht="26.4" x14ac:dyDescent="0.3">
      <c r="A180" s="50">
        <v>159338</v>
      </c>
      <c r="B180" s="51" t="s">
        <v>172</v>
      </c>
      <c r="C180" s="27" t="s">
        <v>418</v>
      </c>
      <c r="D180" s="50">
        <v>159338</v>
      </c>
    </row>
    <row r="181" spans="1:4" x14ac:dyDescent="0.3">
      <c r="A181" s="50">
        <v>159981</v>
      </c>
      <c r="B181" s="51" t="s">
        <v>173</v>
      </c>
      <c r="C181" s="27">
        <v>2022</v>
      </c>
      <c r="D181" s="50">
        <v>159981</v>
      </c>
    </row>
    <row r="182" spans="1:4" x14ac:dyDescent="0.3">
      <c r="A182" s="50">
        <v>159895</v>
      </c>
      <c r="B182" s="51" t="s">
        <v>175</v>
      </c>
      <c r="C182" s="27">
        <v>2022</v>
      </c>
      <c r="D182" s="50">
        <v>159895</v>
      </c>
    </row>
    <row r="183" spans="1:4" ht="26.4" x14ac:dyDescent="0.3">
      <c r="A183" s="50">
        <v>159980</v>
      </c>
      <c r="B183" s="51" t="s">
        <v>176</v>
      </c>
      <c r="C183" s="27" t="s">
        <v>418</v>
      </c>
      <c r="D183" s="50">
        <v>159980</v>
      </c>
    </row>
    <row r="184" spans="1:4" ht="26.4" x14ac:dyDescent="0.3">
      <c r="A184" s="50">
        <v>159389</v>
      </c>
      <c r="B184" s="51" t="s">
        <v>177</v>
      </c>
      <c r="C184" s="27" t="s">
        <v>418</v>
      </c>
      <c r="D184" s="50">
        <v>159389</v>
      </c>
    </row>
    <row r="185" spans="1:4" x14ac:dyDescent="0.3">
      <c r="A185" s="50">
        <v>159356</v>
      </c>
      <c r="B185" s="51" t="s">
        <v>178</v>
      </c>
      <c r="C185" s="27">
        <v>2022</v>
      </c>
      <c r="D185" s="50">
        <v>159356</v>
      </c>
    </row>
    <row r="186" spans="1:4" ht="26.4" x14ac:dyDescent="0.3">
      <c r="A186" s="50">
        <v>159377</v>
      </c>
      <c r="B186" s="51" t="s">
        <v>179</v>
      </c>
      <c r="C186" s="27" t="s">
        <v>418</v>
      </c>
      <c r="D186" s="50">
        <v>159377</v>
      </c>
    </row>
    <row r="187" spans="1:4" x14ac:dyDescent="0.3">
      <c r="A187" s="50">
        <v>159905</v>
      </c>
      <c r="B187" s="51" t="s">
        <v>180</v>
      </c>
      <c r="C187" s="27">
        <v>2023</v>
      </c>
      <c r="D187" s="50">
        <v>159905</v>
      </c>
    </row>
    <row r="188" spans="1:4" x14ac:dyDescent="0.3">
      <c r="A188" s="50">
        <v>159343</v>
      </c>
      <c r="B188" s="51" t="s">
        <v>181</v>
      </c>
      <c r="C188" s="27">
        <v>2021</v>
      </c>
      <c r="D188" s="50">
        <v>159343</v>
      </c>
    </row>
    <row r="189" spans="1:4" ht="26.4" x14ac:dyDescent="0.3">
      <c r="A189" s="50">
        <v>159923</v>
      </c>
      <c r="B189" s="51" t="s">
        <v>182</v>
      </c>
      <c r="C189" s="27" t="s">
        <v>418</v>
      </c>
      <c r="D189" s="50">
        <v>159923</v>
      </c>
    </row>
    <row r="190" spans="1:4" x14ac:dyDescent="0.3">
      <c r="A190" s="50">
        <v>159344</v>
      </c>
      <c r="B190" s="51" t="s">
        <v>183</v>
      </c>
      <c r="C190" s="27">
        <v>2022</v>
      </c>
      <c r="D190" s="50">
        <v>159344</v>
      </c>
    </row>
    <row r="191" spans="1:4" x14ac:dyDescent="0.3">
      <c r="A191" s="50">
        <v>159483</v>
      </c>
      <c r="B191" s="51" t="s">
        <v>184</v>
      </c>
      <c r="C191" s="27">
        <v>2019</v>
      </c>
      <c r="D191" s="50">
        <v>159483</v>
      </c>
    </row>
    <row r="192" spans="1:4" ht="26.4" x14ac:dyDescent="0.3">
      <c r="A192" s="50">
        <v>159590</v>
      </c>
      <c r="B192" s="51" t="s">
        <v>185</v>
      </c>
      <c r="C192" s="27" t="s">
        <v>418</v>
      </c>
      <c r="D192" s="50">
        <v>159590</v>
      </c>
    </row>
    <row r="193" spans="1:4" ht="26.4" x14ac:dyDescent="0.3">
      <c r="A193" s="50">
        <v>159488</v>
      </c>
      <c r="B193" s="51" t="s">
        <v>187</v>
      </c>
      <c r="C193" s="27" t="s">
        <v>418</v>
      </c>
      <c r="D193" s="50">
        <v>159488</v>
      </c>
    </row>
    <row r="194" spans="1:4" x14ac:dyDescent="0.3">
      <c r="A194" s="50">
        <v>159520</v>
      </c>
      <c r="B194" s="51" t="s">
        <v>188</v>
      </c>
      <c r="C194" s="27">
        <v>2023</v>
      </c>
      <c r="D194" s="50">
        <v>159520</v>
      </c>
    </row>
    <row r="195" spans="1:4" ht="26.4" x14ac:dyDescent="0.3">
      <c r="A195" s="50">
        <v>159301</v>
      </c>
      <c r="B195" s="51" t="s">
        <v>189</v>
      </c>
      <c r="C195" s="27" t="s">
        <v>418</v>
      </c>
      <c r="D195" s="50">
        <v>159301</v>
      </c>
    </row>
    <row r="196" spans="1:4" ht="26.4" x14ac:dyDescent="0.3">
      <c r="A196" s="50">
        <v>160003</v>
      </c>
      <c r="B196" s="51" t="s">
        <v>190</v>
      </c>
      <c r="C196" s="27" t="s">
        <v>418</v>
      </c>
      <c r="D196" s="50">
        <v>160003</v>
      </c>
    </row>
    <row r="197" spans="1:4" ht="26.4" x14ac:dyDescent="0.3">
      <c r="A197" s="50">
        <v>159249</v>
      </c>
      <c r="B197" s="51" t="s">
        <v>191</v>
      </c>
      <c r="C197" s="27" t="s">
        <v>418</v>
      </c>
      <c r="D197" s="50">
        <v>159249</v>
      </c>
    </row>
    <row r="198" spans="1:4" ht="26.4" x14ac:dyDescent="0.3">
      <c r="A198" s="50">
        <v>159540</v>
      </c>
      <c r="B198" s="51" t="s">
        <v>192</v>
      </c>
      <c r="C198" s="27" t="s">
        <v>418</v>
      </c>
      <c r="D198" s="50">
        <v>159540</v>
      </c>
    </row>
    <row r="199" spans="1:4" x14ac:dyDescent="0.3">
      <c r="A199" s="50">
        <v>159452</v>
      </c>
      <c r="B199" s="51" t="s">
        <v>193</v>
      </c>
      <c r="C199" s="27">
        <v>2023</v>
      </c>
      <c r="D199" s="50">
        <v>159452</v>
      </c>
    </row>
    <row r="200" spans="1:4" x14ac:dyDescent="0.3">
      <c r="A200" s="50">
        <v>159073</v>
      </c>
      <c r="B200" s="51" t="s">
        <v>194</v>
      </c>
      <c r="C200" s="27">
        <v>2024</v>
      </c>
      <c r="D200" s="50">
        <v>159073</v>
      </c>
    </row>
    <row r="201" spans="1:4" ht="26.4" x14ac:dyDescent="0.3">
      <c r="A201" s="50">
        <v>159945</v>
      </c>
      <c r="B201" s="51" t="s">
        <v>195</v>
      </c>
      <c r="C201" s="27" t="s">
        <v>418</v>
      </c>
      <c r="D201" s="50">
        <v>159945</v>
      </c>
    </row>
    <row r="202" spans="1:4" ht="26.4" x14ac:dyDescent="0.3">
      <c r="A202" s="50">
        <v>159634</v>
      </c>
      <c r="B202" s="51" t="s">
        <v>196</v>
      </c>
      <c r="C202" s="27" t="s">
        <v>418</v>
      </c>
      <c r="D202" s="50">
        <v>159634</v>
      </c>
    </row>
    <row r="203" spans="1:4" ht="26.4" x14ac:dyDescent="0.3">
      <c r="A203" s="50">
        <v>159896</v>
      </c>
      <c r="B203" s="51" t="s">
        <v>197</v>
      </c>
      <c r="C203" s="27" t="s">
        <v>418</v>
      </c>
      <c r="D203" s="50">
        <v>159896</v>
      </c>
    </row>
    <row r="204" spans="1:4" ht="26.4" x14ac:dyDescent="0.3">
      <c r="A204" s="50">
        <v>159423</v>
      </c>
      <c r="B204" s="51" t="s">
        <v>198</v>
      </c>
      <c r="C204" s="27" t="s">
        <v>418</v>
      </c>
      <c r="D204" s="50">
        <v>159423</v>
      </c>
    </row>
    <row r="205" spans="1:4" ht="26.4" x14ac:dyDescent="0.3">
      <c r="A205" s="50">
        <v>159268</v>
      </c>
      <c r="B205" s="51" t="s">
        <v>199</v>
      </c>
      <c r="C205" s="27" t="s">
        <v>418</v>
      </c>
      <c r="D205" s="50">
        <v>159268</v>
      </c>
    </row>
    <row r="206" spans="1:4" ht="26.4" x14ac:dyDescent="0.3">
      <c r="A206" s="50">
        <v>160514</v>
      </c>
      <c r="B206" s="51" t="s">
        <v>200</v>
      </c>
      <c r="C206" s="27" t="s">
        <v>418</v>
      </c>
      <c r="D206" s="50">
        <v>160514</v>
      </c>
    </row>
    <row r="207" spans="1:4" ht="26.4" x14ac:dyDescent="0.3">
      <c r="A207" s="50">
        <v>159424</v>
      </c>
      <c r="B207" s="51" t="s">
        <v>201</v>
      </c>
      <c r="C207" s="27" t="s">
        <v>418</v>
      </c>
      <c r="D207" s="50">
        <v>159424</v>
      </c>
    </row>
    <row r="208" spans="1:4" ht="26.4" x14ac:dyDescent="0.3">
      <c r="A208" s="50">
        <v>159474</v>
      </c>
      <c r="B208" s="51" t="s">
        <v>202</v>
      </c>
      <c r="C208" s="27" t="s">
        <v>418</v>
      </c>
      <c r="D208" s="50">
        <v>159474</v>
      </c>
    </row>
    <row r="209" spans="1:4" ht="26.4" x14ac:dyDescent="0.3">
      <c r="A209" s="50">
        <v>159886</v>
      </c>
      <c r="B209" s="51" t="s">
        <v>203</v>
      </c>
      <c r="C209" s="27" t="s">
        <v>418</v>
      </c>
      <c r="D209" s="50">
        <v>159886</v>
      </c>
    </row>
    <row r="210" spans="1:4" ht="26.4" x14ac:dyDescent="0.3">
      <c r="A210" s="50">
        <v>159440</v>
      </c>
      <c r="B210" s="51" t="s">
        <v>204</v>
      </c>
      <c r="C210" s="27" t="s">
        <v>418</v>
      </c>
      <c r="D210" s="50">
        <v>159440</v>
      </c>
    </row>
    <row r="211" spans="1:4" x14ac:dyDescent="0.3">
      <c r="A211" s="50">
        <v>159524</v>
      </c>
      <c r="B211" s="51" t="s">
        <v>205</v>
      </c>
      <c r="C211" s="27">
        <v>2022</v>
      </c>
      <c r="D211" s="50">
        <v>159524</v>
      </c>
    </row>
    <row r="212" spans="1:4" x14ac:dyDescent="0.3">
      <c r="A212" s="50">
        <v>160160</v>
      </c>
      <c r="B212" s="51" t="s">
        <v>206</v>
      </c>
      <c r="C212" s="27">
        <v>2020</v>
      </c>
      <c r="D212" s="50">
        <v>160160</v>
      </c>
    </row>
    <row r="213" spans="1:4" x14ac:dyDescent="0.3">
      <c r="A213" s="50">
        <v>159889</v>
      </c>
      <c r="B213" s="51" t="s">
        <v>207</v>
      </c>
      <c r="C213" s="27">
        <v>2023</v>
      </c>
      <c r="D213" s="50">
        <v>159889</v>
      </c>
    </row>
    <row r="214" spans="1:4" ht="26.4" x14ac:dyDescent="0.3">
      <c r="A214" s="50">
        <v>159971</v>
      </c>
      <c r="B214" s="51" t="s">
        <v>208</v>
      </c>
      <c r="C214" s="27" t="s">
        <v>418</v>
      </c>
      <c r="D214" s="50">
        <v>159971</v>
      </c>
    </row>
    <row r="215" spans="1:4" x14ac:dyDescent="0.3">
      <c r="A215" s="50">
        <v>159884</v>
      </c>
      <c r="B215" s="51" t="s">
        <v>209</v>
      </c>
      <c r="C215" s="27">
        <v>2019</v>
      </c>
      <c r="D215" s="50">
        <v>159884</v>
      </c>
    </row>
    <row r="216" spans="1:4" ht="26.4" x14ac:dyDescent="0.3">
      <c r="A216" s="50">
        <v>159455</v>
      </c>
      <c r="B216" s="51" t="s">
        <v>375</v>
      </c>
      <c r="C216" s="27" t="s">
        <v>418</v>
      </c>
      <c r="D216" s="50">
        <v>159455</v>
      </c>
    </row>
    <row r="217" spans="1:4" ht="26.4" x14ac:dyDescent="0.3">
      <c r="A217" s="50">
        <v>159322</v>
      </c>
      <c r="B217" s="51" t="s">
        <v>210</v>
      </c>
      <c r="C217" s="27" t="s">
        <v>418</v>
      </c>
      <c r="D217" s="50">
        <v>159322</v>
      </c>
    </row>
    <row r="218" spans="1:4" ht="26.4" x14ac:dyDescent="0.3">
      <c r="A218" s="50">
        <v>159684</v>
      </c>
      <c r="B218" s="51" t="s">
        <v>211</v>
      </c>
      <c r="C218" s="27" t="s">
        <v>418</v>
      </c>
      <c r="D218" s="50">
        <v>159684</v>
      </c>
    </row>
    <row r="219" spans="1:4" x14ac:dyDescent="0.3">
      <c r="A219" s="50">
        <v>159405</v>
      </c>
      <c r="B219" s="51" t="s">
        <v>212</v>
      </c>
      <c r="C219" s="27">
        <v>2020</v>
      </c>
      <c r="D219" s="50">
        <v>159405</v>
      </c>
    </row>
    <row r="220" spans="1:4" ht="26.4" x14ac:dyDescent="0.3">
      <c r="A220" s="50">
        <v>159963</v>
      </c>
      <c r="B220" s="51" t="s">
        <v>213</v>
      </c>
      <c r="C220" s="27" t="s">
        <v>418</v>
      </c>
      <c r="D220" s="50">
        <v>159963</v>
      </c>
    </row>
    <row r="221" spans="1:4" ht="26.4" x14ac:dyDescent="0.3">
      <c r="A221" s="50">
        <v>160170</v>
      </c>
      <c r="B221" s="51" t="s">
        <v>214</v>
      </c>
      <c r="C221" s="27" t="s">
        <v>418</v>
      </c>
      <c r="D221" s="50">
        <v>160170</v>
      </c>
    </row>
    <row r="222" spans="1:4" ht="26.4" x14ac:dyDescent="0.3">
      <c r="A222" s="50">
        <v>159399</v>
      </c>
      <c r="B222" s="51" t="s">
        <v>376</v>
      </c>
      <c r="C222" s="27" t="s">
        <v>418</v>
      </c>
      <c r="D222" s="50">
        <v>159399</v>
      </c>
    </row>
    <row r="223" spans="1:4" x14ac:dyDescent="0.3">
      <c r="A223" s="50">
        <v>160335</v>
      </c>
      <c r="B223" s="51" t="s">
        <v>215</v>
      </c>
      <c r="C223" s="27">
        <v>2021</v>
      </c>
      <c r="D223" s="50">
        <v>160335</v>
      </c>
    </row>
    <row r="224" spans="1:4" ht="26.4" x14ac:dyDescent="0.3">
      <c r="A224" s="50">
        <v>159355</v>
      </c>
      <c r="B224" s="51" t="s">
        <v>216</v>
      </c>
      <c r="C224" s="27" t="s">
        <v>418</v>
      </c>
      <c r="D224" s="50">
        <v>159355</v>
      </c>
    </row>
    <row r="225" spans="1:4" ht="26.4" x14ac:dyDescent="0.3">
      <c r="A225" s="50">
        <v>159921</v>
      </c>
      <c r="B225" s="51" t="s">
        <v>217</v>
      </c>
      <c r="C225" s="27" t="s">
        <v>418</v>
      </c>
      <c r="D225" s="50">
        <v>159921</v>
      </c>
    </row>
    <row r="226" spans="1:4" ht="26.4" x14ac:dyDescent="0.3">
      <c r="A226" s="50">
        <v>159306</v>
      </c>
      <c r="B226" s="51" t="s">
        <v>219</v>
      </c>
      <c r="C226" s="27" t="s">
        <v>418</v>
      </c>
      <c r="D226" s="50">
        <v>159306</v>
      </c>
    </row>
    <row r="227" spans="1:4" ht="26.4" x14ac:dyDescent="0.3">
      <c r="A227" s="50">
        <v>160034</v>
      </c>
      <c r="B227" s="51" t="s">
        <v>220</v>
      </c>
      <c r="C227" s="27" t="s">
        <v>418</v>
      </c>
      <c r="D227" s="50">
        <v>160034</v>
      </c>
    </row>
    <row r="228" spans="1:4" ht="26.4" x14ac:dyDescent="0.3">
      <c r="A228" s="50">
        <v>160022</v>
      </c>
      <c r="B228" s="51" t="s">
        <v>221</v>
      </c>
      <c r="C228" s="27" t="s">
        <v>418</v>
      </c>
      <c r="D228" s="50">
        <v>160022</v>
      </c>
    </row>
    <row r="229" spans="1:4" ht="26.4" x14ac:dyDescent="0.3">
      <c r="A229" s="50">
        <v>159445</v>
      </c>
      <c r="B229" s="51" t="s">
        <v>222</v>
      </c>
      <c r="C229" s="27" t="s">
        <v>418</v>
      </c>
      <c r="D229" s="50">
        <v>159445</v>
      </c>
    </row>
    <row r="230" spans="1:4" ht="26.4" x14ac:dyDescent="0.3">
      <c r="A230" s="50">
        <v>159934</v>
      </c>
      <c r="B230" s="51" t="s">
        <v>224</v>
      </c>
      <c r="C230" s="27" t="s">
        <v>418</v>
      </c>
      <c r="D230" s="50">
        <v>159934</v>
      </c>
    </row>
    <row r="231" spans="1:4" ht="26.4" x14ac:dyDescent="0.3">
      <c r="A231" s="50">
        <v>159419</v>
      </c>
      <c r="B231" s="51" t="s">
        <v>225</v>
      </c>
      <c r="C231" s="27" t="s">
        <v>418</v>
      </c>
      <c r="D231" s="50">
        <v>159419</v>
      </c>
    </row>
    <row r="232" spans="1:4" ht="26.4" x14ac:dyDescent="0.3">
      <c r="A232" s="50">
        <v>159494</v>
      </c>
      <c r="B232" s="51" t="s">
        <v>226</v>
      </c>
      <c r="C232" s="27" t="s">
        <v>418</v>
      </c>
      <c r="D232" s="50">
        <v>159494</v>
      </c>
    </row>
    <row r="233" spans="1:4" ht="26.4" x14ac:dyDescent="0.3">
      <c r="A233" s="50">
        <v>159969</v>
      </c>
      <c r="B233" s="51" t="s">
        <v>227</v>
      </c>
      <c r="C233" s="27" t="s">
        <v>418</v>
      </c>
      <c r="D233" s="50">
        <v>159969</v>
      </c>
    </row>
    <row r="234" spans="1:4" ht="26.4" x14ac:dyDescent="0.3">
      <c r="A234" s="50">
        <v>159386</v>
      </c>
      <c r="B234" s="51" t="s">
        <v>228</v>
      </c>
      <c r="C234" s="27" t="s">
        <v>418</v>
      </c>
      <c r="D234" s="50">
        <v>159386</v>
      </c>
    </row>
    <row r="235" spans="1:4" x14ac:dyDescent="0.3">
      <c r="A235" s="50">
        <v>159379</v>
      </c>
      <c r="B235" s="51" t="s">
        <v>229</v>
      </c>
      <c r="C235" s="27">
        <v>2024</v>
      </c>
      <c r="D235" s="50">
        <v>159379</v>
      </c>
    </row>
    <row r="236" spans="1:4" ht="26.4" x14ac:dyDescent="0.3">
      <c r="A236" s="50">
        <v>159733</v>
      </c>
      <c r="B236" s="51" t="s">
        <v>230</v>
      </c>
      <c r="C236" s="27" t="s">
        <v>418</v>
      </c>
      <c r="D236" s="50">
        <v>159733</v>
      </c>
    </row>
    <row r="237" spans="1:4" ht="26.4" x14ac:dyDescent="0.3">
      <c r="A237" s="50">
        <v>159880</v>
      </c>
      <c r="B237" s="51" t="s">
        <v>231</v>
      </c>
      <c r="C237" s="27" t="s">
        <v>418</v>
      </c>
      <c r="D237" s="50">
        <v>159880</v>
      </c>
    </row>
    <row r="238" spans="1:4" x14ac:dyDescent="0.3">
      <c r="A238" s="50">
        <v>159978</v>
      </c>
      <c r="B238" s="51" t="s">
        <v>232</v>
      </c>
      <c r="C238" s="27">
        <v>2024</v>
      </c>
      <c r="D238" s="50">
        <v>159978</v>
      </c>
    </row>
    <row r="239" spans="1:4" ht="26.4" x14ac:dyDescent="0.3">
      <c r="A239" s="50">
        <v>159908</v>
      </c>
      <c r="B239" s="51" t="s">
        <v>233</v>
      </c>
      <c r="C239" s="27" t="s">
        <v>418</v>
      </c>
      <c r="D239" s="50">
        <v>159908</v>
      </c>
    </row>
    <row r="240" spans="1:4" x14ac:dyDescent="0.3">
      <c r="A240" s="50">
        <v>159496</v>
      </c>
      <c r="B240" s="51" t="s">
        <v>234</v>
      </c>
      <c r="C240" s="27">
        <v>2023</v>
      </c>
      <c r="D240" s="50">
        <v>159496</v>
      </c>
    </row>
    <row r="241" spans="1:4" ht="26.4" x14ac:dyDescent="0.3">
      <c r="A241" s="50">
        <v>159340</v>
      </c>
      <c r="B241" s="51" t="s">
        <v>235</v>
      </c>
      <c r="C241" s="27" t="s">
        <v>418</v>
      </c>
      <c r="D241" s="50">
        <v>159340</v>
      </c>
    </row>
    <row r="242" spans="1:4" ht="26.4" x14ac:dyDescent="0.3">
      <c r="A242" s="50">
        <v>159487</v>
      </c>
      <c r="B242" s="51" t="s">
        <v>236</v>
      </c>
      <c r="C242" s="27" t="s">
        <v>418</v>
      </c>
      <c r="D242" s="50">
        <v>159487</v>
      </c>
    </row>
    <row r="243" spans="1:4" x14ac:dyDescent="0.3">
      <c r="A243" s="50">
        <v>159939</v>
      </c>
      <c r="B243" s="51" t="s">
        <v>237</v>
      </c>
      <c r="C243" s="27">
        <v>2019</v>
      </c>
      <c r="D243" s="50">
        <v>159939</v>
      </c>
    </row>
    <row r="244" spans="1:4" ht="26.4" x14ac:dyDescent="0.3">
      <c r="A244" s="50">
        <v>159567</v>
      </c>
      <c r="B244" s="51" t="s">
        <v>238</v>
      </c>
      <c r="C244" s="27" t="s">
        <v>418</v>
      </c>
      <c r="D244" s="50">
        <v>159567</v>
      </c>
    </row>
    <row r="245" spans="1:4" ht="26.4" x14ac:dyDescent="0.3">
      <c r="A245" s="50">
        <v>159461</v>
      </c>
      <c r="B245" s="51" t="s">
        <v>239</v>
      </c>
      <c r="C245" s="27" t="s">
        <v>418</v>
      </c>
      <c r="D245" s="50">
        <v>159461</v>
      </c>
    </row>
    <row r="246" spans="1:4" x14ac:dyDescent="0.3">
      <c r="A246" s="50">
        <v>159975</v>
      </c>
      <c r="B246" s="51" t="s">
        <v>240</v>
      </c>
      <c r="C246" s="27">
        <v>2019</v>
      </c>
      <c r="D246" s="50">
        <v>159975</v>
      </c>
    </row>
    <row r="247" spans="1:4" ht="26.4" x14ac:dyDescent="0.3">
      <c r="A247" s="50">
        <v>159937</v>
      </c>
      <c r="B247" s="51" t="s">
        <v>241</v>
      </c>
      <c r="C247" s="27" t="s">
        <v>418</v>
      </c>
      <c r="D247" s="50">
        <v>159937</v>
      </c>
    </row>
    <row r="248" spans="1:4" ht="26.4" x14ac:dyDescent="0.3">
      <c r="A248" s="50">
        <v>159960</v>
      </c>
      <c r="B248" s="51" t="s">
        <v>242</v>
      </c>
      <c r="C248" s="27" t="s">
        <v>418</v>
      </c>
      <c r="D248" s="50">
        <v>159960</v>
      </c>
    </row>
    <row r="249" spans="1:4" x14ac:dyDescent="0.3">
      <c r="A249" s="50">
        <v>159393</v>
      </c>
      <c r="B249" s="51" t="s">
        <v>243</v>
      </c>
      <c r="C249" s="27">
        <v>2019</v>
      </c>
      <c r="D249" s="50">
        <v>159393</v>
      </c>
    </row>
    <row r="250" spans="1:4" ht="26.4" x14ac:dyDescent="0.3">
      <c r="A250" s="50">
        <v>159930</v>
      </c>
      <c r="B250" s="51" t="s">
        <v>244</v>
      </c>
      <c r="C250" s="27" t="s">
        <v>418</v>
      </c>
      <c r="D250" s="50">
        <v>159930</v>
      </c>
    </row>
    <row r="251" spans="1:4" x14ac:dyDescent="0.3">
      <c r="A251" s="50">
        <v>159327</v>
      </c>
      <c r="B251" s="51" t="s">
        <v>245</v>
      </c>
      <c r="C251" s="27">
        <v>2021</v>
      </c>
      <c r="D251" s="50">
        <v>159327</v>
      </c>
    </row>
    <row r="252" spans="1:4" ht="26.4" x14ac:dyDescent="0.3">
      <c r="A252" s="50">
        <v>159560</v>
      </c>
      <c r="B252" s="51" t="s">
        <v>246</v>
      </c>
      <c r="C252" s="27" t="s">
        <v>418</v>
      </c>
      <c r="D252" s="50">
        <v>159560</v>
      </c>
    </row>
    <row r="253" spans="1:4" x14ac:dyDescent="0.3">
      <c r="A253" s="50">
        <v>160165</v>
      </c>
      <c r="B253" s="51" t="s">
        <v>247</v>
      </c>
      <c r="C253" s="27">
        <v>2021</v>
      </c>
      <c r="D253" s="50">
        <v>160165</v>
      </c>
    </row>
    <row r="254" spans="1:4" x14ac:dyDescent="0.3">
      <c r="A254" s="50">
        <v>159900</v>
      </c>
      <c r="B254" s="51" t="s">
        <v>248</v>
      </c>
      <c r="C254" s="27">
        <v>2021</v>
      </c>
      <c r="D254" s="50">
        <v>159900</v>
      </c>
    </row>
    <row r="255" spans="1:4" ht="26.4" x14ac:dyDescent="0.3">
      <c r="A255" s="50">
        <v>159132</v>
      </c>
      <c r="B255" s="51" t="s">
        <v>250</v>
      </c>
      <c r="C255" s="27" t="s">
        <v>418</v>
      </c>
      <c r="D255" s="50">
        <v>159132</v>
      </c>
    </row>
    <row r="256" spans="1:4" ht="26.4" x14ac:dyDescent="0.3">
      <c r="A256" s="50">
        <v>159470</v>
      </c>
      <c r="B256" s="51" t="s">
        <v>251</v>
      </c>
      <c r="C256" s="27" t="s">
        <v>418</v>
      </c>
      <c r="D256" s="50">
        <v>159470</v>
      </c>
    </row>
    <row r="257" spans="1:4" ht="26.4" x14ac:dyDescent="0.3">
      <c r="A257" s="50">
        <v>159177</v>
      </c>
      <c r="B257" s="51" t="s">
        <v>252</v>
      </c>
      <c r="C257" s="27" t="s">
        <v>418</v>
      </c>
      <c r="D257" s="50">
        <v>159177</v>
      </c>
    </row>
    <row r="258" spans="1:4" ht="26.4" x14ac:dyDescent="0.3">
      <c r="A258" s="50">
        <v>159142</v>
      </c>
      <c r="B258" s="51" t="s">
        <v>253</v>
      </c>
      <c r="C258" s="27" t="s">
        <v>418</v>
      </c>
      <c r="D258" s="50">
        <v>159142</v>
      </c>
    </row>
    <row r="259" spans="1:4" ht="26.4" x14ac:dyDescent="0.3">
      <c r="A259" s="50">
        <v>159366</v>
      </c>
      <c r="B259" s="51" t="s">
        <v>254</v>
      </c>
      <c r="C259" s="27" t="s">
        <v>418</v>
      </c>
      <c r="D259" s="50">
        <v>159366</v>
      </c>
    </row>
    <row r="260" spans="1:4" x14ac:dyDescent="0.3">
      <c r="A260" s="50">
        <v>160510</v>
      </c>
      <c r="B260" s="51" t="s">
        <v>255</v>
      </c>
      <c r="C260" s="27">
        <v>2022</v>
      </c>
      <c r="D260" s="50">
        <v>160510</v>
      </c>
    </row>
    <row r="261" spans="1:4" x14ac:dyDescent="0.3">
      <c r="A261" s="50">
        <v>159390</v>
      </c>
      <c r="B261" s="51" t="s">
        <v>256</v>
      </c>
      <c r="C261" s="27">
        <v>2021</v>
      </c>
      <c r="D261" s="50">
        <v>159390</v>
      </c>
    </row>
    <row r="262" spans="1:4" x14ac:dyDescent="0.3">
      <c r="A262" s="50">
        <v>159354</v>
      </c>
      <c r="B262" s="51" t="s">
        <v>257</v>
      </c>
      <c r="C262" s="27">
        <v>2022</v>
      </c>
      <c r="D262" s="50">
        <v>159354</v>
      </c>
    </row>
    <row r="263" spans="1:4" ht="26.4" x14ac:dyDescent="0.3">
      <c r="A263" s="50">
        <v>159367</v>
      </c>
      <c r="B263" s="51" t="s">
        <v>258</v>
      </c>
      <c r="C263" s="27" t="s">
        <v>418</v>
      </c>
      <c r="D263" s="50">
        <v>159367</v>
      </c>
    </row>
    <row r="264" spans="1:4" x14ac:dyDescent="0.3">
      <c r="A264" s="50">
        <v>160297</v>
      </c>
      <c r="B264" s="51" t="s">
        <v>259</v>
      </c>
      <c r="C264" s="27">
        <v>2023</v>
      </c>
      <c r="D264" s="50">
        <v>160297</v>
      </c>
    </row>
    <row r="265" spans="1:4" x14ac:dyDescent="0.3">
      <c r="A265" s="50">
        <v>160175</v>
      </c>
      <c r="B265" s="51" t="s">
        <v>260</v>
      </c>
      <c r="C265" s="27">
        <v>2023</v>
      </c>
      <c r="D265" s="50">
        <v>160175</v>
      </c>
    </row>
    <row r="266" spans="1:4" x14ac:dyDescent="0.3">
      <c r="A266" s="50">
        <v>160190</v>
      </c>
      <c r="B266" s="51" t="s">
        <v>261</v>
      </c>
      <c r="C266" s="27">
        <v>2023</v>
      </c>
      <c r="D266" s="50">
        <v>160190</v>
      </c>
    </row>
    <row r="267" spans="1:4" ht="26.4" x14ac:dyDescent="0.3">
      <c r="A267" s="50">
        <v>159865</v>
      </c>
      <c r="B267" s="51" t="s">
        <v>262</v>
      </c>
      <c r="C267" s="27" t="s">
        <v>418</v>
      </c>
      <c r="D267" s="50">
        <v>159865</v>
      </c>
    </row>
    <row r="268" spans="1:4" ht="26.4" x14ac:dyDescent="0.3">
      <c r="A268" s="50">
        <v>160057</v>
      </c>
      <c r="B268" s="51" t="s">
        <v>263</v>
      </c>
      <c r="C268" s="27" t="s">
        <v>418</v>
      </c>
      <c r="D268" s="50">
        <v>160057</v>
      </c>
    </row>
    <row r="269" spans="1:4" x14ac:dyDescent="0.3">
      <c r="A269" s="50">
        <v>159913</v>
      </c>
      <c r="B269" s="51" t="s">
        <v>264</v>
      </c>
      <c r="C269" s="27">
        <v>2021</v>
      </c>
      <c r="D269" s="50">
        <v>159913</v>
      </c>
    </row>
    <row r="270" spans="1:4" ht="26.4" x14ac:dyDescent="0.3">
      <c r="A270" s="50">
        <v>159888</v>
      </c>
      <c r="B270" s="51" t="s">
        <v>265</v>
      </c>
      <c r="C270" s="27" t="s">
        <v>418</v>
      </c>
      <c r="D270" s="50">
        <v>159888</v>
      </c>
    </row>
    <row r="271" spans="1:4" x14ac:dyDescent="0.3">
      <c r="A271" s="50">
        <v>160002</v>
      </c>
      <c r="B271" s="51" t="s">
        <v>266</v>
      </c>
      <c r="C271" s="27">
        <v>2021</v>
      </c>
      <c r="D271" s="50">
        <v>160002</v>
      </c>
    </row>
    <row r="272" spans="1:4" ht="26.4" x14ac:dyDescent="0.3">
      <c r="A272" s="50">
        <v>159936</v>
      </c>
      <c r="B272" s="51" t="s">
        <v>267</v>
      </c>
      <c r="C272" s="27" t="s">
        <v>418</v>
      </c>
      <c r="D272" s="50">
        <v>159936</v>
      </c>
    </row>
    <row r="273" spans="1:4" ht="26.4" x14ac:dyDescent="0.3">
      <c r="A273" s="50">
        <v>159493</v>
      </c>
      <c r="B273" s="51" t="s">
        <v>268</v>
      </c>
      <c r="C273" s="27" t="s">
        <v>418</v>
      </c>
      <c r="D273" s="50">
        <v>159493</v>
      </c>
    </row>
    <row r="274" spans="1:4" ht="26.4" x14ac:dyDescent="0.3">
      <c r="A274" s="50">
        <v>159433</v>
      </c>
      <c r="B274" s="51" t="s">
        <v>269</v>
      </c>
      <c r="C274" s="27" t="s">
        <v>418</v>
      </c>
      <c r="D274" s="50">
        <v>159433</v>
      </c>
    </row>
    <row r="275" spans="1:4" ht="26.4" x14ac:dyDescent="0.3">
      <c r="A275" s="50">
        <v>159500</v>
      </c>
      <c r="B275" s="51" t="s">
        <v>270</v>
      </c>
      <c r="C275" s="27" t="s">
        <v>418</v>
      </c>
      <c r="D275" s="50">
        <v>159500</v>
      </c>
    </row>
    <row r="276" spans="1:4" ht="26.4" x14ac:dyDescent="0.3">
      <c r="A276" s="50">
        <v>159400</v>
      </c>
      <c r="B276" s="51" t="s">
        <v>271</v>
      </c>
      <c r="C276" s="27" t="s">
        <v>418</v>
      </c>
      <c r="D276" s="50">
        <v>159400</v>
      </c>
    </row>
    <row r="277" spans="1:4" x14ac:dyDescent="0.3">
      <c r="A277" s="50">
        <v>159436</v>
      </c>
      <c r="B277" s="51" t="s">
        <v>272</v>
      </c>
      <c r="C277" s="27">
        <v>2019</v>
      </c>
      <c r="D277" s="50">
        <v>159436</v>
      </c>
    </row>
    <row r="278" spans="1:4" ht="26.4" x14ac:dyDescent="0.3">
      <c r="A278" s="50">
        <v>159914</v>
      </c>
      <c r="B278" s="51" t="s">
        <v>273</v>
      </c>
      <c r="C278" s="27" t="s">
        <v>418</v>
      </c>
      <c r="D278" s="50">
        <v>159914</v>
      </c>
    </row>
    <row r="279" spans="1:4" ht="26.4" x14ac:dyDescent="0.3">
      <c r="A279" s="50">
        <v>159523</v>
      </c>
      <c r="B279" s="51" t="s">
        <v>274</v>
      </c>
      <c r="C279" s="27" t="s">
        <v>418</v>
      </c>
      <c r="D279" s="50">
        <v>159523</v>
      </c>
    </row>
    <row r="280" spans="1:4" ht="26.4" x14ac:dyDescent="0.3">
      <c r="A280" s="50">
        <v>159350</v>
      </c>
      <c r="B280" s="51" t="s">
        <v>275</v>
      </c>
      <c r="C280" s="27" t="s">
        <v>418</v>
      </c>
      <c r="D280" s="50">
        <v>159350</v>
      </c>
    </row>
    <row r="281" spans="1:4" x14ac:dyDescent="0.3">
      <c r="A281" s="50">
        <v>159610</v>
      </c>
      <c r="B281" s="51" t="s">
        <v>276</v>
      </c>
      <c r="C281" s="27">
        <v>2024</v>
      </c>
      <c r="D281" s="50">
        <v>159610</v>
      </c>
    </row>
    <row r="282" spans="1:4" ht="26.4" x14ac:dyDescent="0.3">
      <c r="A282" s="50">
        <v>159329</v>
      </c>
      <c r="B282" s="51" t="s">
        <v>278</v>
      </c>
      <c r="C282" s="27" t="s">
        <v>418</v>
      </c>
      <c r="D282" s="50">
        <v>159329</v>
      </c>
    </row>
    <row r="283" spans="1:4" x14ac:dyDescent="0.3">
      <c r="A283" s="50">
        <v>159882</v>
      </c>
      <c r="B283" s="51" t="s">
        <v>279</v>
      </c>
      <c r="C283" s="27">
        <v>2023</v>
      </c>
      <c r="D283" s="50">
        <v>159882</v>
      </c>
    </row>
    <row r="284" spans="1:4" ht="26.4" x14ac:dyDescent="0.3">
      <c r="A284" s="50">
        <v>159991</v>
      </c>
      <c r="B284" s="51" t="s">
        <v>280</v>
      </c>
      <c r="C284" s="27" t="s">
        <v>418</v>
      </c>
      <c r="D284" s="50">
        <v>159991</v>
      </c>
    </row>
    <row r="285" spans="1:4" x14ac:dyDescent="0.3">
      <c r="A285" s="50">
        <v>159450</v>
      </c>
      <c r="B285" s="51" t="s">
        <v>281</v>
      </c>
      <c r="C285" s="27">
        <v>2019</v>
      </c>
      <c r="D285" s="50">
        <v>159450</v>
      </c>
    </row>
    <row r="286" spans="1:4" ht="26.4" x14ac:dyDescent="0.3">
      <c r="A286" s="50">
        <v>159879</v>
      </c>
      <c r="B286" s="51" t="s">
        <v>282</v>
      </c>
      <c r="C286" s="27" t="s">
        <v>418</v>
      </c>
      <c r="D286" s="50">
        <v>159879</v>
      </c>
    </row>
    <row r="287" spans="1:4" ht="26.4" x14ac:dyDescent="0.3">
      <c r="A287" s="50">
        <v>159737</v>
      </c>
      <c r="B287" s="51" t="s">
        <v>377</v>
      </c>
      <c r="C287" s="27" t="s">
        <v>418</v>
      </c>
      <c r="D287" s="50">
        <v>159737</v>
      </c>
    </row>
    <row r="288" spans="1:4" ht="26.4" x14ac:dyDescent="0.3">
      <c r="A288" s="50">
        <v>159521</v>
      </c>
      <c r="B288" s="51" t="s">
        <v>284</v>
      </c>
      <c r="C288" s="27" t="s">
        <v>418</v>
      </c>
      <c r="D288" s="50">
        <v>159521</v>
      </c>
    </row>
    <row r="289" spans="1:4" ht="26.4" x14ac:dyDescent="0.3">
      <c r="A289" s="50">
        <v>159190</v>
      </c>
      <c r="B289" s="51" t="s">
        <v>285</v>
      </c>
      <c r="C289" s="27" t="s">
        <v>418</v>
      </c>
      <c r="D289" s="50">
        <v>159190</v>
      </c>
    </row>
    <row r="290" spans="1:4" x14ac:dyDescent="0.3">
      <c r="A290" s="50">
        <v>159983</v>
      </c>
      <c r="B290" s="51" t="s">
        <v>286</v>
      </c>
      <c r="C290" s="27">
        <v>2023</v>
      </c>
      <c r="D290" s="50">
        <v>159983</v>
      </c>
    </row>
    <row r="291" spans="1:4" ht="26.4" x14ac:dyDescent="0.3">
      <c r="A291" s="50">
        <v>159919</v>
      </c>
      <c r="B291" s="51" t="s">
        <v>289</v>
      </c>
      <c r="C291" s="27" t="s">
        <v>418</v>
      </c>
      <c r="D291" s="50">
        <v>159919</v>
      </c>
    </row>
    <row r="292" spans="1:4" ht="26.4" x14ac:dyDescent="0.3">
      <c r="A292" s="50">
        <v>159966</v>
      </c>
      <c r="B292" s="51" t="s">
        <v>290</v>
      </c>
      <c r="C292" s="27" t="s">
        <v>418</v>
      </c>
      <c r="D292" s="50">
        <v>159966</v>
      </c>
    </row>
    <row r="293" spans="1:4" ht="26.4" x14ac:dyDescent="0.3">
      <c r="A293" s="50">
        <v>160231</v>
      </c>
      <c r="B293" s="51" t="s">
        <v>291</v>
      </c>
      <c r="C293" s="27" t="s">
        <v>418</v>
      </c>
      <c r="D293" s="50">
        <v>160231</v>
      </c>
    </row>
    <row r="294" spans="1:4" x14ac:dyDescent="0.3">
      <c r="A294" s="50">
        <v>159906</v>
      </c>
      <c r="B294" s="51" t="s">
        <v>292</v>
      </c>
      <c r="C294" s="27">
        <v>2019</v>
      </c>
      <c r="D294" s="50">
        <v>159906</v>
      </c>
    </row>
    <row r="295" spans="1:4" ht="26.4" x14ac:dyDescent="0.3">
      <c r="A295" s="50">
        <v>159442</v>
      </c>
      <c r="B295" s="51" t="s">
        <v>293</v>
      </c>
      <c r="C295" s="27" t="s">
        <v>418</v>
      </c>
      <c r="D295" s="50">
        <v>159442</v>
      </c>
    </row>
    <row r="296" spans="1:4" ht="26.4" x14ac:dyDescent="0.3">
      <c r="A296" s="50">
        <v>159447</v>
      </c>
      <c r="B296" s="51" t="s">
        <v>294</v>
      </c>
      <c r="C296" s="27" t="s">
        <v>418</v>
      </c>
      <c r="D296" s="50">
        <v>159447</v>
      </c>
    </row>
    <row r="297" spans="1:4" ht="26.4" x14ac:dyDescent="0.3">
      <c r="A297" s="50">
        <v>159453</v>
      </c>
      <c r="B297" s="51" t="s">
        <v>295</v>
      </c>
      <c r="C297" s="27" t="s">
        <v>418</v>
      </c>
      <c r="D297" s="50">
        <v>159453</v>
      </c>
    </row>
    <row r="298" spans="1:4" ht="26.4" x14ac:dyDescent="0.3">
      <c r="A298" s="50">
        <v>159953</v>
      </c>
      <c r="B298" s="51" t="s">
        <v>296</v>
      </c>
      <c r="C298" s="27" t="s">
        <v>418</v>
      </c>
      <c r="D298" s="50">
        <v>159953</v>
      </c>
    </row>
    <row r="299" spans="1:4" x14ac:dyDescent="0.3">
      <c r="A299" s="50">
        <v>159986</v>
      </c>
      <c r="B299" s="51" t="s">
        <v>297</v>
      </c>
      <c r="C299" s="27">
        <v>2021</v>
      </c>
      <c r="D299" s="50">
        <v>159986</v>
      </c>
    </row>
    <row r="300" spans="1:4" ht="26.4" x14ac:dyDescent="0.3">
      <c r="A300" s="50">
        <v>159958</v>
      </c>
      <c r="B300" s="51" t="s">
        <v>298</v>
      </c>
      <c r="C300" s="27" t="s">
        <v>418</v>
      </c>
      <c r="D300" s="50">
        <v>159958</v>
      </c>
    </row>
    <row r="301" spans="1:4" ht="26.4" x14ac:dyDescent="0.3">
      <c r="A301" s="50">
        <v>159435</v>
      </c>
      <c r="B301" s="51" t="s">
        <v>299</v>
      </c>
      <c r="C301" s="27" t="s">
        <v>418</v>
      </c>
      <c r="D301" s="50">
        <v>159435</v>
      </c>
    </row>
    <row r="302" spans="1:4" ht="26.4" x14ac:dyDescent="0.3">
      <c r="A302" s="50">
        <v>159558</v>
      </c>
      <c r="B302" s="51" t="s">
        <v>300</v>
      </c>
      <c r="C302" s="27" t="s">
        <v>418</v>
      </c>
      <c r="D302" s="50">
        <v>159558</v>
      </c>
    </row>
    <row r="303" spans="1:4" ht="26.4" x14ac:dyDescent="0.3">
      <c r="A303" s="50">
        <v>159418</v>
      </c>
      <c r="B303" s="51" t="s">
        <v>301</v>
      </c>
      <c r="C303" s="27" t="s">
        <v>418</v>
      </c>
      <c r="D303" s="50">
        <v>159418</v>
      </c>
    </row>
    <row r="304" spans="1:4" ht="26.4" x14ac:dyDescent="0.3">
      <c r="A304" s="50">
        <v>159912</v>
      </c>
      <c r="B304" s="51" t="s">
        <v>302</v>
      </c>
      <c r="C304" s="27" t="s">
        <v>418</v>
      </c>
      <c r="D304" s="50">
        <v>159912</v>
      </c>
    </row>
    <row r="305" spans="1:4" x14ac:dyDescent="0.3">
      <c r="A305" s="50">
        <v>159403</v>
      </c>
      <c r="B305" s="51" t="s">
        <v>303</v>
      </c>
      <c r="C305" s="27">
        <v>2021</v>
      </c>
      <c r="D305" s="50">
        <v>159403</v>
      </c>
    </row>
    <row r="306" spans="1:4" ht="26.4" x14ac:dyDescent="0.3">
      <c r="A306" s="50">
        <v>159970</v>
      </c>
      <c r="B306" s="51" t="s">
        <v>304</v>
      </c>
      <c r="C306" s="27" t="s">
        <v>418</v>
      </c>
      <c r="D306" s="50">
        <v>159970</v>
      </c>
    </row>
    <row r="307" spans="1:4" x14ac:dyDescent="0.3">
      <c r="A307" s="50">
        <v>159477</v>
      </c>
      <c r="B307" s="51" t="s">
        <v>305</v>
      </c>
      <c r="C307" s="27">
        <v>2020</v>
      </c>
      <c r="D307" s="50">
        <v>159477</v>
      </c>
    </row>
    <row r="308" spans="1:4" x14ac:dyDescent="0.3">
      <c r="A308" s="50">
        <v>159473</v>
      </c>
      <c r="B308" s="51" t="s">
        <v>306</v>
      </c>
      <c r="C308" s="27">
        <v>2023</v>
      </c>
      <c r="D308" s="50">
        <v>159473</v>
      </c>
    </row>
    <row r="309" spans="1:4" x14ac:dyDescent="0.3">
      <c r="A309" s="50">
        <v>159376</v>
      </c>
      <c r="B309" s="51" t="s">
        <v>308</v>
      </c>
      <c r="C309" s="27">
        <v>2022</v>
      </c>
      <c r="D309" s="50">
        <v>159376</v>
      </c>
    </row>
    <row r="310" spans="1:4" x14ac:dyDescent="0.3">
      <c r="A310" s="50">
        <v>159887</v>
      </c>
      <c r="B310" s="51" t="s">
        <v>309</v>
      </c>
      <c r="C310" s="27">
        <v>2021</v>
      </c>
      <c r="D310" s="50">
        <v>159887</v>
      </c>
    </row>
    <row r="311" spans="1:4" ht="26.4" x14ac:dyDescent="0.3">
      <c r="A311" s="50">
        <v>159330</v>
      </c>
      <c r="B311" s="51" t="s">
        <v>310</v>
      </c>
      <c r="C311" s="27" t="s">
        <v>418</v>
      </c>
      <c r="D311" s="50">
        <v>159330</v>
      </c>
    </row>
    <row r="312" spans="1:4" ht="26.4" x14ac:dyDescent="0.3">
      <c r="A312" s="50">
        <v>159918</v>
      </c>
      <c r="B312" s="51" t="s">
        <v>311</v>
      </c>
      <c r="C312" s="27" t="s">
        <v>418</v>
      </c>
      <c r="D312" s="50">
        <v>159918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2E3FE-B0F1-4341-B954-D494E6F682A4}">
  <dimension ref="A1:A27"/>
  <sheetViews>
    <sheetView workbookViewId="0">
      <selection activeCell="G17" sqref="G17"/>
    </sheetView>
  </sheetViews>
  <sheetFormatPr defaultRowHeight="16.8" x14ac:dyDescent="0.4"/>
  <cols>
    <col min="1" max="1" width="9.109375" style="1"/>
  </cols>
  <sheetData>
    <row r="1" spans="1:1" x14ac:dyDescent="0.4">
      <c r="A1" s="1" t="s">
        <v>8</v>
      </c>
    </row>
    <row r="2" spans="1:1" x14ac:dyDescent="0.3">
      <c r="A2" s="2" t="s">
        <v>312</v>
      </c>
    </row>
    <row r="3" spans="1:1" x14ac:dyDescent="0.3">
      <c r="A3" s="2" t="s">
        <v>313</v>
      </c>
    </row>
    <row r="5" spans="1:1" x14ac:dyDescent="0.4">
      <c r="A5" s="1" t="s">
        <v>8</v>
      </c>
    </row>
    <row r="6" spans="1:1" x14ac:dyDescent="0.3">
      <c r="A6" s="2" t="s">
        <v>314</v>
      </c>
    </row>
    <row r="7" spans="1:1" x14ac:dyDescent="0.3">
      <c r="A7" s="2" t="s">
        <v>315</v>
      </c>
    </row>
    <row r="8" spans="1:1" x14ac:dyDescent="0.3">
      <c r="A8" s="2" t="s">
        <v>316</v>
      </c>
    </row>
    <row r="9" spans="1:1" x14ac:dyDescent="0.3">
      <c r="A9" s="2" t="s">
        <v>317</v>
      </c>
    </row>
    <row r="11" spans="1:1" x14ac:dyDescent="0.4">
      <c r="A11" s="1" t="s">
        <v>8</v>
      </c>
    </row>
    <row r="12" spans="1:1" x14ac:dyDescent="0.4">
      <c r="A12" s="1" t="s">
        <v>318</v>
      </c>
    </row>
    <row r="13" spans="1:1" x14ac:dyDescent="0.4">
      <c r="A13" s="1" t="s">
        <v>319</v>
      </c>
    </row>
    <row r="14" spans="1:1" x14ac:dyDescent="0.3">
      <c r="A14" s="101" t="s">
        <v>2377</v>
      </c>
    </row>
    <row r="15" spans="1:1" x14ac:dyDescent="0.4">
      <c r="A15" s="1" t="s">
        <v>320</v>
      </c>
    </row>
    <row r="16" spans="1:1" x14ac:dyDescent="0.4">
      <c r="A16" s="1" t="s">
        <v>321</v>
      </c>
    </row>
    <row r="19" spans="1:1" x14ac:dyDescent="0.4">
      <c r="A19" s="1" t="s">
        <v>8</v>
      </c>
    </row>
    <row r="20" spans="1:1" x14ac:dyDescent="0.4">
      <c r="A20" s="1" t="s">
        <v>322</v>
      </c>
    </row>
    <row r="21" spans="1:1" x14ac:dyDescent="0.4">
      <c r="A21" s="1" t="s">
        <v>323</v>
      </c>
    </row>
    <row r="22" spans="1:1" x14ac:dyDescent="0.4">
      <c r="A22" s="1" t="s">
        <v>324</v>
      </c>
    </row>
    <row r="24" spans="1:1" x14ac:dyDescent="0.4">
      <c r="A24" s="1" t="s">
        <v>8</v>
      </c>
    </row>
    <row r="25" spans="1:1" x14ac:dyDescent="0.4">
      <c r="A25" s="1" t="s">
        <v>12</v>
      </c>
    </row>
    <row r="26" spans="1:1" x14ac:dyDescent="0.4">
      <c r="A26" s="1" t="s">
        <v>359</v>
      </c>
    </row>
    <row r="27" spans="1:1" x14ac:dyDescent="0.4">
      <c r="A27" s="1" t="s">
        <v>324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608D0-E4CF-4083-B513-4047F586419E}">
  <dimension ref="A1:K35"/>
  <sheetViews>
    <sheetView showGridLines="0" showRowColHeaders="0" zoomScale="85" zoomScaleNormal="85" workbookViewId="0">
      <selection activeCell="M17" sqref="M17"/>
    </sheetView>
  </sheetViews>
  <sheetFormatPr defaultColWidth="9.109375" defaultRowHeight="19.2" x14ac:dyDescent="0.45"/>
  <cols>
    <col min="1" max="1" width="5.6640625" style="4" customWidth="1"/>
    <col min="2" max="2" width="5" style="4" customWidth="1"/>
    <col min="3" max="4" width="9.109375" style="4"/>
    <col min="5" max="5" width="21.88671875" style="4" customWidth="1"/>
    <col min="6" max="6" width="3.44140625" style="4" customWidth="1"/>
    <col min="7" max="7" width="9.88671875" style="4" customWidth="1"/>
    <col min="8" max="8" width="22.44140625" style="4" customWidth="1"/>
    <col min="9" max="9" width="54.33203125" style="4" customWidth="1"/>
    <col min="10" max="10" width="9.109375" style="4"/>
    <col min="11" max="11" width="5.88671875" style="6" customWidth="1"/>
    <col min="12" max="12" width="35.6640625" style="6" bestFit="1" customWidth="1"/>
    <col min="13" max="16384" width="9.109375" style="6"/>
  </cols>
  <sheetData>
    <row r="1" spans="1:11" ht="19.8" thickBot="1" x14ac:dyDescent="0.5"/>
    <row r="2" spans="1:11" ht="19.8" thickBot="1" x14ac:dyDescent="0.5">
      <c r="B2" s="117" t="s">
        <v>0</v>
      </c>
      <c r="C2" s="117"/>
      <c r="D2" s="117"/>
      <c r="E2" s="118"/>
      <c r="F2" s="17"/>
      <c r="G2" s="119" t="s">
        <v>1</v>
      </c>
      <c r="H2" s="120"/>
      <c r="I2" s="121"/>
    </row>
    <row r="3" spans="1:11" x14ac:dyDescent="0.45">
      <c r="B3" s="20" t="s">
        <v>2286</v>
      </c>
    </row>
    <row r="4" spans="1:11" x14ac:dyDescent="0.45">
      <c r="B4" s="133"/>
      <c r="C4" s="133"/>
      <c r="D4" s="133"/>
      <c r="E4" s="133"/>
      <c r="F4" s="133"/>
      <c r="G4" s="133"/>
      <c r="H4" s="65"/>
      <c r="I4" s="65"/>
    </row>
    <row r="5" spans="1:11" ht="26.25" customHeight="1" x14ac:dyDescent="0.45">
      <c r="B5" s="122" t="s">
        <v>2321</v>
      </c>
      <c r="C5" s="122"/>
      <c r="D5" s="122"/>
      <c r="E5" s="122"/>
      <c r="F5" s="122"/>
      <c r="G5" s="122"/>
      <c r="H5" s="122"/>
      <c r="I5" s="122"/>
    </row>
    <row r="6" spans="1:11" ht="21" customHeight="1" x14ac:dyDescent="0.45">
      <c r="B6" s="122"/>
      <c r="C6" s="122"/>
      <c r="D6" s="122"/>
      <c r="E6" s="122"/>
      <c r="F6" s="122"/>
      <c r="G6" s="122"/>
      <c r="H6" s="122"/>
      <c r="I6" s="122"/>
    </row>
    <row r="7" spans="1:11" ht="10.5" customHeight="1" x14ac:dyDescent="0.45">
      <c r="B7" s="122"/>
      <c r="C7" s="122"/>
      <c r="D7" s="122"/>
      <c r="E7" s="122"/>
      <c r="F7" s="122"/>
      <c r="G7" s="122"/>
      <c r="H7" s="122"/>
      <c r="I7" s="122"/>
    </row>
    <row r="8" spans="1:11" x14ac:dyDescent="0.45">
      <c r="B8" s="122"/>
      <c r="C8" s="122"/>
      <c r="D8" s="122"/>
      <c r="E8" s="122"/>
      <c r="F8" s="122"/>
      <c r="G8" s="122"/>
      <c r="H8" s="122"/>
      <c r="I8" s="122"/>
    </row>
    <row r="9" spans="1:11" x14ac:dyDescent="0.45">
      <c r="B9" s="122"/>
      <c r="C9" s="122"/>
      <c r="D9" s="122"/>
      <c r="E9" s="122"/>
      <c r="F9" s="122"/>
      <c r="G9" s="122"/>
      <c r="H9" s="122"/>
      <c r="I9" s="122"/>
    </row>
    <row r="10" spans="1:11" ht="69.75" customHeight="1" x14ac:dyDescent="0.45">
      <c r="B10" s="122"/>
      <c r="C10" s="122"/>
      <c r="D10" s="122"/>
      <c r="E10" s="122"/>
      <c r="F10" s="122"/>
      <c r="G10" s="122"/>
      <c r="H10" s="122"/>
      <c r="I10" s="122"/>
    </row>
    <row r="11" spans="1:11" ht="16.5" customHeight="1" x14ac:dyDescent="0.45">
      <c r="A11" s="70" t="s">
        <v>2355</v>
      </c>
      <c r="B11" s="134" t="s">
        <v>2382</v>
      </c>
      <c r="C11" s="134"/>
      <c r="D11" s="134"/>
      <c r="E11" s="134"/>
      <c r="F11" s="134"/>
      <c r="G11" s="134"/>
      <c r="H11" s="134"/>
      <c r="I11" s="134"/>
    </row>
    <row r="12" spans="1:11" ht="16.5" customHeight="1" x14ac:dyDescent="0.3">
      <c r="A12" s="70"/>
      <c r="B12" s="113" t="s">
        <v>2356</v>
      </c>
      <c r="C12" s="113"/>
      <c r="D12" s="113"/>
      <c r="E12" s="113"/>
      <c r="F12" s="113"/>
      <c r="G12" s="113"/>
      <c r="H12" s="113"/>
      <c r="I12" s="113"/>
      <c r="J12" s="113"/>
      <c r="K12" s="113"/>
    </row>
    <row r="13" spans="1:11" ht="16.5" customHeight="1" x14ac:dyDescent="0.3">
      <c r="A13" s="70"/>
      <c r="B13" s="114" t="s">
        <v>2357</v>
      </c>
      <c r="C13" s="114"/>
      <c r="D13" s="114"/>
      <c r="E13" s="114"/>
      <c r="F13" s="114"/>
      <c r="G13" s="114"/>
      <c r="H13" s="114"/>
      <c r="I13" s="114"/>
      <c r="J13" s="114"/>
      <c r="K13" s="114"/>
    </row>
    <row r="14" spans="1:11" ht="18" customHeight="1" x14ac:dyDescent="0.45">
      <c r="A14" s="70"/>
      <c r="B14" s="98" t="s">
        <v>2383</v>
      </c>
      <c r="C14" s="98"/>
      <c r="D14" s="98"/>
      <c r="E14" s="98"/>
      <c r="F14" s="98"/>
      <c r="G14" s="98"/>
      <c r="H14" s="98"/>
      <c r="I14" s="98"/>
      <c r="J14" s="99" t="s">
        <v>2365</v>
      </c>
      <c r="K14" s="98"/>
    </row>
    <row r="15" spans="1:11" ht="27.75" customHeight="1" x14ac:dyDescent="0.45">
      <c r="B15" s="18" t="s">
        <v>2</v>
      </c>
    </row>
    <row r="16" spans="1:11" ht="84.75" customHeight="1" x14ac:dyDescent="0.45">
      <c r="B16" s="115" t="s">
        <v>3</v>
      </c>
      <c r="C16" s="116"/>
      <c r="D16" s="116"/>
      <c r="E16" s="116"/>
      <c r="F16" s="116"/>
      <c r="G16" s="116"/>
      <c r="H16" s="116"/>
      <c r="I16" s="116"/>
    </row>
    <row r="17" spans="2:9" x14ac:dyDescent="0.45">
      <c r="B17" s="19" t="s">
        <v>4</v>
      </c>
    </row>
    <row r="18" spans="2:9" ht="8.25" customHeight="1" x14ac:dyDescent="0.45">
      <c r="B18" s="19"/>
    </row>
    <row r="19" spans="2:9" x14ac:dyDescent="0.45">
      <c r="B19" s="19"/>
      <c r="C19" s="15" t="s">
        <v>2359</v>
      </c>
      <c r="D19" s="6"/>
    </row>
    <row r="20" spans="2:9" ht="21" customHeight="1" x14ac:dyDescent="0.45">
      <c r="B20" s="16"/>
      <c r="C20" s="14" t="s">
        <v>5</v>
      </c>
      <c r="D20" s="126"/>
      <c r="E20" s="127"/>
      <c r="F20" s="127"/>
      <c r="G20" s="127"/>
      <c r="H20" s="127"/>
      <c r="I20" s="128"/>
    </row>
    <row r="21" spans="2:9" ht="5.25" customHeight="1" x14ac:dyDescent="0.45">
      <c r="C21" s="13"/>
      <c r="D21" s="13"/>
      <c r="E21" s="13"/>
      <c r="F21" s="13"/>
      <c r="G21" s="12"/>
      <c r="H21" s="12"/>
      <c r="I21" s="12"/>
    </row>
    <row r="22" spans="2:9" ht="21" customHeight="1" x14ac:dyDescent="0.45">
      <c r="C22" s="14" t="s">
        <v>6</v>
      </c>
      <c r="D22" s="129"/>
      <c r="E22" s="130"/>
      <c r="F22" s="130"/>
      <c r="G22" s="130"/>
      <c r="H22" s="130"/>
      <c r="I22" s="131"/>
    </row>
    <row r="23" spans="2:9" ht="5.25" customHeight="1" x14ac:dyDescent="0.45">
      <c r="C23" s="13"/>
      <c r="D23" s="13"/>
      <c r="E23" s="13"/>
      <c r="F23" s="13"/>
      <c r="G23" s="12"/>
      <c r="H23" s="12"/>
      <c r="I23" s="12"/>
    </row>
    <row r="24" spans="2:9" ht="21" customHeight="1" x14ac:dyDescent="0.45">
      <c r="B24" s="5"/>
      <c r="C24" s="4" t="s">
        <v>7</v>
      </c>
      <c r="D24" s="132"/>
      <c r="E24" s="127"/>
      <c r="F24" s="127"/>
      <c r="G24" s="127"/>
      <c r="H24" s="127"/>
      <c r="I24" s="128"/>
    </row>
    <row r="25" spans="2:9" ht="5.25" customHeight="1" x14ac:dyDescent="0.45">
      <c r="C25" s="13"/>
      <c r="D25" s="13"/>
      <c r="E25" s="13"/>
      <c r="F25" s="13"/>
      <c r="G25" s="12"/>
      <c r="H25" s="12"/>
      <c r="I25" s="12"/>
    </row>
    <row r="26" spans="2:9" ht="21" customHeight="1" x14ac:dyDescent="0.45">
      <c r="B26" s="5"/>
      <c r="C26" s="4" t="s">
        <v>2364</v>
      </c>
      <c r="D26" s="110"/>
      <c r="E26" s="111"/>
      <c r="F26" s="111"/>
      <c r="G26" s="111"/>
      <c r="H26" s="111"/>
      <c r="I26" s="112"/>
    </row>
    <row r="28" spans="2:9" x14ac:dyDescent="0.45">
      <c r="C28" s="15" t="s">
        <v>2360</v>
      </c>
      <c r="D28" s="6"/>
    </row>
    <row r="29" spans="2:9" x14ac:dyDescent="0.45">
      <c r="C29" s="14" t="s">
        <v>5</v>
      </c>
      <c r="D29" s="126"/>
      <c r="E29" s="127"/>
      <c r="F29" s="127"/>
      <c r="G29" s="127"/>
      <c r="H29" s="127"/>
      <c r="I29" s="128"/>
    </row>
    <row r="30" spans="2:9" ht="6" customHeight="1" x14ac:dyDescent="0.45">
      <c r="C30" s="13"/>
      <c r="D30" s="13"/>
      <c r="E30" s="13"/>
      <c r="F30" s="13"/>
      <c r="G30" s="12"/>
      <c r="H30" s="12"/>
      <c r="I30" s="12"/>
    </row>
    <row r="31" spans="2:9" x14ac:dyDescent="0.45">
      <c r="C31" s="14" t="s">
        <v>6</v>
      </c>
      <c r="D31" s="129"/>
      <c r="E31" s="130"/>
      <c r="F31" s="130"/>
      <c r="G31" s="130"/>
      <c r="H31" s="130"/>
      <c r="I31" s="131"/>
    </row>
    <row r="32" spans="2:9" ht="6" customHeight="1" x14ac:dyDescent="0.45">
      <c r="C32" s="13"/>
      <c r="D32" s="13"/>
      <c r="E32" s="13"/>
      <c r="F32" s="13"/>
      <c r="G32" s="12"/>
      <c r="H32" s="12"/>
      <c r="I32" s="12"/>
    </row>
    <row r="33" spans="2:9" x14ac:dyDescent="0.45">
      <c r="C33" s="4" t="s">
        <v>7</v>
      </c>
      <c r="D33" s="123"/>
      <c r="E33" s="124"/>
      <c r="F33" s="124"/>
      <c r="G33" s="124"/>
      <c r="H33" s="124"/>
      <c r="I33" s="125"/>
    </row>
    <row r="34" spans="2:9" ht="5.25" customHeight="1" x14ac:dyDescent="0.45">
      <c r="C34" s="13"/>
      <c r="D34" s="13"/>
      <c r="E34" s="13"/>
      <c r="F34" s="13"/>
      <c r="G34" s="12"/>
      <c r="H34" s="12"/>
      <c r="I34" s="12"/>
    </row>
    <row r="35" spans="2:9" ht="21" customHeight="1" x14ac:dyDescent="0.45">
      <c r="B35" s="5"/>
      <c r="C35" s="4" t="s">
        <v>2364</v>
      </c>
      <c r="D35" s="110"/>
      <c r="E35" s="111"/>
      <c r="F35" s="111"/>
      <c r="G35" s="111"/>
      <c r="H35" s="111"/>
      <c r="I35" s="112"/>
    </row>
  </sheetData>
  <sheetProtection algorithmName="SHA-512" hashValue="ynyxGNPkV6CptBLeYDI/djHX+5TnMxk8nWOLxbAHRnCvi6xZLsaKYbu0gGdpgK8JDxLkCixUuMqQNkRwpreccQ==" saltValue="R4F46Alq2PL9kuNGgvlNJA==" spinCount="100000" sheet="1" formatColumns="0"/>
  <mergeCells count="16">
    <mergeCell ref="D35:I35"/>
    <mergeCell ref="B12:K12"/>
    <mergeCell ref="B13:K13"/>
    <mergeCell ref="B16:I16"/>
    <mergeCell ref="B2:E2"/>
    <mergeCell ref="G2:I2"/>
    <mergeCell ref="B5:I10"/>
    <mergeCell ref="D33:I33"/>
    <mergeCell ref="D20:I20"/>
    <mergeCell ref="D22:I22"/>
    <mergeCell ref="D24:I24"/>
    <mergeCell ref="D29:I29"/>
    <mergeCell ref="D31:I31"/>
    <mergeCell ref="B4:G4"/>
    <mergeCell ref="D26:I26"/>
    <mergeCell ref="B11:I11"/>
  </mergeCells>
  <conditionalFormatting sqref="D20:I20 D22:I22 D24:I24 D29:I29 D31:I31 D33:I33">
    <cfRule type="containsBlanks" dxfId="10" priority="4">
      <formula>LEN(TRIM(D20))=0</formula>
    </cfRule>
  </conditionalFormatting>
  <conditionalFormatting sqref="D26:I26">
    <cfRule type="containsBlanks" dxfId="9" priority="1">
      <formula>LEN(TRIM(D26))=0</formula>
    </cfRule>
  </conditionalFormatting>
  <conditionalFormatting sqref="D35:I35">
    <cfRule type="containsBlanks" dxfId="8" priority="2">
      <formula>LEN(TRIM(D35))=0</formula>
    </cfRule>
  </conditionalFormatting>
  <hyperlinks>
    <hyperlink ref="B13" r:id="rId1" xr:uid="{B88CC00A-7D8D-427A-B591-17A84136CAC7}"/>
    <hyperlink ref="J14" r:id="rId2" xr:uid="{5B6D83DC-A020-4693-9E59-12E163D0561E}"/>
  </hyperlinks>
  <pageMargins left="0.7" right="0.7" top="0.75" bottom="0.75" header="0.3" footer="0.3"/>
  <pageSetup orientation="portrait" r:id="rId3"/>
  <extLst>
    <ext xmlns:x14="http://schemas.microsoft.com/office/spreadsheetml/2009/9/main" uri="{CCE6A557-97BC-4b89-ADB6-D9C93CAAB3DF}">
      <x14:dataValidations xmlns:xm="http://schemas.microsoft.com/office/excel/2006/main" count="1">
        <x14:dataValidation type="list" allowBlank="1" showInputMessage="1" showErrorMessage="1" xr:uid="{92F23C53-D67A-4256-9B57-C1C316234C2C}">
          <x14:formula1>
            <xm:f>'_Site Data'!$B:$B</xm:f>
          </x14:formula1>
          <xm:sqref>G2:I2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2F51F-B607-48F3-AD8C-F558F91447EC}">
  <dimension ref="A2:L409"/>
  <sheetViews>
    <sheetView workbookViewId="0">
      <selection activeCell="B6" sqref="B6"/>
    </sheetView>
  </sheetViews>
  <sheetFormatPr defaultColWidth="9.109375" defaultRowHeight="19.2" x14ac:dyDescent="0.45"/>
  <cols>
    <col min="1" max="1" width="10.88671875" style="4" customWidth="1"/>
    <col min="2" max="2" width="4.109375" style="80" customWidth="1"/>
    <col min="3" max="3" width="14.109375" style="56" customWidth="1"/>
    <col min="4" max="4" width="52.109375" style="59" bestFit="1" customWidth="1"/>
    <col min="5" max="5" width="22.88671875" style="57" customWidth="1"/>
    <col min="6" max="6" width="11.109375" style="58" hidden="1" customWidth="1"/>
    <col min="7" max="7" width="18.33203125" style="58" hidden="1" customWidth="1"/>
    <col min="8" max="8" width="5.5546875" style="4" customWidth="1"/>
    <col min="9" max="9" width="4.5546875" style="54" customWidth="1"/>
    <col min="10" max="10" width="9.109375" style="54" customWidth="1"/>
    <col min="11" max="11" width="9.109375" style="54"/>
    <col min="12" max="12" width="69.5546875" style="54" customWidth="1"/>
    <col min="13" max="16384" width="9.109375" style="54"/>
  </cols>
  <sheetData>
    <row r="2" spans="2:12" ht="33" customHeight="1" x14ac:dyDescent="0.45">
      <c r="B2" s="78"/>
      <c r="C2" s="17" t="s">
        <v>419</v>
      </c>
      <c r="D2" s="52"/>
      <c r="E2" s="52"/>
      <c r="F2" s="53"/>
      <c r="G2" s="53"/>
      <c r="H2" s="52"/>
    </row>
    <row r="3" spans="2:12" x14ac:dyDescent="0.45">
      <c r="B3" s="78"/>
      <c r="C3" s="17" t="s">
        <v>420</v>
      </c>
      <c r="D3" s="4"/>
      <c r="E3" s="4"/>
      <c r="F3" s="55"/>
      <c r="G3" s="55"/>
    </row>
    <row r="4" spans="2:12" x14ac:dyDescent="0.45">
      <c r="B4" s="78"/>
      <c r="C4" s="17"/>
      <c r="D4" s="4"/>
      <c r="E4" s="4"/>
      <c r="F4" s="55"/>
      <c r="G4" s="55"/>
      <c r="L4" s="68"/>
    </row>
    <row r="5" spans="2:12" ht="53.25" customHeight="1" x14ac:dyDescent="0.45">
      <c r="B5" s="79"/>
      <c r="C5" s="56" t="s">
        <v>421</v>
      </c>
      <c r="D5" s="59" t="s">
        <v>378</v>
      </c>
      <c r="E5" s="57" t="s">
        <v>2317</v>
      </c>
      <c r="F5" s="97" t="s">
        <v>2363</v>
      </c>
      <c r="G5" s="97" t="s">
        <v>2323</v>
      </c>
      <c r="L5" s="60"/>
    </row>
    <row r="6" spans="2:12" x14ac:dyDescent="0.45">
      <c r="B6" s="102"/>
      <c r="C6" s="56" t="str" cm="1">
        <f t="array" ref="C6">_xlfn._xlws.FILTER('_Site Data'!C:C,'_Site Data'!B:B='Grant Details'!G2)</f>
        <v>Site Id</v>
      </c>
      <c r="D6" s="59" t="str" cm="1">
        <f t="array" ref="D6">_xlfn._xlws.FILTER('_Site Data'!D:D,'_Site Data'!B:B='Grant Details'!G2)</f>
        <v>Site Name</v>
      </c>
      <c r="E6" s="57" t="str" cm="1">
        <f t="array" ref="E6">_xlfn._xlws.FILTER('_Site Data'!I:I,'_Site Data'!B:B='Grant Details'!G2)</f>
        <v>FR%</v>
      </c>
      <c r="F6" s="58" t="str" cm="1">
        <f t="array" ref="F6">_xlfn._xlws.FILTER('_Site Data'!J:J,'_Site Data'!B:B='Grant Details'!G2)</f>
        <v>FR N</v>
      </c>
      <c r="G6" s="58" t="str" cm="1">
        <f t="array" ref="G6">_xlfn._xlws.FILTER('_Site Data'!H:H,'_Site Data'!B:B='Grant Details'!G2)</f>
        <v>Total Enrollment</v>
      </c>
    </row>
    <row r="7" spans="2:12" x14ac:dyDescent="0.45">
      <c r="B7" s="102"/>
    </row>
    <row r="8" spans="2:12" x14ac:dyDescent="0.45">
      <c r="B8" s="102"/>
    </row>
    <row r="9" spans="2:12" x14ac:dyDescent="0.45">
      <c r="B9" s="102"/>
    </row>
    <row r="10" spans="2:12" x14ac:dyDescent="0.45">
      <c r="B10" s="102"/>
    </row>
    <row r="11" spans="2:12" x14ac:dyDescent="0.45">
      <c r="B11" s="102"/>
    </row>
    <row r="12" spans="2:12" x14ac:dyDescent="0.45">
      <c r="B12" s="102"/>
    </row>
    <row r="13" spans="2:12" x14ac:dyDescent="0.45">
      <c r="B13" s="102"/>
    </row>
    <row r="14" spans="2:12" x14ac:dyDescent="0.45">
      <c r="B14" s="102"/>
    </row>
    <row r="15" spans="2:12" x14ac:dyDescent="0.45">
      <c r="B15" s="102"/>
    </row>
    <row r="16" spans="2:12" x14ac:dyDescent="0.45">
      <c r="B16" s="102"/>
    </row>
    <row r="17" spans="1:12" s="56" customFormat="1" x14ac:dyDescent="0.45">
      <c r="A17" s="4"/>
      <c r="B17" s="102"/>
      <c r="D17" s="59"/>
      <c r="E17" s="57"/>
      <c r="F17" s="58"/>
      <c r="G17" s="58"/>
      <c r="H17" s="4"/>
      <c r="I17" s="54"/>
      <c r="J17" s="54"/>
      <c r="K17" s="54"/>
      <c r="L17" s="54"/>
    </row>
    <row r="18" spans="1:12" s="56" customFormat="1" x14ac:dyDescent="0.45">
      <c r="A18" s="4"/>
      <c r="B18" s="102"/>
      <c r="D18" s="59"/>
      <c r="E18" s="57"/>
      <c r="F18" s="58"/>
      <c r="G18" s="58"/>
      <c r="H18" s="4"/>
      <c r="I18" s="54"/>
      <c r="J18" s="54"/>
      <c r="K18" s="54"/>
      <c r="L18" s="54"/>
    </row>
    <row r="19" spans="1:12" s="56" customFormat="1" x14ac:dyDescent="0.45">
      <c r="A19" s="4"/>
      <c r="B19" s="102"/>
      <c r="D19" s="59"/>
      <c r="E19" s="57"/>
      <c r="F19" s="58"/>
      <c r="G19" s="58"/>
      <c r="H19" s="4"/>
      <c r="I19" s="54"/>
      <c r="J19" s="54"/>
      <c r="K19" s="54"/>
      <c r="L19" s="54"/>
    </row>
    <row r="20" spans="1:12" s="56" customFormat="1" x14ac:dyDescent="0.45">
      <c r="A20" s="4"/>
      <c r="B20" s="102"/>
      <c r="D20" s="59"/>
      <c r="E20" s="57"/>
      <c r="F20" s="58"/>
      <c r="G20" s="58"/>
      <c r="H20" s="4"/>
      <c r="I20" s="54"/>
      <c r="J20" s="54"/>
      <c r="K20" s="54"/>
      <c r="L20" s="54"/>
    </row>
    <row r="21" spans="1:12" s="56" customFormat="1" x14ac:dyDescent="0.45">
      <c r="A21" s="4"/>
      <c r="B21" s="102"/>
      <c r="D21" s="59"/>
      <c r="E21" s="57"/>
      <c r="F21" s="58"/>
      <c r="G21" s="58"/>
      <c r="H21" s="4"/>
      <c r="I21" s="54"/>
      <c r="J21" s="54"/>
      <c r="K21" s="54"/>
      <c r="L21" s="54"/>
    </row>
    <row r="22" spans="1:12" s="56" customFormat="1" x14ac:dyDescent="0.45">
      <c r="A22" s="4"/>
      <c r="B22" s="102"/>
      <c r="D22" s="59"/>
      <c r="E22" s="57"/>
      <c r="F22" s="58"/>
      <c r="G22" s="58"/>
      <c r="H22" s="4"/>
      <c r="I22" s="54"/>
      <c r="J22" s="54"/>
      <c r="K22" s="54"/>
      <c r="L22" s="54"/>
    </row>
    <row r="23" spans="1:12" s="56" customFormat="1" x14ac:dyDescent="0.45">
      <c r="A23" s="4"/>
      <c r="B23" s="102"/>
      <c r="D23" s="59"/>
      <c r="E23" s="57"/>
      <c r="F23" s="58"/>
      <c r="G23" s="58"/>
      <c r="H23" s="4"/>
      <c r="I23" s="54"/>
      <c r="J23" s="54"/>
      <c r="K23" s="54"/>
      <c r="L23" s="54"/>
    </row>
    <row r="24" spans="1:12" s="56" customFormat="1" x14ac:dyDescent="0.45">
      <c r="A24" s="4"/>
      <c r="B24" s="102"/>
      <c r="D24" s="59"/>
      <c r="E24" s="57"/>
      <c r="F24" s="58"/>
      <c r="G24" s="58"/>
      <c r="H24" s="4"/>
      <c r="I24" s="54"/>
      <c r="J24" s="54"/>
      <c r="K24" s="54"/>
      <c r="L24" s="54"/>
    </row>
    <row r="25" spans="1:12" s="56" customFormat="1" x14ac:dyDescent="0.45">
      <c r="A25" s="4"/>
      <c r="B25" s="102"/>
      <c r="D25" s="59"/>
      <c r="E25" s="57"/>
      <c r="F25" s="58"/>
      <c r="G25" s="58"/>
      <c r="H25" s="4"/>
      <c r="I25" s="54"/>
      <c r="J25" s="54"/>
      <c r="K25" s="54"/>
      <c r="L25" s="54"/>
    </row>
    <row r="26" spans="1:12" s="56" customFormat="1" x14ac:dyDescent="0.45">
      <c r="A26" s="4"/>
      <c r="B26" s="102"/>
      <c r="D26" s="59"/>
      <c r="E26" s="57"/>
      <c r="F26" s="58"/>
      <c r="G26" s="58"/>
      <c r="H26" s="4"/>
      <c r="I26" s="54"/>
      <c r="J26" s="54"/>
      <c r="K26" s="54"/>
      <c r="L26" s="54"/>
    </row>
    <row r="27" spans="1:12" s="56" customFormat="1" x14ac:dyDescent="0.45">
      <c r="A27" s="4"/>
      <c r="B27" s="102"/>
      <c r="D27" s="59"/>
      <c r="E27" s="57"/>
      <c r="F27" s="58"/>
      <c r="G27" s="58"/>
      <c r="H27" s="4"/>
      <c r="I27" s="54"/>
      <c r="J27" s="54"/>
      <c r="K27" s="54"/>
      <c r="L27" s="54"/>
    </row>
    <row r="28" spans="1:12" s="56" customFormat="1" x14ac:dyDescent="0.45">
      <c r="A28" s="4"/>
      <c r="B28" s="102"/>
      <c r="D28" s="59"/>
      <c r="E28" s="57"/>
      <c r="F28" s="58"/>
      <c r="G28" s="58"/>
      <c r="H28" s="4"/>
      <c r="I28" s="54"/>
      <c r="J28" s="54"/>
      <c r="K28" s="54"/>
      <c r="L28" s="54"/>
    </row>
    <row r="29" spans="1:12" s="56" customFormat="1" x14ac:dyDescent="0.45">
      <c r="A29" s="4"/>
      <c r="B29" s="102"/>
      <c r="D29" s="59"/>
      <c r="E29" s="57"/>
      <c r="F29" s="58"/>
      <c r="G29" s="58"/>
      <c r="H29" s="4"/>
      <c r="I29" s="54"/>
      <c r="J29" s="54"/>
      <c r="K29" s="54"/>
      <c r="L29" s="54"/>
    </row>
    <row r="30" spans="1:12" s="56" customFormat="1" x14ac:dyDescent="0.45">
      <c r="A30" s="4"/>
      <c r="B30" s="102"/>
      <c r="D30" s="59"/>
      <c r="E30" s="57"/>
      <c r="F30" s="58"/>
      <c r="G30" s="58"/>
      <c r="H30" s="4"/>
      <c r="I30" s="54"/>
      <c r="J30" s="54"/>
      <c r="K30" s="54"/>
      <c r="L30" s="54"/>
    </row>
    <row r="31" spans="1:12" s="56" customFormat="1" x14ac:dyDescent="0.45">
      <c r="A31" s="4"/>
      <c r="B31" s="102"/>
      <c r="D31" s="59"/>
      <c r="E31" s="57"/>
      <c r="F31" s="58"/>
      <c r="G31" s="58"/>
      <c r="H31" s="4"/>
      <c r="I31" s="54"/>
      <c r="J31" s="54"/>
      <c r="K31" s="54"/>
      <c r="L31" s="54"/>
    </row>
    <row r="32" spans="1:12" s="56" customFormat="1" x14ac:dyDescent="0.45">
      <c r="A32" s="4"/>
      <c r="B32" s="102"/>
      <c r="D32" s="59"/>
      <c r="E32" s="57"/>
      <c r="F32" s="58"/>
      <c r="G32" s="58"/>
      <c r="H32" s="4"/>
      <c r="I32" s="54"/>
      <c r="J32" s="54"/>
      <c r="K32" s="54"/>
      <c r="L32" s="54"/>
    </row>
    <row r="33" spans="1:12" s="56" customFormat="1" x14ac:dyDescent="0.45">
      <c r="A33" s="4"/>
      <c r="B33" s="102"/>
      <c r="D33" s="59"/>
      <c r="E33" s="57"/>
      <c r="F33" s="58"/>
      <c r="G33" s="58"/>
      <c r="H33" s="4"/>
      <c r="I33" s="54"/>
      <c r="J33" s="54"/>
      <c r="K33" s="54"/>
      <c r="L33" s="54"/>
    </row>
    <row r="34" spans="1:12" s="56" customFormat="1" x14ac:dyDescent="0.45">
      <c r="A34" s="4"/>
      <c r="B34" s="102"/>
      <c r="D34" s="59"/>
      <c r="E34" s="57"/>
      <c r="F34" s="58"/>
      <c r="G34" s="58"/>
      <c r="H34" s="4"/>
      <c r="I34" s="54"/>
      <c r="J34" s="54"/>
      <c r="K34" s="54"/>
      <c r="L34" s="54"/>
    </row>
    <row r="35" spans="1:12" s="56" customFormat="1" x14ac:dyDescent="0.45">
      <c r="A35" s="4"/>
      <c r="B35" s="102"/>
      <c r="D35" s="59"/>
      <c r="E35" s="57"/>
      <c r="F35" s="58"/>
      <c r="G35" s="58"/>
      <c r="H35" s="4"/>
      <c r="I35" s="54"/>
      <c r="J35" s="54"/>
      <c r="K35" s="54"/>
      <c r="L35" s="54"/>
    </row>
    <row r="36" spans="1:12" s="56" customFormat="1" x14ac:dyDescent="0.45">
      <c r="A36" s="4"/>
      <c r="B36" s="102"/>
      <c r="D36" s="59"/>
      <c r="E36" s="57"/>
      <c r="F36" s="58"/>
      <c r="G36" s="58"/>
      <c r="H36" s="4"/>
      <c r="I36" s="54"/>
      <c r="J36" s="54"/>
      <c r="K36" s="54"/>
      <c r="L36" s="54"/>
    </row>
    <row r="37" spans="1:12" s="56" customFormat="1" x14ac:dyDescent="0.45">
      <c r="A37" s="4"/>
      <c r="B37" s="102"/>
      <c r="D37" s="59"/>
      <c r="E37" s="57"/>
      <c r="F37" s="58"/>
      <c r="G37" s="58"/>
      <c r="H37" s="4"/>
      <c r="I37" s="54"/>
      <c r="J37" s="54"/>
      <c r="K37" s="54"/>
      <c r="L37" s="54"/>
    </row>
    <row r="38" spans="1:12" s="56" customFormat="1" x14ac:dyDescent="0.45">
      <c r="A38" s="4"/>
      <c r="B38" s="102"/>
      <c r="D38" s="59"/>
      <c r="E38" s="57"/>
      <c r="F38" s="58"/>
      <c r="G38" s="58"/>
      <c r="H38" s="4"/>
      <c r="I38" s="54"/>
      <c r="J38" s="54"/>
      <c r="K38" s="54"/>
      <c r="L38" s="54"/>
    </row>
    <row r="39" spans="1:12" s="56" customFormat="1" x14ac:dyDescent="0.45">
      <c r="A39" s="4"/>
      <c r="B39" s="102"/>
      <c r="D39" s="59"/>
      <c r="E39" s="57"/>
      <c r="F39" s="58"/>
      <c r="G39" s="58"/>
      <c r="H39" s="4"/>
      <c r="I39" s="54"/>
      <c r="J39" s="54"/>
      <c r="K39" s="54"/>
      <c r="L39" s="54"/>
    </row>
    <row r="40" spans="1:12" s="56" customFormat="1" x14ac:dyDescent="0.45">
      <c r="A40" s="4"/>
      <c r="B40" s="102"/>
      <c r="D40" s="59"/>
      <c r="E40" s="57"/>
      <c r="F40" s="58"/>
      <c r="G40" s="58"/>
      <c r="H40" s="4"/>
      <c r="I40" s="54"/>
      <c r="J40" s="54"/>
      <c r="K40" s="54"/>
      <c r="L40" s="54"/>
    </row>
    <row r="41" spans="1:12" s="56" customFormat="1" x14ac:dyDescent="0.45">
      <c r="A41" s="4"/>
      <c r="B41" s="102"/>
      <c r="D41" s="59"/>
      <c r="E41" s="57"/>
      <c r="F41" s="58"/>
      <c r="G41" s="58"/>
      <c r="H41" s="4"/>
      <c r="I41" s="54"/>
      <c r="J41" s="54"/>
      <c r="K41" s="54"/>
      <c r="L41" s="54"/>
    </row>
    <row r="42" spans="1:12" s="56" customFormat="1" x14ac:dyDescent="0.45">
      <c r="A42" s="4"/>
      <c r="B42" s="102"/>
      <c r="D42" s="59"/>
      <c r="E42" s="57"/>
      <c r="F42" s="58"/>
      <c r="G42" s="58"/>
      <c r="H42" s="4"/>
      <c r="I42" s="54"/>
      <c r="J42" s="54"/>
      <c r="K42" s="54"/>
      <c r="L42" s="54"/>
    </row>
    <row r="43" spans="1:12" s="56" customFormat="1" x14ac:dyDescent="0.45">
      <c r="A43" s="4"/>
      <c r="B43" s="102"/>
      <c r="D43" s="59"/>
      <c r="E43" s="57"/>
      <c r="F43" s="58"/>
      <c r="G43" s="58"/>
      <c r="H43" s="4"/>
      <c r="I43" s="54"/>
      <c r="J43" s="54"/>
      <c r="K43" s="54"/>
      <c r="L43" s="54"/>
    </row>
    <row r="44" spans="1:12" s="56" customFormat="1" x14ac:dyDescent="0.45">
      <c r="A44" s="4"/>
      <c r="B44" s="102"/>
      <c r="D44" s="59"/>
      <c r="E44" s="57"/>
      <c r="F44" s="58"/>
      <c r="G44" s="58"/>
      <c r="H44" s="4"/>
      <c r="I44" s="54"/>
      <c r="J44" s="54"/>
      <c r="K44" s="54"/>
      <c r="L44" s="54"/>
    </row>
    <row r="45" spans="1:12" s="56" customFormat="1" x14ac:dyDescent="0.45">
      <c r="A45" s="4"/>
      <c r="B45" s="102"/>
      <c r="D45" s="59"/>
      <c r="E45" s="57"/>
      <c r="F45" s="58"/>
      <c r="G45" s="58"/>
      <c r="H45" s="4"/>
      <c r="I45" s="54"/>
      <c r="J45" s="54"/>
      <c r="K45" s="54"/>
      <c r="L45" s="54"/>
    </row>
    <row r="46" spans="1:12" s="56" customFormat="1" x14ac:dyDescent="0.45">
      <c r="A46" s="4"/>
      <c r="B46" s="102"/>
      <c r="D46" s="59"/>
      <c r="E46" s="57"/>
      <c r="F46" s="58"/>
      <c r="G46" s="58"/>
      <c r="H46" s="4"/>
      <c r="I46" s="54"/>
      <c r="J46" s="54"/>
      <c r="K46" s="54"/>
      <c r="L46" s="54"/>
    </row>
    <row r="47" spans="1:12" s="56" customFormat="1" x14ac:dyDescent="0.45">
      <c r="A47" s="4"/>
      <c r="B47" s="102"/>
      <c r="D47" s="59"/>
      <c r="E47" s="57"/>
      <c r="F47" s="58"/>
      <c r="G47" s="58"/>
      <c r="H47" s="4"/>
      <c r="I47" s="54"/>
      <c r="J47" s="54"/>
      <c r="K47" s="54"/>
      <c r="L47" s="54"/>
    </row>
    <row r="48" spans="1:12" s="56" customFormat="1" x14ac:dyDescent="0.45">
      <c r="A48" s="4"/>
      <c r="B48" s="102"/>
      <c r="D48" s="59"/>
      <c r="E48" s="57"/>
      <c r="F48" s="58"/>
      <c r="G48" s="58"/>
      <c r="H48" s="4"/>
      <c r="I48" s="54"/>
      <c r="J48" s="54"/>
      <c r="K48" s="54"/>
      <c r="L48" s="54"/>
    </row>
    <row r="49" spans="1:12" s="56" customFormat="1" x14ac:dyDescent="0.45">
      <c r="A49" s="4"/>
      <c r="B49" s="102"/>
      <c r="D49" s="59"/>
      <c r="E49" s="57"/>
      <c r="F49" s="58"/>
      <c r="G49" s="58"/>
      <c r="H49" s="4"/>
      <c r="I49" s="54"/>
      <c r="J49" s="54"/>
      <c r="K49" s="54"/>
      <c r="L49" s="54"/>
    </row>
    <row r="50" spans="1:12" s="56" customFormat="1" x14ac:dyDescent="0.45">
      <c r="A50" s="4"/>
      <c r="B50" s="102"/>
      <c r="D50" s="59"/>
      <c r="E50" s="57"/>
      <c r="F50" s="58"/>
      <c r="G50" s="58"/>
      <c r="H50" s="4"/>
      <c r="I50" s="54"/>
      <c r="J50" s="54"/>
      <c r="K50" s="54"/>
      <c r="L50" s="54"/>
    </row>
    <row r="51" spans="1:12" s="56" customFormat="1" x14ac:dyDescent="0.45">
      <c r="A51" s="4"/>
      <c r="B51" s="102"/>
      <c r="D51" s="59"/>
      <c r="E51" s="57"/>
      <c r="F51" s="58"/>
      <c r="G51" s="58"/>
      <c r="H51" s="4"/>
      <c r="I51" s="54"/>
      <c r="J51" s="54"/>
      <c r="K51" s="54"/>
      <c r="L51" s="54"/>
    </row>
    <row r="52" spans="1:12" s="56" customFormat="1" x14ac:dyDescent="0.45">
      <c r="A52" s="4"/>
      <c r="B52" s="102"/>
      <c r="D52" s="59"/>
      <c r="E52" s="57"/>
      <c r="F52" s="58"/>
      <c r="G52" s="58"/>
      <c r="H52" s="4"/>
      <c r="I52" s="54"/>
      <c r="J52" s="54"/>
      <c r="K52" s="54"/>
      <c r="L52" s="54"/>
    </row>
    <row r="53" spans="1:12" s="56" customFormat="1" x14ac:dyDescent="0.45">
      <c r="A53" s="4"/>
      <c r="B53" s="102"/>
      <c r="D53" s="59"/>
      <c r="E53" s="57"/>
      <c r="F53" s="58"/>
      <c r="G53" s="58"/>
      <c r="H53" s="4"/>
      <c r="I53" s="54"/>
      <c r="J53" s="54"/>
      <c r="K53" s="54"/>
      <c r="L53" s="54"/>
    </row>
    <row r="54" spans="1:12" s="56" customFormat="1" x14ac:dyDescent="0.45">
      <c r="A54" s="4"/>
      <c r="B54" s="102"/>
      <c r="D54" s="59"/>
      <c r="E54" s="57"/>
      <c r="F54" s="58"/>
      <c r="G54" s="58"/>
      <c r="H54" s="4"/>
      <c r="I54" s="54"/>
      <c r="J54" s="54"/>
      <c r="K54" s="54"/>
      <c r="L54" s="54"/>
    </row>
    <row r="55" spans="1:12" s="56" customFormat="1" x14ac:dyDescent="0.45">
      <c r="A55" s="4"/>
      <c r="B55" s="102"/>
      <c r="D55" s="59"/>
      <c r="E55" s="57"/>
      <c r="F55" s="58"/>
      <c r="G55" s="58"/>
      <c r="H55" s="4"/>
      <c r="I55" s="54"/>
      <c r="J55" s="54"/>
      <c r="K55" s="54"/>
      <c r="L55" s="54"/>
    </row>
    <row r="56" spans="1:12" s="56" customFormat="1" x14ac:dyDescent="0.45">
      <c r="A56" s="4"/>
      <c r="B56" s="102"/>
      <c r="D56" s="59"/>
      <c r="E56" s="57"/>
      <c r="F56" s="58"/>
      <c r="G56" s="58"/>
      <c r="H56" s="4"/>
      <c r="I56" s="54"/>
      <c r="J56" s="54"/>
      <c r="K56" s="54"/>
      <c r="L56" s="54"/>
    </row>
    <row r="57" spans="1:12" s="56" customFormat="1" x14ac:dyDescent="0.45">
      <c r="A57" s="4"/>
      <c r="B57" s="102"/>
      <c r="D57" s="59"/>
      <c r="E57" s="57"/>
      <c r="F57" s="58"/>
      <c r="G57" s="58"/>
      <c r="H57" s="4"/>
      <c r="I57" s="54"/>
      <c r="J57" s="54"/>
      <c r="K57" s="54"/>
      <c r="L57" s="54"/>
    </row>
    <row r="58" spans="1:12" s="56" customFormat="1" x14ac:dyDescent="0.45">
      <c r="A58" s="4"/>
      <c r="B58" s="102"/>
      <c r="D58" s="59"/>
      <c r="E58" s="57"/>
      <c r="F58" s="58"/>
      <c r="G58" s="58"/>
      <c r="H58" s="4"/>
      <c r="I58" s="54"/>
      <c r="J58" s="54"/>
      <c r="K58" s="54"/>
      <c r="L58" s="54"/>
    </row>
    <row r="59" spans="1:12" s="56" customFormat="1" x14ac:dyDescent="0.45">
      <c r="A59" s="4"/>
      <c r="B59" s="102"/>
      <c r="D59" s="59"/>
      <c r="E59" s="57"/>
      <c r="F59" s="58"/>
      <c r="G59" s="58"/>
      <c r="H59" s="4"/>
      <c r="I59" s="54"/>
      <c r="J59" s="54"/>
      <c r="K59" s="54"/>
      <c r="L59" s="54"/>
    </row>
    <row r="60" spans="1:12" s="56" customFormat="1" x14ac:dyDescent="0.45">
      <c r="A60" s="4"/>
      <c r="B60" s="102"/>
      <c r="D60" s="59"/>
      <c r="E60" s="57"/>
      <c r="F60" s="58"/>
      <c r="G60" s="58"/>
      <c r="H60" s="4"/>
      <c r="I60" s="54"/>
      <c r="J60" s="54"/>
      <c r="K60" s="54"/>
      <c r="L60" s="54"/>
    </row>
    <row r="61" spans="1:12" s="56" customFormat="1" x14ac:dyDescent="0.45">
      <c r="A61" s="4"/>
      <c r="B61" s="102"/>
      <c r="D61" s="59"/>
      <c r="E61" s="57"/>
      <c r="F61" s="58"/>
      <c r="G61" s="58"/>
      <c r="H61" s="4"/>
      <c r="I61" s="54"/>
      <c r="J61" s="54"/>
      <c r="K61" s="54"/>
      <c r="L61" s="54"/>
    </row>
    <row r="62" spans="1:12" s="56" customFormat="1" x14ac:dyDescent="0.45">
      <c r="A62" s="4"/>
      <c r="B62" s="102"/>
      <c r="D62" s="59"/>
      <c r="E62" s="57"/>
      <c r="F62" s="58"/>
      <c r="G62" s="58"/>
      <c r="H62" s="4"/>
      <c r="I62" s="54"/>
      <c r="J62" s="54"/>
      <c r="K62" s="54"/>
      <c r="L62" s="54"/>
    </row>
    <row r="63" spans="1:12" s="56" customFormat="1" x14ac:dyDescent="0.45">
      <c r="A63" s="4"/>
      <c r="B63" s="102"/>
      <c r="D63" s="59"/>
      <c r="E63" s="57"/>
      <c r="F63" s="58"/>
      <c r="G63" s="58"/>
      <c r="H63" s="4"/>
      <c r="I63" s="54"/>
      <c r="J63" s="54"/>
      <c r="K63" s="54"/>
      <c r="L63" s="54"/>
    </row>
    <row r="64" spans="1:12" s="56" customFormat="1" x14ac:dyDescent="0.45">
      <c r="A64" s="4"/>
      <c r="B64" s="102"/>
      <c r="D64" s="59"/>
      <c r="E64" s="57"/>
      <c r="F64" s="58"/>
      <c r="G64" s="58"/>
      <c r="H64" s="4"/>
      <c r="I64" s="54"/>
      <c r="J64" s="54"/>
      <c r="K64" s="54"/>
      <c r="L64" s="54"/>
    </row>
    <row r="65" spans="1:12" s="56" customFormat="1" x14ac:dyDescent="0.45">
      <c r="A65" s="4"/>
      <c r="B65" s="102"/>
      <c r="D65" s="59"/>
      <c r="E65" s="57"/>
      <c r="F65" s="58"/>
      <c r="G65" s="58"/>
      <c r="H65" s="4"/>
      <c r="I65" s="54"/>
      <c r="J65" s="54"/>
      <c r="K65" s="54"/>
      <c r="L65" s="54"/>
    </row>
    <row r="66" spans="1:12" s="56" customFormat="1" x14ac:dyDescent="0.45">
      <c r="A66" s="4"/>
      <c r="B66" s="102"/>
      <c r="D66" s="59"/>
      <c r="E66" s="57"/>
      <c r="F66" s="58"/>
      <c r="G66" s="58"/>
      <c r="H66" s="4"/>
      <c r="I66" s="54"/>
      <c r="J66" s="54"/>
      <c r="K66" s="54"/>
      <c r="L66" s="54"/>
    </row>
    <row r="67" spans="1:12" s="56" customFormat="1" x14ac:dyDescent="0.45">
      <c r="A67" s="4"/>
      <c r="B67" s="102"/>
      <c r="D67" s="59"/>
      <c r="E67" s="57"/>
      <c r="F67" s="58"/>
      <c r="G67" s="58"/>
      <c r="H67" s="4"/>
      <c r="I67" s="54"/>
      <c r="J67" s="54"/>
      <c r="K67" s="54"/>
      <c r="L67" s="54"/>
    </row>
    <row r="68" spans="1:12" s="56" customFormat="1" x14ac:dyDescent="0.45">
      <c r="A68" s="4"/>
      <c r="B68" s="102"/>
      <c r="D68" s="59"/>
      <c r="E68" s="57"/>
      <c r="F68" s="58"/>
      <c r="G68" s="58"/>
      <c r="H68" s="4"/>
      <c r="I68" s="54"/>
      <c r="J68" s="54"/>
      <c r="K68" s="54"/>
      <c r="L68" s="54"/>
    </row>
    <row r="69" spans="1:12" s="56" customFormat="1" x14ac:dyDescent="0.45">
      <c r="A69" s="4"/>
      <c r="B69" s="102"/>
      <c r="D69" s="59"/>
      <c r="E69" s="57"/>
      <c r="F69" s="58"/>
      <c r="G69" s="58"/>
      <c r="H69" s="4"/>
      <c r="I69" s="54"/>
      <c r="J69" s="54"/>
      <c r="K69" s="54"/>
      <c r="L69" s="54"/>
    </row>
    <row r="70" spans="1:12" s="56" customFormat="1" x14ac:dyDescent="0.45">
      <c r="A70" s="4"/>
      <c r="B70" s="102"/>
      <c r="D70" s="59"/>
      <c r="E70" s="57"/>
      <c r="F70" s="58"/>
      <c r="G70" s="58"/>
      <c r="H70" s="4"/>
      <c r="I70" s="54"/>
      <c r="J70" s="54"/>
      <c r="K70" s="54"/>
      <c r="L70" s="54"/>
    </row>
    <row r="71" spans="1:12" s="56" customFormat="1" x14ac:dyDescent="0.45">
      <c r="A71" s="4"/>
      <c r="B71" s="102"/>
      <c r="D71" s="59"/>
      <c r="E71" s="57"/>
      <c r="F71" s="58"/>
      <c r="G71" s="58"/>
      <c r="H71" s="4"/>
      <c r="I71" s="54"/>
      <c r="J71" s="54"/>
      <c r="K71" s="54"/>
      <c r="L71" s="54"/>
    </row>
    <row r="72" spans="1:12" s="56" customFormat="1" x14ac:dyDescent="0.45">
      <c r="A72" s="4"/>
      <c r="B72" s="102"/>
      <c r="D72" s="59"/>
      <c r="E72" s="57"/>
      <c r="F72" s="58"/>
      <c r="G72" s="58"/>
      <c r="H72" s="4"/>
      <c r="I72" s="54"/>
      <c r="J72" s="54"/>
      <c r="K72" s="54"/>
      <c r="L72" s="54"/>
    </row>
    <row r="73" spans="1:12" s="56" customFormat="1" x14ac:dyDescent="0.45">
      <c r="A73" s="4"/>
      <c r="B73" s="102"/>
      <c r="D73" s="59"/>
      <c r="E73" s="57"/>
      <c r="F73" s="58"/>
      <c r="G73" s="58"/>
      <c r="H73" s="4"/>
      <c r="I73" s="54"/>
      <c r="J73" s="54"/>
      <c r="K73" s="54"/>
      <c r="L73" s="54"/>
    </row>
    <row r="74" spans="1:12" s="56" customFormat="1" x14ac:dyDescent="0.45">
      <c r="A74" s="4"/>
      <c r="B74" s="102"/>
      <c r="D74" s="59"/>
      <c r="E74" s="57"/>
      <c r="F74" s="58"/>
      <c r="G74" s="58"/>
      <c r="H74" s="4"/>
      <c r="I74" s="54"/>
      <c r="J74" s="54"/>
      <c r="K74" s="54"/>
      <c r="L74" s="54"/>
    </row>
    <row r="75" spans="1:12" s="56" customFormat="1" x14ac:dyDescent="0.45">
      <c r="A75" s="4"/>
      <c r="B75" s="102"/>
      <c r="D75" s="59"/>
      <c r="E75" s="57"/>
      <c r="F75" s="58"/>
      <c r="G75" s="58"/>
      <c r="H75" s="4"/>
      <c r="I75" s="54"/>
      <c r="J75" s="54"/>
      <c r="K75" s="54"/>
      <c r="L75" s="54"/>
    </row>
    <row r="76" spans="1:12" s="56" customFormat="1" x14ac:dyDescent="0.45">
      <c r="A76" s="4"/>
      <c r="B76" s="102"/>
      <c r="D76" s="59"/>
      <c r="E76" s="57"/>
      <c r="F76" s="58"/>
      <c r="G76" s="58"/>
      <c r="H76" s="4"/>
      <c r="I76" s="54"/>
      <c r="J76" s="54"/>
      <c r="K76" s="54"/>
      <c r="L76" s="54"/>
    </row>
    <row r="77" spans="1:12" s="56" customFormat="1" x14ac:dyDescent="0.45">
      <c r="A77" s="4"/>
      <c r="B77" s="102"/>
      <c r="D77" s="59"/>
      <c r="E77" s="57"/>
      <c r="F77" s="58"/>
      <c r="G77" s="58"/>
      <c r="H77" s="4"/>
      <c r="I77" s="54"/>
      <c r="J77" s="54"/>
      <c r="K77" s="54"/>
      <c r="L77" s="54"/>
    </row>
    <row r="78" spans="1:12" s="56" customFormat="1" x14ac:dyDescent="0.45">
      <c r="A78" s="4"/>
      <c r="B78" s="102"/>
      <c r="D78" s="59"/>
      <c r="E78" s="57"/>
      <c r="F78" s="58"/>
      <c r="G78" s="58"/>
      <c r="H78" s="4"/>
      <c r="I78" s="54"/>
      <c r="J78" s="54"/>
      <c r="K78" s="54"/>
      <c r="L78" s="54"/>
    </row>
    <row r="79" spans="1:12" s="56" customFormat="1" x14ac:dyDescent="0.45">
      <c r="A79" s="4"/>
      <c r="B79" s="102"/>
      <c r="D79" s="59"/>
      <c r="E79" s="57"/>
      <c r="F79" s="58"/>
      <c r="G79" s="58"/>
      <c r="H79" s="4"/>
      <c r="I79" s="54"/>
      <c r="J79" s="54"/>
      <c r="K79" s="54"/>
      <c r="L79" s="54"/>
    </row>
    <row r="80" spans="1:12" s="56" customFormat="1" x14ac:dyDescent="0.45">
      <c r="A80" s="4"/>
      <c r="B80" s="102"/>
      <c r="D80" s="59"/>
      <c r="E80" s="57"/>
      <c r="F80" s="58"/>
      <c r="G80" s="58"/>
      <c r="H80" s="4"/>
      <c r="I80" s="54"/>
      <c r="J80" s="54"/>
      <c r="K80" s="54"/>
      <c r="L80" s="54"/>
    </row>
    <row r="81" spans="1:12" s="56" customFormat="1" x14ac:dyDescent="0.45">
      <c r="A81" s="4"/>
      <c r="B81" s="102"/>
      <c r="D81" s="59"/>
      <c r="E81" s="57"/>
      <c r="F81" s="58"/>
      <c r="G81" s="58"/>
      <c r="H81" s="4"/>
      <c r="I81" s="54"/>
      <c r="J81" s="54"/>
      <c r="K81" s="54"/>
      <c r="L81" s="54"/>
    </row>
    <row r="82" spans="1:12" s="56" customFormat="1" x14ac:dyDescent="0.45">
      <c r="A82" s="4"/>
      <c r="B82" s="102"/>
      <c r="D82" s="59"/>
      <c r="E82" s="57"/>
      <c r="F82" s="58"/>
      <c r="G82" s="58"/>
      <c r="H82" s="4"/>
      <c r="I82" s="54"/>
      <c r="J82" s="54"/>
      <c r="K82" s="54"/>
      <c r="L82" s="54"/>
    </row>
    <row r="83" spans="1:12" s="56" customFormat="1" x14ac:dyDescent="0.45">
      <c r="A83" s="4"/>
      <c r="B83" s="102"/>
      <c r="D83" s="59"/>
      <c r="E83" s="57"/>
      <c r="F83" s="58"/>
      <c r="G83" s="58"/>
      <c r="H83" s="4"/>
      <c r="I83" s="54"/>
      <c r="J83" s="54"/>
      <c r="K83" s="54"/>
      <c r="L83" s="54"/>
    </row>
    <row r="84" spans="1:12" s="56" customFormat="1" x14ac:dyDescent="0.45">
      <c r="A84" s="4"/>
      <c r="B84" s="102"/>
      <c r="D84" s="59"/>
      <c r="E84" s="57"/>
      <c r="F84" s="58"/>
      <c r="G84" s="58"/>
      <c r="H84" s="4"/>
      <c r="I84" s="54"/>
      <c r="J84" s="54"/>
      <c r="K84" s="54"/>
      <c r="L84" s="54"/>
    </row>
    <row r="85" spans="1:12" s="56" customFormat="1" x14ac:dyDescent="0.45">
      <c r="A85" s="4"/>
      <c r="B85" s="102"/>
      <c r="D85" s="59"/>
      <c r="E85" s="57"/>
      <c r="F85" s="58"/>
      <c r="G85" s="58"/>
      <c r="H85" s="4"/>
      <c r="I85" s="54"/>
      <c r="J85" s="54"/>
      <c r="K85" s="54"/>
      <c r="L85" s="54"/>
    </row>
    <row r="86" spans="1:12" s="56" customFormat="1" x14ac:dyDescent="0.45">
      <c r="A86" s="4"/>
      <c r="B86" s="102"/>
      <c r="D86" s="59"/>
      <c r="E86" s="57"/>
      <c r="F86" s="58"/>
      <c r="G86" s="58"/>
      <c r="H86" s="4"/>
      <c r="I86" s="54"/>
      <c r="J86" s="54"/>
      <c r="K86" s="54"/>
      <c r="L86" s="54"/>
    </row>
    <row r="87" spans="1:12" s="56" customFormat="1" x14ac:dyDescent="0.45">
      <c r="A87" s="4"/>
      <c r="B87" s="102"/>
      <c r="D87" s="59"/>
      <c r="E87" s="57"/>
      <c r="F87" s="58"/>
      <c r="G87" s="58"/>
      <c r="H87" s="4"/>
      <c r="I87" s="54"/>
      <c r="J87" s="54"/>
      <c r="K87" s="54"/>
      <c r="L87" s="54"/>
    </row>
    <row r="88" spans="1:12" s="56" customFormat="1" x14ac:dyDescent="0.45">
      <c r="A88" s="4"/>
      <c r="B88" s="102"/>
      <c r="D88" s="59"/>
      <c r="E88" s="57"/>
      <c r="F88" s="58"/>
      <c r="G88" s="58"/>
      <c r="H88" s="4"/>
      <c r="I88" s="54"/>
      <c r="J88" s="54"/>
      <c r="K88" s="54"/>
      <c r="L88" s="54"/>
    </row>
    <row r="89" spans="1:12" s="56" customFormat="1" x14ac:dyDescent="0.45">
      <c r="A89" s="4"/>
      <c r="B89" s="102"/>
      <c r="D89" s="59"/>
      <c r="E89" s="57"/>
      <c r="F89" s="58"/>
      <c r="G89" s="58"/>
      <c r="H89" s="4"/>
      <c r="I89" s="54"/>
      <c r="J89" s="54"/>
      <c r="K89" s="54"/>
      <c r="L89" s="54"/>
    </row>
    <row r="90" spans="1:12" s="56" customFormat="1" x14ac:dyDescent="0.45">
      <c r="A90" s="4"/>
      <c r="B90" s="102"/>
      <c r="D90" s="59"/>
      <c r="E90" s="57"/>
      <c r="F90" s="58"/>
      <c r="G90" s="58"/>
      <c r="H90" s="4"/>
      <c r="I90" s="54"/>
      <c r="J90" s="54"/>
      <c r="K90" s="54"/>
      <c r="L90" s="54"/>
    </row>
    <row r="91" spans="1:12" s="56" customFormat="1" x14ac:dyDescent="0.45">
      <c r="A91" s="4"/>
      <c r="B91" s="102"/>
      <c r="D91" s="59"/>
      <c r="E91" s="57"/>
      <c r="F91" s="58"/>
      <c r="G91" s="58"/>
      <c r="H91" s="4"/>
      <c r="I91" s="54"/>
      <c r="J91" s="54"/>
      <c r="K91" s="54"/>
      <c r="L91" s="54"/>
    </row>
    <row r="92" spans="1:12" s="56" customFormat="1" x14ac:dyDescent="0.45">
      <c r="A92" s="4"/>
      <c r="B92" s="102"/>
      <c r="D92" s="59"/>
      <c r="E92" s="57"/>
      <c r="F92" s="58"/>
      <c r="G92" s="58"/>
      <c r="H92" s="4"/>
      <c r="I92" s="54"/>
      <c r="J92" s="54"/>
      <c r="K92" s="54"/>
      <c r="L92" s="54"/>
    </row>
    <row r="93" spans="1:12" s="56" customFormat="1" x14ac:dyDescent="0.45">
      <c r="A93" s="4"/>
      <c r="B93" s="102"/>
      <c r="D93" s="59"/>
      <c r="E93" s="57"/>
      <c r="F93" s="58"/>
      <c r="G93" s="58"/>
      <c r="H93" s="4"/>
      <c r="I93" s="54"/>
      <c r="J93" s="54"/>
      <c r="K93" s="54"/>
      <c r="L93" s="54"/>
    </row>
    <row r="94" spans="1:12" s="56" customFormat="1" x14ac:dyDescent="0.45">
      <c r="A94" s="4"/>
      <c r="B94" s="102"/>
      <c r="D94" s="59"/>
      <c r="E94" s="57"/>
      <c r="F94" s="58"/>
      <c r="G94" s="58"/>
      <c r="H94" s="4"/>
      <c r="I94" s="54"/>
      <c r="J94" s="54"/>
      <c r="K94" s="54"/>
      <c r="L94" s="54"/>
    </row>
    <row r="95" spans="1:12" s="56" customFormat="1" x14ac:dyDescent="0.45">
      <c r="A95" s="4"/>
      <c r="B95" s="102"/>
      <c r="D95" s="59"/>
      <c r="E95" s="57"/>
      <c r="F95" s="58"/>
      <c r="G95" s="58"/>
      <c r="H95" s="4"/>
      <c r="I95" s="54"/>
      <c r="J95" s="54"/>
      <c r="K95" s="54"/>
      <c r="L95" s="54"/>
    </row>
    <row r="96" spans="1:12" s="56" customFormat="1" x14ac:dyDescent="0.45">
      <c r="A96" s="4"/>
      <c r="B96" s="102"/>
      <c r="D96" s="59"/>
      <c r="E96" s="57"/>
      <c r="F96" s="58"/>
      <c r="G96" s="58"/>
      <c r="H96" s="4"/>
      <c r="I96" s="54"/>
      <c r="J96" s="54"/>
      <c r="K96" s="54"/>
      <c r="L96" s="54"/>
    </row>
    <row r="97" spans="1:12" s="56" customFormat="1" x14ac:dyDescent="0.45">
      <c r="A97" s="4"/>
      <c r="B97" s="102"/>
      <c r="D97" s="59"/>
      <c r="E97" s="57"/>
      <c r="F97" s="58"/>
      <c r="G97" s="58"/>
      <c r="H97" s="4"/>
      <c r="I97" s="54"/>
      <c r="J97" s="54"/>
      <c r="K97" s="54"/>
      <c r="L97" s="54"/>
    </row>
    <row r="98" spans="1:12" s="56" customFormat="1" x14ac:dyDescent="0.45">
      <c r="A98" s="4"/>
      <c r="B98" s="102"/>
      <c r="D98" s="59"/>
      <c r="E98" s="57"/>
      <c r="F98" s="58"/>
      <c r="G98" s="58"/>
      <c r="H98" s="4"/>
      <c r="I98" s="54"/>
      <c r="J98" s="54"/>
      <c r="K98" s="54"/>
      <c r="L98" s="54"/>
    </row>
    <row r="99" spans="1:12" s="56" customFormat="1" x14ac:dyDescent="0.45">
      <c r="A99" s="4"/>
      <c r="B99" s="102"/>
      <c r="D99" s="59"/>
      <c r="E99" s="57"/>
      <c r="F99" s="58"/>
      <c r="G99" s="58"/>
      <c r="H99" s="4"/>
      <c r="I99" s="54"/>
      <c r="J99" s="54"/>
      <c r="K99" s="54"/>
      <c r="L99" s="54"/>
    </row>
    <row r="100" spans="1:12" s="56" customFormat="1" x14ac:dyDescent="0.45">
      <c r="A100" s="4"/>
      <c r="B100" s="102"/>
      <c r="D100" s="59"/>
      <c r="E100" s="57"/>
      <c r="F100" s="58"/>
      <c r="G100" s="58"/>
      <c r="H100" s="4"/>
      <c r="I100" s="54"/>
      <c r="J100" s="54"/>
      <c r="K100" s="54"/>
      <c r="L100" s="54"/>
    </row>
    <row r="101" spans="1:12" s="56" customFormat="1" x14ac:dyDescent="0.45">
      <c r="A101" s="4"/>
      <c r="B101" s="102"/>
      <c r="D101" s="59"/>
      <c r="E101" s="57"/>
      <c r="F101" s="58"/>
      <c r="G101" s="58"/>
      <c r="H101" s="4"/>
      <c r="I101" s="54"/>
      <c r="J101" s="54"/>
      <c r="K101" s="54"/>
      <c r="L101" s="54"/>
    </row>
    <row r="102" spans="1:12" s="56" customFormat="1" x14ac:dyDescent="0.45">
      <c r="A102" s="4"/>
      <c r="B102" s="102"/>
      <c r="D102" s="59"/>
      <c r="E102" s="57"/>
      <c r="F102" s="58"/>
      <c r="G102" s="58"/>
      <c r="H102" s="4"/>
      <c r="I102" s="54"/>
      <c r="J102" s="54"/>
      <c r="K102" s="54"/>
      <c r="L102" s="54"/>
    </row>
    <row r="103" spans="1:12" s="56" customFormat="1" x14ac:dyDescent="0.45">
      <c r="A103" s="4"/>
      <c r="B103" s="102"/>
      <c r="D103" s="59"/>
      <c r="E103" s="57"/>
      <c r="F103" s="58"/>
      <c r="G103" s="58"/>
      <c r="H103" s="4"/>
      <c r="I103" s="54"/>
      <c r="J103" s="54"/>
      <c r="K103" s="54"/>
      <c r="L103" s="54"/>
    </row>
    <row r="104" spans="1:12" s="56" customFormat="1" x14ac:dyDescent="0.45">
      <c r="A104" s="4"/>
      <c r="B104" s="102"/>
      <c r="D104" s="59"/>
      <c r="E104" s="57"/>
      <c r="F104" s="58"/>
      <c r="G104" s="58"/>
      <c r="H104" s="4"/>
      <c r="I104" s="54"/>
      <c r="J104" s="54"/>
      <c r="K104" s="54"/>
      <c r="L104" s="54"/>
    </row>
    <row r="105" spans="1:12" s="56" customFormat="1" x14ac:dyDescent="0.45">
      <c r="A105" s="4"/>
      <c r="B105" s="102"/>
      <c r="D105" s="59"/>
      <c r="E105" s="57"/>
      <c r="F105" s="58"/>
      <c r="G105" s="58"/>
      <c r="H105" s="4"/>
      <c r="I105" s="54"/>
      <c r="J105" s="54"/>
      <c r="K105" s="54"/>
      <c r="L105" s="54"/>
    </row>
    <row r="106" spans="1:12" s="56" customFormat="1" x14ac:dyDescent="0.45">
      <c r="A106" s="4"/>
      <c r="B106" s="102"/>
      <c r="D106" s="59"/>
      <c r="E106" s="57"/>
      <c r="F106" s="58"/>
      <c r="G106" s="58"/>
      <c r="H106" s="4"/>
      <c r="I106" s="54"/>
      <c r="J106" s="54"/>
      <c r="K106" s="54"/>
      <c r="L106" s="54"/>
    </row>
    <row r="107" spans="1:12" s="56" customFormat="1" x14ac:dyDescent="0.45">
      <c r="A107" s="4"/>
      <c r="B107" s="102"/>
      <c r="D107" s="59"/>
      <c r="E107" s="57"/>
      <c r="F107" s="58"/>
      <c r="G107" s="58"/>
      <c r="H107" s="4"/>
      <c r="I107" s="54"/>
      <c r="J107" s="54"/>
      <c r="K107" s="54"/>
      <c r="L107" s="54"/>
    </row>
    <row r="108" spans="1:12" s="56" customFormat="1" x14ac:dyDescent="0.45">
      <c r="A108" s="4"/>
      <c r="B108" s="102"/>
      <c r="D108" s="59"/>
      <c r="E108" s="57"/>
      <c r="F108" s="58"/>
      <c r="G108" s="58"/>
      <c r="H108" s="4"/>
      <c r="I108" s="54"/>
      <c r="J108" s="54"/>
      <c r="K108" s="54"/>
      <c r="L108" s="54"/>
    </row>
    <row r="109" spans="1:12" s="56" customFormat="1" x14ac:dyDescent="0.45">
      <c r="A109" s="4"/>
      <c r="B109" s="102"/>
      <c r="D109" s="59"/>
      <c r="E109" s="57"/>
      <c r="F109" s="58"/>
      <c r="G109" s="58"/>
      <c r="H109" s="4"/>
      <c r="I109" s="54"/>
      <c r="J109" s="54"/>
      <c r="K109" s="54"/>
      <c r="L109" s="54"/>
    </row>
    <row r="110" spans="1:12" s="56" customFormat="1" x14ac:dyDescent="0.45">
      <c r="A110" s="4"/>
      <c r="B110" s="102"/>
      <c r="D110" s="59"/>
      <c r="E110" s="57"/>
      <c r="F110" s="58"/>
      <c r="G110" s="58"/>
      <c r="H110" s="4"/>
      <c r="I110" s="54"/>
      <c r="J110" s="54"/>
      <c r="K110" s="54"/>
      <c r="L110" s="54"/>
    </row>
    <row r="111" spans="1:12" s="56" customFormat="1" x14ac:dyDescent="0.45">
      <c r="A111" s="4"/>
      <c r="B111" s="102"/>
      <c r="D111" s="59"/>
      <c r="E111" s="57"/>
      <c r="F111" s="58"/>
      <c r="G111" s="58"/>
      <c r="H111" s="4"/>
      <c r="I111" s="54"/>
      <c r="J111" s="54"/>
      <c r="K111" s="54"/>
      <c r="L111" s="54"/>
    </row>
    <row r="112" spans="1:12" s="56" customFormat="1" x14ac:dyDescent="0.45">
      <c r="A112" s="4"/>
      <c r="B112" s="102"/>
      <c r="D112" s="59"/>
      <c r="E112" s="57"/>
      <c r="F112" s="58"/>
      <c r="G112" s="58"/>
      <c r="H112" s="4"/>
      <c r="I112" s="54"/>
      <c r="J112" s="54"/>
      <c r="K112" s="54"/>
      <c r="L112" s="54"/>
    </row>
    <row r="113" spans="1:12" s="56" customFormat="1" x14ac:dyDescent="0.45">
      <c r="A113" s="4"/>
      <c r="B113" s="102"/>
      <c r="D113" s="59"/>
      <c r="E113" s="57"/>
      <c r="F113" s="58"/>
      <c r="G113" s="58"/>
      <c r="H113" s="4"/>
      <c r="I113" s="54"/>
      <c r="J113" s="54"/>
      <c r="K113" s="54"/>
      <c r="L113" s="54"/>
    </row>
    <row r="114" spans="1:12" s="56" customFormat="1" x14ac:dyDescent="0.45">
      <c r="A114" s="4"/>
      <c r="B114" s="102"/>
      <c r="D114" s="59"/>
      <c r="E114" s="57"/>
      <c r="F114" s="58"/>
      <c r="G114" s="58"/>
      <c r="H114" s="4"/>
      <c r="I114" s="54"/>
      <c r="J114" s="54"/>
      <c r="K114" s="54"/>
      <c r="L114" s="54"/>
    </row>
    <row r="115" spans="1:12" s="56" customFormat="1" x14ac:dyDescent="0.45">
      <c r="A115" s="4"/>
      <c r="B115" s="102"/>
      <c r="D115" s="59"/>
      <c r="E115" s="57"/>
      <c r="F115" s="58"/>
      <c r="G115" s="58"/>
      <c r="H115" s="4"/>
      <c r="I115" s="54"/>
      <c r="J115" s="54"/>
      <c r="K115" s="54"/>
      <c r="L115" s="54"/>
    </row>
    <row r="116" spans="1:12" s="56" customFormat="1" x14ac:dyDescent="0.45">
      <c r="A116" s="4"/>
      <c r="B116" s="102"/>
      <c r="D116" s="59"/>
      <c r="E116" s="57"/>
      <c r="F116" s="58"/>
      <c r="G116" s="58"/>
      <c r="H116" s="4"/>
      <c r="I116" s="54"/>
      <c r="J116" s="54"/>
      <c r="K116" s="54"/>
      <c r="L116" s="54"/>
    </row>
    <row r="117" spans="1:12" s="56" customFormat="1" x14ac:dyDescent="0.45">
      <c r="A117" s="4"/>
      <c r="B117" s="102"/>
      <c r="D117" s="59"/>
      <c r="E117" s="57"/>
      <c r="F117" s="58"/>
      <c r="G117" s="58"/>
      <c r="H117" s="4"/>
      <c r="I117" s="54"/>
      <c r="J117" s="54"/>
      <c r="K117" s="54"/>
      <c r="L117" s="54"/>
    </row>
    <row r="118" spans="1:12" s="56" customFormat="1" x14ac:dyDescent="0.45">
      <c r="A118" s="4"/>
      <c r="B118" s="102"/>
      <c r="D118" s="59"/>
      <c r="E118" s="57"/>
      <c r="F118" s="58"/>
      <c r="G118" s="58"/>
      <c r="H118" s="4"/>
      <c r="I118" s="54"/>
      <c r="J118" s="54"/>
      <c r="K118" s="54"/>
      <c r="L118" s="54"/>
    </row>
    <row r="119" spans="1:12" s="56" customFormat="1" x14ac:dyDescent="0.45">
      <c r="A119" s="4"/>
      <c r="B119" s="102"/>
      <c r="D119" s="59"/>
      <c r="E119" s="57"/>
      <c r="F119" s="58"/>
      <c r="G119" s="58"/>
      <c r="H119" s="4"/>
      <c r="I119" s="54"/>
      <c r="J119" s="54"/>
      <c r="K119" s="54"/>
      <c r="L119" s="54"/>
    </row>
    <row r="120" spans="1:12" s="56" customFormat="1" x14ac:dyDescent="0.45">
      <c r="A120" s="4"/>
      <c r="B120" s="102"/>
      <c r="D120" s="59"/>
      <c r="E120" s="57"/>
      <c r="F120" s="58"/>
      <c r="G120" s="58"/>
      <c r="H120" s="4"/>
      <c r="I120" s="54"/>
      <c r="J120" s="54"/>
      <c r="K120" s="54"/>
      <c r="L120" s="54"/>
    </row>
    <row r="121" spans="1:12" s="56" customFormat="1" x14ac:dyDescent="0.45">
      <c r="A121" s="4"/>
      <c r="B121" s="102"/>
      <c r="D121" s="59"/>
      <c r="E121" s="57"/>
      <c r="F121" s="58"/>
      <c r="G121" s="58"/>
      <c r="H121" s="4"/>
      <c r="I121" s="54"/>
      <c r="J121" s="54"/>
      <c r="K121" s="54"/>
      <c r="L121" s="54"/>
    </row>
    <row r="122" spans="1:12" s="56" customFormat="1" x14ac:dyDescent="0.45">
      <c r="A122" s="4"/>
      <c r="B122" s="102"/>
      <c r="D122" s="59"/>
      <c r="E122" s="57"/>
      <c r="F122" s="58"/>
      <c r="G122" s="58"/>
      <c r="H122" s="4"/>
      <c r="I122" s="54"/>
      <c r="J122" s="54"/>
      <c r="K122" s="54"/>
      <c r="L122" s="54"/>
    </row>
    <row r="123" spans="1:12" s="56" customFormat="1" x14ac:dyDescent="0.45">
      <c r="A123" s="4"/>
      <c r="B123" s="102"/>
      <c r="D123" s="59"/>
      <c r="E123" s="57"/>
      <c r="F123" s="58"/>
      <c r="G123" s="58"/>
      <c r="H123" s="4"/>
      <c r="I123" s="54"/>
      <c r="J123" s="54"/>
      <c r="K123" s="54"/>
      <c r="L123" s="54"/>
    </row>
    <row r="124" spans="1:12" s="56" customFormat="1" x14ac:dyDescent="0.45">
      <c r="A124" s="4"/>
      <c r="B124" s="102"/>
      <c r="D124" s="59"/>
      <c r="E124" s="57"/>
      <c r="F124" s="58"/>
      <c r="G124" s="58"/>
      <c r="H124" s="4"/>
      <c r="I124" s="54"/>
      <c r="J124" s="54"/>
      <c r="K124" s="54"/>
      <c r="L124" s="54"/>
    </row>
    <row r="125" spans="1:12" s="56" customFormat="1" x14ac:dyDescent="0.45">
      <c r="A125" s="4"/>
      <c r="B125" s="102"/>
      <c r="D125" s="59"/>
      <c r="E125" s="57"/>
      <c r="F125" s="58"/>
      <c r="G125" s="58"/>
      <c r="H125" s="4"/>
      <c r="I125" s="54"/>
      <c r="J125" s="54"/>
      <c r="K125" s="54"/>
      <c r="L125" s="54"/>
    </row>
    <row r="126" spans="1:12" s="56" customFormat="1" x14ac:dyDescent="0.45">
      <c r="A126" s="4"/>
      <c r="B126" s="102"/>
      <c r="D126" s="59"/>
      <c r="E126" s="57"/>
      <c r="F126" s="58"/>
      <c r="G126" s="58"/>
      <c r="H126" s="4"/>
      <c r="I126" s="54"/>
      <c r="J126" s="54"/>
      <c r="K126" s="54"/>
      <c r="L126" s="54"/>
    </row>
    <row r="127" spans="1:12" s="56" customFormat="1" x14ac:dyDescent="0.45">
      <c r="A127" s="4"/>
      <c r="B127" s="102"/>
      <c r="D127" s="59"/>
      <c r="E127" s="57"/>
      <c r="F127" s="58"/>
      <c r="G127" s="58"/>
      <c r="H127" s="4"/>
      <c r="I127" s="54"/>
      <c r="J127" s="54"/>
      <c r="K127" s="54"/>
      <c r="L127" s="54"/>
    </row>
    <row r="128" spans="1:12" s="56" customFormat="1" x14ac:dyDescent="0.45">
      <c r="A128" s="4"/>
      <c r="B128" s="102"/>
      <c r="D128" s="59"/>
      <c r="E128" s="57"/>
      <c r="F128" s="58"/>
      <c r="G128" s="58"/>
      <c r="H128" s="4"/>
      <c r="I128" s="54"/>
      <c r="J128" s="54"/>
      <c r="K128" s="54"/>
      <c r="L128" s="54"/>
    </row>
    <row r="129" spans="1:12" s="56" customFormat="1" x14ac:dyDescent="0.45">
      <c r="A129" s="4"/>
      <c r="B129" s="102"/>
      <c r="D129" s="59"/>
      <c r="E129" s="57"/>
      <c r="F129" s="58"/>
      <c r="G129" s="58"/>
      <c r="H129" s="4"/>
      <c r="I129" s="54"/>
      <c r="J129" s="54"/>
      <c r="K129" s="54"/>
      <c r="L129" s="54"/>
    </row>
    <row r="130" spans="1:12" s="56" customFormat="1" x14ac:dyDescent="0.45">
      <c r="A130" s="4"/>
      <c r="B130" s="102"/>
      <c r="D130" s="59"/>
      <c r="E130" s="57"/>
      <c r="F130" s="58"/>
      <c r="G130" s="58"/>
      <c r="H130" s="4"/>
      <c r="I130" s="54"/>
      <c r="J130" s="54"/>
      <c r="K130" s="54"/>
      <c r="L130" s="54"/>
    </row>
    <row r="131" spans="1:12" s="56" customFormat="1" x14ac:dyDescent="0.45">
      <c r="A131" s="4"/>
      <c r="B131" s="102"/>
      <c r="D131" s="59"/>
      <c r="E131" s="57"/>
      <c r="F131" s="58"/>
      <c r="G131" s="58"/>
      <c r="H131" s="4"/>
      <c r="I131" s="54"/>
      <c r="J131" s="54"/>
      <c r="K131" s="54"/>
      <c r="L131" s="54"/>
    </row>
    <row r="132" spans="1:12" s="56" customFormat="1" x14ac:dyDescent="0.45">
      <c r="A132" s="4"/>
      <c r="B132" s="102"/>
      <c r="D132" s="59"/>
      <c r="E132" s="57"/>
      <c r="F132" s="58"/>
      <c r="G132" s="58"/>
      <c r="H132" s="4"/>
      <c r="I132" s="54"/>
      <c r="J132" s="54"/>
      <c r="K132" s="54"/>
      <c r="L132" s="54"/>
    </row>
    <row r="133" spans="1:12" s="56" customFormat="1" x14ac:dyDescent="0.45">
      <c r="A133" s="4"/>
      <c r="B133" s="102"/>
      <c r="D133" s="59"/>
      <c r="E133" s="57"/>
      <c r="F133" s="58"/>
      <c r="G133" s="58"/>
      <c r="H133" s="4"/>
      <c r="I133" s="54"/>
      <c r="J133" s="54"/>
      <c r="K133" s="54"/>
      <c r="L133" s="54"/>
    </row>
    <row r="134" spans="1:12" s="56" customFormat="1" x14ac:dyDescent="0.45">
      <c r="A134" s="4"/>
      <c r="B134" s="102"/>
      <c r="D134" s="59"/>
      <c r="E134" s="57"/>
      <c r="F134" s="58"/>
      <c r="G134" s="58"/>
      <c r="H134" s="4"/>
      <c r="I134" s="54"/>
      <c r="J134" s="54"/>
      <c r="K134" s="54"/>
      <c r="L134" s="54"/>
    </row>
    <row r="135" spans="1:12" s="56" customFormat="1" x14ac:dyDescent="0.45">
      <c r="A135" s="4"/>
      <c r="B135" s="102"/>
      <c r="D135" s="59"/>
      <c r="E135" s="57"/>
      <c r="F135" s="58"/>
      <c r="G135" s="58"/>
      <c r="H135" s="4"/>
      <c r="I135" s="54"/>
      <c r="J135" s="54"/>
      <c r="K135" s="54"/>
      <c r="L135" s="54"/>
    </row>
    <row r="136" spans="1:12" s="56" customFormat="1" x14ac:dyDescent="0.45">
      <c r="A136" s="4"/>
      <c r="B136" s="102"/>
      <c r="D136" s="59"/>
      <c r="E136" s="57"/>
      <c r="F136" s="58"/>
      <c r="G136" s="58"/>
      <c r="H136" s="4"/>
      <c r="I136" s="54"/>
      <c r="J136" s="54"/>
      <c r="K136" s="54"/>
      <c r="L136" s="54"/>
    </row>
    <row r="137" spans="1:12" s="56" customFormat="1" x14ac:dyDescent="0.45">
      <c r="A137" s="4"/>
      <c r="B137" s="102"/>
      <c r="D137" s="59"/>
      <c r="E137" s="57"/>
      <c r="F137" s="58"/>
      <c r="G137" s="58"/>
      <c r="H137" s="4"/>
      <c r="I137" s="54"/>
      <c r="J137" s="54"/>
      <c r="K137" s="54"/>
      <c r="L137" s="54"/>
    </row>
    <row r="138" spans="1:12" s="56" customFormat="1" x14ac:dyDescent="0.45">
      <c r="A138" s="4"/>
      <c r="B138" s="102"/>
      <c r="D138" s="59"/>
      <c r="E138" s="57"/>
      <c r="F138" s="58"/>
      <c r="G138" s="58"/>
      <c r="H138" s="4"/>
      <c r="I138" s="54"/>
      <c r="J138" s="54"/>
      <c r="K138" s="54"/>
      <c r="L138" s="54"/>
    </row>
    <row r="139" spans="1:12" s="56" customFormat="1" x14ac:dyDescent="0.45">
      <c r="A139" s="4"/>
      <c r="B139" s="102"/>
      <c r="D139" s="59"/>
      <c r="E139" s="57"/>
      <c r="F139" s="58"/>
      <c r="G139" s="58"/>
      <c r="H139" s="4"/>
      <c r="I139" s="54"/>
      <c r="J139" s="54"/>
      <c r="K139" s="54"/>
      <c r="L139" s="54"/>
    </row>
    <row r="140" spans="1:12" s="56" customFormat="1" x14ac:dyDescent="0.45">
      <c r="A140" s="4"/>
      <c r="B140" s="102"/>
      <c r="D140" s="59"/>
      <c r="E140" s="57"/>
      <c r="F140" s="58"/>
      <c r="G140" s="58"/>
      <c r="H140" s="4"/>
      <c r="I140" s="54"/>
      <c r="J140" s="54"/>
      <c r="K140" s="54"/>
      <c r="L140" s="54"/>
    </row>
    <row r="141" spans="1:12" s="56" customFormat="1" x14ac:dyDescent="0.45">
      <c r="A141" s="4"/>
      <c r="B141" s="102"/>
      <c r="D141" s="59"/>
      <c r="E141" s="57"/>
      <c r="F141" s="58"/>
      <c r="G141" s="58"/>
      <c r="H141" s="4"/>
      <c r="I141" s="54"/>
      <c r="J141" s="54"/>
      <c r="K141" s="54"/>
      <c r="L141" s="54"/>
    </row>
    <row r="142" spans="1:12" s="56" customFormat="1" x14ac:dyDescent="0.45">
      <c r="A142" s="4"/>
      <c r="B142" s="102"/>
      <c r="D142" s="59"/>
      <c r="E142" s="57"/>
      <c r="F142" s="58"/>
      <c r="G142" s="58"/>
      <c r="H142" s="4"/>
      <c r="I142" s="54"/>
      <c r="J142" s="54"/>
      <c r="K142" s="54"/>
      <c r="L142" s="54"/>
    </row>
    <row r="143" spans="1:12" s="56" customFormat="1" x14ac:dyDescent="0.45">
      <c r="A143" s="4"/>
      <c r="B143" s="102"/>
      <c r="D143" s="59"/>
      <c r="E143" s="57"/>
      <c r="F143" s="58"/>
      <c r="G143" s="58"/>
      <c r="H143" s="4"/>
      <c r="I143" s="54"/>
      <c r="J143" s="54"/>
      <c r="K143" s="54"/>
      <c r="L143" s="54"/>
    </row>
    <row r="144" spans="1:12" s="56" customFormat="1" x14ac:dyDescent="0.45">
      <c r="A144" s="4"/>
      <c r="B144" s="102"/>
      <c r="D144" s="59"/>
      <c r="E144" s="57"/>
      <c r="F144" s="58"/>
      <c r="G144" s="58"/>
      <c r="H144" s="4"/>
      <c r="I144" s="54"/>
      <c r="J144" s="54"/>
      <c r="K144" s="54"/>
      <c r="L144" s="54"/>
    </row>
    <row r="145" spans="1:12" s="56" customFormat="1" x14ac:dyDescent="0.45">
      <c r="A145" s="4"/>
      <c r="B145" s="102"/>
      <c r="D145" s="59"/>
      <c r="E145" s="57"/>
      <c r="F145" s="58"/>
      <c r="G145" s="58"/>
      <c r="H145" s="4"/>
      <c r="I145" s="54"/>
      <c r="J145" s="54"/>
      <c r="K145" s="54"/>
      <c r="L145" s="54"/>
    </row>
    <row r="146" spans="1:12" s="56" customFormat="1" x14ac:dyDescent="0.45">
      <c r="A146" s="4"/>
      <c r="B146" s="102"/>
      <c r="D146" s="59"/>
      <c r="E146" s="57"/>
      <c r="F146" s="58"/>
      <c r="G146" s="58"/>
      <c r="H146" s="4"/>
      <c r="I146" s="54"/>
      <c r="J146" s="54"/>
      <c r="K146" s="54"/>
      <c r="L146" s="54"/>
    </row>
    <row r="147" spans="1:12" s="56" customFormat="1" x14ac:dyDescent="0.45">
      <c r="A147" s="4"/>
      <c r="B147" s="102"/>
      <c r="D147" s="59"/>
      <c r="E147" s="57"/>
      <c r="F147" s="58"/>
      <c r="G147" s="58"/>
      <c r="H147" s="4"/>
      <c r="I147" s="54"/>
      <c r="J147" s="54"/>
      <c r="K147" s="54"/>
      <c r="L147" s="54"/>
    </row>
    <row r="148" spans="1:12" s="56" customFormat="1" x14ac:dyDescent="0.45">
      <c r="A148" s="4"/>
      <c r="B148" s="102"/>
      <c r="D148" s="59"/>
      <c r="E148" s="57"/>
      <c r="F148" s="58"/>
      <c r="G148" s="58"/>
      <c r="H148" s="4"/>
      <c r="I148" s="54"/>
      <c r="J148" s="54"/>
      <c r="K148" s="54"/>
      <c r="L148" s="54"/>
    </row>
    <row r="149" spans="1:12" s="56" customFormat="1" x14ac:dyDescent="0.45">
      <c r="A149" s="4"/>
      <c r="B149" s="102"/>
      <c r="D149" s="59"/>
      <c r="E149" s="57"/>
      <c r="F149" s="58"/>
      <c r="G149" s="58"/>
      <c r="H149" s="4"/>
      <c r="I149" s="54"/>
      <c r="J149" s="54"/>
      <c r="K149" s="54"/>
      <c r="L149" s="54"/>
    </row>
    <row r="150" spans="1:12" s="56" customFormat="1" x14ac:dyDescent="0.45">
      <c r="A150" s="4"/>
      <c r="B150" s="102"/>
      <c r="D150" s="59"/>
      <c r="E150" s="57"/>
      <c r="F150" s="58"/>
      <c r="G150" s="58"/>
      <c r="H150" s="4"/>
      <c r="I150" s="54"/>
      <c r="J150" s="54"/>
      <c r="K150" s="54"/>
      <c r="L150" s="54"/>
    </row>
    <row r="151" spans="1:12" s="56" customFormat="1" x14ac:dyDescent="0.45">
      <c r="A151" s="4"/>
      <c r="B151" s="102"/>
      <c r="D151" s="59"/>
      <c r="E151" s="57"/>
      <c r="F151" s="58"/>
      <c r="G151" s="58"/>
      <c r="H151" s="4"/>
      <c r="I151" s="54"/>
      <c r="J151" s="54"/>
      <c r="K151" s="54"/>
      <c r="L151" s="54"/>
    </row>
    <row r="152" spans="1:12" s="56" customFormat="1" x14ac:dyDescent="0.45">
      <c r="A152" s="4"/>
      <c r="B152" s="102"/>
      <c r="D152" s="59"/>
      <c r="E152" s="57"/>
      <c r="F152" s="58"/>
      <c r="G152" s="58"/>
      <c r="H152" s="4"/>
      <c r="I152" s="54"/>
      <c r="J152" s="54"/>
      <c r="K152" s="54"/>
      <c r="L152" s="54"/>
    </row>
    <row r="153" spans="1:12" s="56" customFormat="1" x14ac:dyDescent="0.45">
      <c r="A153" s="4"/>
      <c r="B153" s="102"/>
      <c r="D153" s="59"/>
      <c r="E153" s="57"/>
      <c r="F153" s="58"/>
      <c r="G153" s="58"/>
      <c r="H153" s="4"/>
      <c r="I153" s="54"/>
      <c r="J153" s="54"/>
      <c r="K153" s="54"/>
      <c r="L153" s="54"/>
    </row>
    <row r="154" spans="1:12" s="56" customFormat="1" x14ac:dyDescent="0.45">
      <c r="A154" s="4"/>
      <c r="B154" s="102"/>
      <c r="D154" s="59"/>
      <c r="E154" s="57"/>
      <c r="F154" s="58"/>
      <c r="G154" s="58"/>
      <c r="H154" s="4"/>
      <c r="I154" s="54"/>
      <c r="J154" s="54"/>
      <c r="K154" s="54"/>
      <c r="L154" s="54"/>
    </row>
    <row r="155" spans="1:12" s="56" customFormat="1" x14ac:dyDescent="0.45">
      <c r="A155" s="4"/>
      <c r="B155" s="102"/>
      <c r="D155" s="59"/>
      <c r="E155" s="57"/>
      <c r="F155" s="58"/>
      <c r="G155" s="58"/>
      <c r="H155" s="4"/>
      <c r="I155" s="54"/>
      <c r="J155" s="54"/>
      <c r="K155" s="54"/>
      <c r="L155" s="54"/>
    </row>
    <row r="156" spans="1:12" s="56" customFormat="1" x14ac:dyDescent="0.45">
      <c r="A156" s="4"/>
      <c r="B156" s="102"/>
      <c r="D156" s="59"/>
      <c r="E156" s="57"/>
      <c r="F156" s="58"/>
      <c r="G156" s="58"/>
      <c r="H156" s="4"/>
      <c r="I156" s="54"/>
      <c r="J156" s="54"/>
      <c r="K156" s="54"/>
      <c r="L156" s="54"/>
    </row>
    <row r="157" spans="1:12" s="56" customFormat="1" x14ac:dyDescent="0.45">
      <c r="A157" s="4"/>
      <c r="B157" s="102"/>
      <c r="D157" s="59"/>
      <c r="E157" s="57"/>
      <c r="F157" s="58"/>
      <c r="G157" s="58"/>
      <c r="H157" s="4"/>
      <c r="I157" s="54"/>
      <c r="J157" s="54"/>
      <c r="K157" s="54"/>
      <c r="L157" s="54"/>
    </row>
    <row r="158" spans="1:12" s="56" customFormat="1" x14ac:dyDescent="0.45">
      <c r="A158" s="4"/>
      <c r="B158" s="102"/>
      <c r="D158" s="59"/>
      <c r="E158" s="57"/>
      <c r="F158" s="58"/>
      <c r="G158" s="58"/>
      <c r="H158" s="4"/>
      <c r="I158" s="54"/>
      <c r="J158" s="54"/>
      <c r="K158" s="54"/>
      <c r="L158" s="54"/>
    </row>
    <row r="159" spans="1:12" s="56" customFormat="1" x14ac:dyDescent="0.45">
      <c r="A159" s="4"/>
      <c r="B159" s="102"/>
      <c r="D159" s="59"/>
      <c r="E159" s="57"/>
      <c r="F159" s="58"/>
      <c r="G159" s="58"/>
      <c r="H159" s="4"/>
      <c r="I159" s="54"/>
      <c r="J159" s="54"/>
      <c r="K159" s="54"/>
      <c r="L159" s="54"/>
    </row>
    <row r="160" spans="1:12" s="56" customFormat="1" x14ac:dyDescent="0.45">
      <c r="A160" s="4"/>
      <c r="B160" s="102"/>
      <c r="D160" s="59"/>
      <c r="E160" s="57"/>
      <c r="F160" s="58"/>
      <c r="G160" s="58"/>
      <c r="H160" s="4"/>
      <c r="I160" s="54"/>
      <c r="J160" s="54"/>
      <c r="K160" s="54"/>
      <c r="L160" s="54"/>
    </row>
    <row r="161" spans="1:12" s="56" customFormat="1" x14ac:dyDescent="0.45">
      <c r="A161" s="4"/>
      <c r="B161" s="102"/>
      <c r="D161" s="59"/>
      <c r="E161" s="57"/>
      <c r="F161" s="58"/>
      <c r="G161" s="58"/>
      <c r="H161" s="4"/>
      <c r="I161" s="54"/>
      <c r="J161" s="54"/>
      <c r="K161" s="54"/>
      <c r="L161" s="54"/>
    </row>
    <row r="162" spans="1:12" s="56" customFormat="1" x14ac:dyDescent="0.45">
      <c r="A162" s="4"/>
      <c r="B162" s="102"/>
      <c r="D162" s="59"/>
      <c r="E162" s="57"/>
      <c r="F162" s="58"/>
      <c r="G162" s="58"/>
      <c r="H162" s="4"/>
      <c r="I162" s="54"/>
      <c r="J162" s="54"/>
      <c r="K162" s="54"/>
      <c r="L162" s="54"/>
    </row>
    <row r="163" spans="1:12" s="56" customFormat="1" x14ac:dyDescent="0.45">
      <c r="A163" s="4"/>
      <c r="B163" s="102"/>
      <c r="D163" s="59"/>
      <c r="E163" s="57"/>
      <c r="F163" s="58"/>
      <c r="G163" s="58"/>
      <c r="H163" s="4"/>
      <c r="I163" s="54"/>
      <c r="J163" s="54"/>
      <c r="K163" s="54"/>
      <c r="L163" s="54"/>
    </row>
    <row r="164" spans="1:12" s="56" customFormat="1" x14ac:dyDescent="0.45">
      <c r="A164" s="4"/>
      <c r="B164" s="102"/>
      <c r="D164" s="59"/>
      <c r="E164" s="57"/>
      <c r="F164" s="58"/>
      <c r="G164" s="58"/>
      <c r="H164" s="4"/>
      <c r="I164" s="54"/>
      <c r="J164" s="54"/>
      <c r="K164" s="54"/>
      <c r="L164" s="54"/>
    </row>
    <row r="165" spans="1:12" s="56" customFormat="1" x14ac:dyDescent="0.45">
      <c r="A165" s="4"/>
      <c r="B165" s="102"/>
      <c r="D165" s="59"/>
      <c r="E165" s="57"/>
      <c r="F165" s="58"/>
      <c r="G165" s="58"/>
      <c r="H165" s="4"/>
      <c r="I165" s="54"/>
      <c r="J165" s="54"/>
      <c r="K165" s="54"/>
      <c r="L165" s="54"/>
    </row>
    <row r="166" spans="1:12" s="56" customFormat="1" x14ac:dyDescent="0.45">
      <c r="A166" s="4"/>
      <c r="B166" s="102"/>
      <c r="D166" s="59"/>
      <c r="E166" s="57"/>
      <c r="F166" s="58"/>
      <c r="G166" s="58"/>
      <c r="H166" s="4"/>
      <c r="I166" s="54"/>
      <c r="J166" s="54"/>
      <c r="K166" s="54"/>
      <c r="L166" s="54"/>
    </row>
    <row r="167" spans="1:12" s="56" customFormat="1" x14ac:dyDescent="0.45">
      <c r="A167" s="4"/>
      <c r="B167" s="102"/>
      <c r="D167" s="59"/>
      <c r="E167" s="57"/>
      <c r="F167" s="58"/>
      <c r="G167" s="58"/>
      <c r="H167" s="4"/>
      <c r="I167" s="54"/>
      <c r="J167" s="54"/>
      <c r="K167" s="54"/>
      <c r="L167" s="54"/>
    </row>
    <row r="168" spans="1:12" s="56" customFormat="1" x14ac:dyDescent="0.45">
      <c r="A168" s="4"/>
      <c r="B168" s="102"/>
      <c r="D168" s="59"/>
      <c r="E168" s="57"/>
      <c r="F168" s="58"/>
      <c r="G168" s="58"/>
      <c r="H168" s="4"/>
      <c r="I168" s="54"/>
      <c r="J168" s="54"/>
      <c r="K168" s="54"/>
      <c r="L168" s="54"/>
    </row>
    <row r="169" spans="1:12" s="56" customFormat="1" x14ac:dyDescent="0.45">
      <c r="A169" s="4"/>
      <c r="B169" s="102"/>
      <c r="D169" s="59"/>
      <c r="E169" s="57"/>
      <c r="F169" s="58"/>
      <c r="G169" s="58"/>
      <c r="H169" s="4"/>
      <c r="I169" s="54"/>
      <c r="J169" s="54"/>
      <c r="K169" s="54"/>
      <c r="L169" s="54"/>
    </row>
    <row r="170" spans="1:12" s="56" customFormat="1" x14ac:dyDescent="0.45">
      <c r="A170" s="4"/>
      <c r="B170" s="102"/>
      <c r="D170" s="59"/>
      <c r="E170" s="57"/>
      <c r="F170" s="58"/>
      <c r="G170" s="58"/>
      <c r="H170" s="4"/>
      <c r="I170" s="54"/>
      <c r="J170" s="54"/>
      <c r="K170" s="54"/>
      <c r="L170" s="54"/>
    </row>
    <row r="171" spans="1:12" s="56" customFormat="1" x14ac:dyDescent="0.45">
      <c r="A171" s="4"/>
      <c r="B171" s="102"/>
      <c r="D171" s="59"/>
      <c r="E171" s="57"/>
      <c r="F171" s="58"/>
      <c r="G171" s="58"/>
      <c r="H171" s="4"/>
      <c r="I171" s="54"/>
      <c r="J171" s="54"/>
      <c r="K171" s="54"/>
      <c r="L171" s="54"/>
    </row>
    <row r="172" spans="1:12" s="56" customFormat="1" x14ac:dyDescent="0.45">
      <c r="A172" s="4"/>
      <c r="B172" s="102"/>
      <c r="D172" s="59"/>
      <c r="E172" s="57"/>
      <c r="F172" s="58"/>
      <c r="G172" s="58"/>
      <c r="H172" s="4"/>
      <c r="I172" s="54"/>
      <c r="J172" s="54"/>
      <c r="K172" s="54"/>
      <c r="L172" s="54"/>
    </row>
    <row r="173" spans="1:12" s="56" customFormat="1" x14ac:dyDescent="0.45">
      <c r="A173" s="4"/>
      <c r="B173" s="102"/>
      <c r="D173" s="59"/>
      <c r="E173" s="57"/>
      <c r="F173" s="58"/>
      <c r="G173" s="58"/>
      <c r="H173" s="4"/>
      <c r="I173" s="54"/>
      <c r="J173" s="54"/>
      <c r="K173" s="54"/>
      <c r="L173" s="54"/>
    </row>
    <row r="174" spans="1:12" s="56" customFormat="1" x14ac:dyDescent="0.45">
      <c r="A174" s="4"/>
      <c r="B174" s="102"/>
      <c r="D174" s="59"/>
      <c r="E174" s="57"/>
      <c r="F174" s="58"/>
      <c r="G174" s="58"/>
      <c r="H174" s="4"/>
      <c r="I174" s="54"/>
      <c r="J174" s="54"/>
      <c r="K174" s="54"/>
      <c r="L174" s="54"/>
    </row>
    <row r="175" spans="1:12" s="56" customFormat="1" x14ac:dyDescent="0.45">
      <c r="A175" s="4"/>
      <c r="B175" s="102"/>
      <c r="D175" s="59"/>
      <c r="E175" s="57"/>
      <c r="F175" s="58"/>
      <c r="G175" s="58"/>
      <c r="H175" s="4"/>
      <c r="I175" s="54"/>
      <c r="J175" s="54"/>
      <c r="K175" s="54"/>
      <c r="L175" s="54"/>
    </row>
    <row r="176" spans="1:12" s="56" customFormat="1" x14ac:dyDescent="0.45">
      <c r="A176" s="4"/>
      <c r="B176" s="102"/>
      <c r="D176" s="59"/>
      <c r="E176" s="57"/>
      <c r="F176" s="58"/>
      <c r="G176" s="58"/>
      <c r="H176" s="4"/>
      <c r="I176" s="54"/>
      <c r="J176" s="54"/>
      <c r="K176" s="54"/>
      <c r="L176" s="54"/>
    </row>
    <row r="177" spans="1:12" s="56" customFormat="1" x14ac:dyDescent="0.45">
      <c r="A177" s="4"/>
      <c r="B177" s="102"/>
      <c r="D177" s="59"/>
      <c r="E177" s="57"/>
      <c r="F177" s="58"/>
      <c r="G177" s="58"/>
      <c r="H177" s="4"/>
      <c r="I177" s="54"/>
      <c r="J177" s="54"/>
      <c r="K177" s="54"/>
      <c r="L177" s="54"/>
    </row>
    <row r="178" spans="1:12" s="56" customFormat="1" x14ac:dyDescent="0.45">
      <c r="A178" s="4"/>
      <c r="B178" s="102"/>
      <c r="D178" s="59"/>
      <c r="E178" s="57"/>
      <c r="F178" s="58"/>
      <c r="G178" s="58"/>
      <c r="H178" s="4"/>
      <c r="I178" s="54"/>
      <c r="J178" s="54"/>
      <c r="K178" s="54"/>
      <c r="L178" s="54"/>
    </row>
    <row r="179" spans="1:12" s="56" customFormat="1" x14ac:dyDescent="0.45">
      <c r="A179" s="4"/>
      <c r="B179" s="102"/>
      <c r="D179" s="59"/>
      <c r="E179" s="57"/>
      <c r="F179" s="58"/>
      <c r="G179" s="58"/>
      <c r="H179" s="4"/>
      <c r="I179" s="54"/>
      <c r="J179" s="54"/>
      <c r="K179" s="54"/>
      <c r="L179" s="54"/>
    </row>
    <row r="180" spans="1:12" s="56" customFormat="1" x14ac:dyDescent="0.45">
      <c r="A180" s="4"/>
      <c r="B180" s="102"/>
      <c r="D180" s="59"/>
      <c r="E180" s="57"/>
      <c r="F180" s="58"/>
      <c r="G180" s="58"/>
      <c r="H180" s="4"/>
      <c r="I180" s="54"/>
      <c r="J180" s="54"/>
      <c r="K180" s="54"/>
      <c r="L180" s="54"/>
    </row>
    <row r="181" spans="1:12" s="56" customFormat="1" x14ac:dyDescent="0.45">
      <c r="A181" s="4"/>
      <c r="B181" s="102"/>
      <c r="D181" s="59"/>
      <c r="E181" s="57"/>
      <c r="F181" s="58"/>
      <c r="G181" s="58"/>
      <c r="H181" s="4"/>
      <c r="I181" s="54"/>
      <c r="J181" s="54"/>
      <c r="K181" s="54"/>
      <c r="L181" s="54"/>
    </row>
    <row r="182" spans="1:12" s="56" customFormat="1" x14ac:dyDescent="0.45">
      <c r="A182" s="4"/>
      <c r="B182" s="102"/>
      <c r="D182" s="59"/>
      <c r="E182" s="57"/>
      <c r="F182" s="58"/>
      <c r="G182" s="58"/>
      <c r="H182" s="4"/>
      <c r="I182" s="54"/>
      <c r="J182" s="54"/>
      <c r="K182" s="54"/>
      <c r="L182" s="54"/>
    </row>
    <row r="183" spans="1:12" s="56" customFormat="1" x14ac:dyDescent="0.45">
      <c r="A183" s="4"/>
      <c r="B183" s="102"/>
      <c r="D183" s="59"/>
      <c r="E183" s="57"/>
      <c r="F183" s="58"/>
      <c r="G183" s="58"/>
      <c r="H183" s="4"/>
      <c r="I183" s="54"/>
      <c r="J183" s="54"/>
      <c r="K183" s="54"/>
      <c r="L183" s="54"/>
    </row>
    <row r="184" spans="1:12" s="56" customFormat="1" x14ac:dyDescent="0.45">
      <c r="A184" s="4"/>
      <c r="B184" s="102"/>
      <c r="D184" s="59"/>
      <c r="E184" s="57"/>
      <c r="F184" s="58"/>
      <c r="G184" s="58"/>
      <c r="H184" s="4"/>
      <c r="I184" s="54"/>
      <c r="J184" s="54"/>
      <c r="K184" s="54"/>
      <c r="L184" s="54"/>
    </row>
    <row r="185" spans="1:12" s="56" customFormat="1" x14ac:dyDescent="0.45">
      <c r="A185" s="4"/>
      <c r="B185" s="102"/>
      <c r="D185" s="59"/>
      <c r="E185" s="57"/>
      <c r="F185" s="58"/>
      <c r="G185" s="58"/>
      <c r="H185" s="4"/>
      <c r="I185" s="54"/>
      <c r="J185" s="54"/>
      <c r="K185" s="54"/>
      <c r="L185" s="54"/>
    </row>
    <row r="186" spans="1:12" s="56" customFormat="1" x14ac:dyDescent="0.45">
      <c r="A186" s="4"/>
      <c r="B186" s="102"/>
      <c r="D186" s="59"/>
      <c r="E186" s="57"/>
      <c r="F186" s="58"/>
      <c r="G186" s="58"/>
      <c r="H186" s="4"/>
      <c r="I186" s="54"/>
      <c r="J186" s="54"/>
      <c r="K186" s="54"/>
      <c r="L186" s="54"/>
    </row>
    <row r="187" spans="1:12" s="56" customFormat="1" x14ac:dyDescent="0.45">
      <c r="A187" s="4"/>
      <c r="B187" s="102"/>
      <c r="D187" s="59"/>
      <c r="E187" s="57"/>
      <c r="F187" s="58"/>
      <c r="G187" s="58"/>
      <c r="H187" s="4"/>
      <c r="I187" s="54"/>
      <c r="J187" s="54"/>
      <c r="K187" s="54"/>
      <c r="L187" s="54"/>
    </row>
    <row r="188" spans="1:12" s="56" customFormat="1" x14ac:dyDescent="0.45">
      <c r="A188" s="4"/>
      <c r="B188" s="102"/>
      <c r="D188" s="59"/>
      <c r="E188" s="57"/>
      <c r="F188" s="58"/>
      <c r="G188" s="58"/>
      <c r="H188" s="4"/>
      <c r="I188" s="54"/>
      <c r="J188" s="54"/>
      <c r="K188" s="54"/>
      <c r="L188" s="54"/>
    </row>
    <row r="189" spans="1:12" s="56" customFormat="1" x14ac:dyDescent="0.45">
      <c r="A189" s="4"/>
      <c r="B189" s="102"/>
      <c r="D189" s="59"/>
      <c r="E189" s="57"/>
      <c r="F189" s="58"/>
      <c r="G189" s="58"/>
      <c r="H189" s="4"/>
      <c r="I189" s="54"/>
      <c r="J189" s="54"/>
      <c r="K189" s="54"/>
      <c r="L189" s="54"/>
    </row>
    <row r="190" spans="1:12" s="56" customFormat="1" x14ac:dyDescent="0.45">
      <c r="A190" s="4"/>
      <c r="B190" s="102"/>
      <c r="D190" s="59"/>
      <c r="E190" s="57"/>
      <c r="F190" s="58"/>
      <c r="G190" s="58"/>
      <c r="H190" s="4"/>
      <c r="I190" s="54"/>
      <c r="J190" s="54"/>
      <c r="K190" s="54"/>
      <c r="L190" s="54"/>
    </row>
    <row r="191" spans="1:12" s="56" customFormat="1" x14ac:dyDescent="0.45">
      <c r="A191" s="4"/>
      <c r="B191" s="102"/>
      <c r="D191" s="59"/>
      <c r="E191" s="57"/>
      <c r="F191" s="58"/>
      <c r="G191" s="58"/>
      <c r="H191" s="4"/>
      <c r="I191" s="54"/>
      <c r="J191" s="54"/>
      <c r="K191" s="54"/>
      <c r="L191" s="54"/>
    </row>
    <row r="192" spans="1:12" s="56" customFormat="1" x14ac:dyDescent="0.45">
      <c r="A192" s="4"/>
      <c r="B192" s="102"/>
      <c r="D192" s="59"/>
      <c r="E192" s="57"/>
      <c r="F192" s="58"/>
      <c r="G192" s="58"/>
      <c r="H192" s="4"/>
      <c r="I192" s="54"/>
      <c r="J192" s="54"/>
      <c r="K192" s="54"/>
      <c r="L192" s="54"/>
    </row>
    <row r="193" spans="1:12" s="56" customFormat="1" x14ac:dyDescent="0.45">
      <c r="A193" s="4"/>
      <c r="B193" s="102"/>
      <c r="D193" s="59"/>
      <c r="E193" s="57"/>
      <c r="F193" s="58"/>
      <c r="G193" s="58"/>
      <c r="H193" s="4"/>
      <c r="I193" s="54"/>
      <c r="J193" s="54"/>
      <c r="K193" s="54"/>
      <c r="L193" s="54"/>
    </row>
    <row r="194" spans="1:12" s="56" customFormat="1" x14ac:dyDescent="0.45">
      <c r="A194" s="4"/>
      <c r="B194" s="102"/>
      <c r="D194" s="59"/>
      <c r="E194" s="57"/>
      <c r="F194" s="58"/>
      <c r="G194" s="58"/>
      <c r="H194" s="4"/>
      <c r="I194" s="54"/>
      <c r="J194" s="54"/>
      <c r="K194" s="54"/>
      <c r="L194" s="54"/>
    </row>
    <row r="195" spans="1:12" s="56" customFormat="1" x14ac:dyDescent="0.45">
      <c r="A195" s="4"/>
      <c r="B195" s="102"/>
      <c r="D195" s="59"/>
      <c r="E195" s="57"/>
      <c r="F195" s="58"/>
      <c r="G195" s="58"/>
      <c r="H195" s="4"/>
      <c r="I195" s="54"/>
      <c r="J195" s="54"/>
      <c r="K195" s="54"/>
      <c r="L195" s="54"/>
    </row>
    <row r="196" spans="1:12" s="56" customFormat="1" x14ac:dyDescent="0.45">
      <c r="A196" s="4"/>
      <c r="B196" s="102"/>
      <c r="D196" s="59"/>
      <c r="E196" s="57"/>
      <c r="F196" s="58"/>
      <c r="G196" s="58"/>
      <c r="H196" s="4"/>
      <c r="I196" s="54"/>
      <c r="J196" s="54"/>
      <c r="K196" s="54"/>
      <c r="L196" s="54"/>
    </row>
    <row r="197" spans="1:12" s="56" customFormat="1" x14ac:dyDescent="0.45">
      <c r="A197" s="4"/>
      <c r="B197" s="102"/>
      <c r="D197" s="59"/>
      <c r="E197" s="57"/>
      <c r="F197" s="58"/>
      <c r="G197" s="58"/>
      <c r="H197" s="4"/>
      <c r="I197" s="54"/>
      <c r="J197" s="54"/>
      <c r="K197" s="54"/>
      <c r="L197" s="54"/>
    </row>
    <row r="198" spans="1:12" s="56" customFormat="1" x14ac:dyDescent="0.45">
      <c r="A198" s="4"/>
      <c r="B198" s="102"/>
      <c r="D198" s="59"/>
      <c r="E198" s="57"/>
      <c r="F198" s="58"/>
      <c r="G198" s="58"/>
      <c r="H198" s="4"/>
      <c r="I198" s="54"/>
      <c r="J198" s="54"/>
      <c r="K198" s="54"/>
      <c r="L198" s="54"/>
    </row>
    <row r="199" spans="1:12" s="56" customFormat="1" x14ac:dyDescent="0.45">
      <c r="A199" s="4"/>
      <c r="B199" s="102"/>
      <c r="D199" s="59"/>
      <c r="E199" s="57"/>
      <c r="F199" s="58"/>
      <c r="G199" s="58"/>
      <c r="H199" s="4"/>
      <c r="I199" s="54"/>
      <c r="J199" s="54"/>
      <c r="K199" s="54"/>
      <c r="L199" s="54"/>
    </row>
    <row r="200" spans="1:12" s="56" customFormat="1" x14ac:dyDescent="0.45">
      <c r="A200" s="4"/>
      <c r="B200" s="102"/>
      <c r="D200" s="59"/>
      <c r="E200" s="57"/>
      <c r="F200" s="58"/>
      <c r="G200" s="58"/>
      <c r="H200" s="4"/>
      <c r="I200" s="54"/>
      <c r="J200" s="54"/>
      <c r="K200" s="54"/>
      <c r="L200" s="54"/>
    </row>
    <row r="201" spans="1:12" s="56" customFormat="1" x14ac:dyDescent="0.45">
      <c r="A201" s="4"/>
      <c r="B201" s="102"/>
      <c r="D201" s="59"/>
      <c r="E201" s="57"/>
      <c r="F201" s="58"/>
      <c r="G201" s="58"/>
      <c r="H201" s="4"/>
      <c r="I201" s="54"/>
      <c r="J201" s="54"/>
      <c r="K201" s="54"/>
      <c r="L201" s="54"/>
    </row>
    <row r="202" spans="1:12" s="56" customFormat="1" x14ac:dyDescent="0.45">
      <c r="A202" s="4"/>
      <c r="B202" s="102"/>
      <c r="D202" s="59"/>
      <c r="E202" s="57"/>
      <c r="F202" s="58"/>
      <c r="G202" s="58"/>
      <c r="H202" s="4"/>
      <c r="I202" s="54"/>
      <c r="J202" s="54"/>
      <c r="K202" s="54"/>
      <c r="L202" s="54"/>
    </row>
    <row r="203" spans="1:12" s="56" customFormat="1" x14ac:dyDescent="0.45">
      <c r="A203" s="4"/>
      <c r="B203" s="102"/>
      <c r="D203" s="59"/>
      <c r="E203" s="57"/>
      <c r="F203" s="58"/>
      <c r="G203" s="58"/>
      <c r="H203" s="4"/>
      <c r="I203" s="54"/>
      <c r="J203" s="54"/>
      <c r="K203" s="54"/>
      <c r="L203" s="54"/>
    </row>
    <row r="204" spans="1:12" s="56" customFormat="1" x14ac:dyDescent="0.45">
      <c r="A204" s="4"/>
      <c r="B204" s="102"/>
      <c r="D204" s="59"/>
      <c r="E204" s="57"/>
      <c r="F204" s="58"/>
      <c r="G204" s="58"/>
      <c r="H204" s="4"/>
      <c r="I204" s="54"/>
      <c r="J204" s="54"/>
      <c r="K204" s="54"/>
      <c r="L204" s="54"/>
    </row>
    <row r="205" spans="1:12" s="56" customFormat="1" x14ac:dyDescent="0.45">
      <c r="A205" s="4"/>
      <c r="B205" s="102"/>
      <c r="D205" s="59"/>
      <c r="E205" s="57"/>
      <c r="F205" s="58"/>
      <c r="G205" s="58"/>
      <c r="H205" s="4"/>
      <c r="I205" s="54"/>
      <c r="J205" s="54"/>
      <c r="K205" s="54"/>
      <c r="L205" s="54"/>
    </row>
    <row r="206" spans="1:12" s="56" customFormat="1" x14ac:dyDescent="0.45">
      <c r="A206" s="4"/>
      <c r="B206" s="102"/>
      <c r="D206" s="59"/>
      <c r="E206" s="57"/>
      <c r="F206" s="58"/>
      <c r="G206" s="58"/>
      <c r="H206" s="4"/>
      <c r="I206" s="54"/>
      <c r="J206" s="54"/>
      <c r="K206" s="54"/>
      <c r="L206" s="54"/>
    </row>
    <row r="207" spans="1:12" s="56" customFormat="1" x14ac:dyDescent="0.45">
      <c r="A207" s="4"/>
      <c r="B207" s="102"/>
      <c r="D207" s="59"/>
      <c r="E207" s="57"/>
      <c r="F207" s="58"/>
      <c r="G207" s="58"/>
      <c r="H207" s="4"/>
      <c r="I207" s="54"/>
      <c r="J207" s="54"/>
      <c r="K207" s="54"/>
      <c r="L207" s="54"/>
    </row>
    <row r="208" spans="1:12" s="56" customFormat="1" x14ac:dyDescent="0.45">
      <c r="A208" s="4"/>
      <c r="B208" s="102"/>
      <c r="D208" s="59"/>
      <c r="E208" s="57"/>
      <c r="F208" s="58"/>
      <c r="G208" s="58"/>
      <c r="H208" s="4"/>
      <c r="I208" s="54"/>
      <c r="J208" s="54"/>
      <c r="K208" s="54"/>
      <c r="L208" s="54"/>
    </row>
    <row r="209" spans="1:12" s="56" customFormat="1" x14ac:dyDescent="0.45">
      <c r="A209" s="4"/>
      <c r="B209" s="102"/>
      <c r="D209" s="59"/>
      <c r="E209" s="57"/>
      <c r="F209" s="58"/>
      <c r="G209" s="58"/>
      <c r="H209" s="4"/>
      <c r="I209" s="54"/>
      <c r="J209" s="54"/>
      <c r="K209" s="54"/>
      <c r="L209" s="54"/>
    </row>
    <row r="210" spans="1:12" s="56" customFormat="1" x14ac:dyDescent="0.45">
      <c r="A210" s="4"/>
      <c r="B210" s="102"/>
      <c r="D210" s="59"/>
      <c r="E210" s="57"/>
      <c r="F210" s="58"/>
      <c r="G210" s="58"/>
      <c r="H210" s="4"/>
      <c r="I210" s="54"/>
      <c r="J210" s="54"/>
      <c r="K210" s="54"/>
      <c r="L210" s="54"/>
    </row>
    <row r="211" spans="1:12" s="56" customFormat="1" x14ac:dyDescent="0.45">
      <c r="A211" s="4"/>
      <c r="B211" s="102"/>
      <c r="D211" s="59"/>
      <c r="E211" s="57"/>
      <c r="F211" s="58"/>
      <c r="G211" s="58"/>
      <c r="H211" s="4"/>
      <c r="I211" s="54"/>
      <c r="J211" s="54"/>
      <c r="K211" s="54"/>
      <c r="L211" s="54"/>
    </row>
    <row r="212" spans="1:12" s="56" customFormat="1" x14ac:dyDescent="0.45">
      <c r="A212" s="4"/>
      <c r="B212" s="102"/>
      <c r="D212" s="59"/>
      <c r="E212" s="57"/>
      <c r="F212" s="58"/>
      <c r="G212" s="58"/>
      <c r="H212" s="4"/>
      <c r="I212" s="54"/>
      <c r="J212" s="54"/>
      <c r="K212" s="54"/>
      <c r="L212" s="54"/>
    </row>
    <row r="213" spans="1:12" s="56" customFormat="1" x14ac:dyDescent="0.45">
      <c r="A213" s="4"/>
      <c r="B213" s="102"/>
      <c r="D213" s="59"/>
      <c r="E213" s="57"/>
      <c r="F213" s="58"/>
      <c r="G213" s="58"/>
      <c r="H213" s="4"/>
      <c r="I213" s="54"/>
      <c r="J213" s="54"/>
      <c r="K213" s="54"/>
      <c r="L213" s="54"/>
    </row>
    <row r="214" spans="1:12" s="56" customFormat="1" x14ac:dyDescent="0.45">
      <c r="A214" s="4"/>
      <c r="B214" s="102"/>
      <c r="D214" s="59"/>
      <c r="E214" s="57"/>
      <c r="F214" s="58"/>
      <c r="G214" s="58"/>
      <c r="H214" s="4"/>
      <c r="I214" s="54"/>
      <c r="J214" s="54"/>
      <c r="K214" s="54"/>
      <c r="L214" s="54"/>
    </row>
    <row r="215" spans="1:12" s="56" customFormat="1" x14ac:dyDescent="0.45">
      <c r="A215" s="4"/>
      <c r="B215" s="102"/>
      <c r="D215" s="59"/>
      <c r="E215" s="57"/>
      <c r="F215" s="58"/>
      <c r="G215" s="58"/>
      <c r="H215" s="4"/>
      <c r="I215" s="54"/>
      <c r="J215" s="54"/>
      <c r="K215" s="54"/>
      <c r="L215" s="54"/>
    </row>
    <row r="216" spans="1:12" s="56" customFormat="1" x14ac:dyDescent="0.45">
      <c r="A216" s="4"/>
      <c r="B216" s="102"/>
      <c r="D216" s="59"/>
      <c r="E216" s="57"/>
      <c r="F216" s="58"/>
      <c r="G216" s="58"/>
      <c r="H216" s="4"/>
      <c r="I216" s="54"/>
      <c r="J216" s="54"/>
      <c r="K216" s="54"/>
      <c r="L216" s="54"/>
    </row>
    <row r="217" spans="1:12" s="56" customFormat="1" x14ac:dyDescent="0.45">
      <c r="A217" s="4"/>
      <c r="B217" s="102"/>
      <c r="D217" s="59"/>
      <c r="E217" s="57"/>
      <c r="F217" s="58"/>
      <c r="G217" s="58"/>
      <c r="H217" s="4"/>
      <c r="I217" s="54"/>
      <c r="J217" s="54"/>
      <c r="K217" s="54"/>
      <c r="L217" s="54"/>
    </row>
    <row r="218" spans="1:12" s="56" customFormat="1" x14ac:dyDescent="0.45">
      <c r="A218" s="4"/>
      <c r="B218" s="102"/>
      <c r="D218" s="59"/>
      <c r="E218" s="57"/>
      <c r="F218" s="58"/>
      <c r="G218" s="58"/>
      <c r="H218" s="4"/>
      <c r="I218" s="54"/>
      <c r="J218" s="54"/>
      <c r="K218" s="54"/>
      <c r="L218" s="54"/>
    </row>
    <row r="219" spans="1:12" s="56" customFormat="1" x14ac:dyDescent="0.45">
      <c r="A219" s="4"/>
      <c r="B219" s="102"/>
      <c r="D219" s="59"/>
      <c r="E219" s="57"/>
      <c r="F219" s="58"/>
      <c r="G219" s="58"/>
      <c r="H219" s="4"/>
      <c r="I219" s="54"/>
      <c r="J219" s="54"/>
      <c r="K219" s="54"/>
      <c r="L219" s="54"/>
    </row>
    <row r="220" spans="1:12" s="56" customFormat="1" x14ac:dyDescent="0.45">
      <c r="A220" s="4"/>
      <c r="B220" s="102"/>
      <c r="D220" s="59"/>
      <c r="E220" s="57"/>
      <c r="F220" s="58"/>
      <c r="G220" s="58"/>
      <c r="H220" s="4"/>
      <c r="I220" s="54"/>
      <c r="J220" s="54"/>
      <c r="K220" s="54"/>
      <c r="L220" s="54"/>
    </row>
    <row r="221" spans="1:12" s="56" customFormat="1" x14ac:dyDescent="0.45">
      <c r="A221" s="4"/>
      <c r="B221" s="102"/>
      <c r="D221" s="59"/>
      <c r="E221" s="57"/>
      <c r="F221" s="58"/>
      <c r="G221" s="58"/>
      <c r="H221" s="4"/>
      <c r="I221" s="54"/>
      <c r="J221" s="54"/>
      <c r="K221" s="54"/>
      <c r="L221" s="54"/>
    </row>
    <row r="222" spans="1:12" s="56" customFormat="1" x14ac:dyDescent="0.45">
      <c r="A222" s="4"/>
      <c r="B222" s="102"/>
      <c r="D222" s="59"/>
      <c r="E222" s="57"/>
      <c r="F222" s="58"/>
      <c r="G222" s="58"/>
      <c r="H222" s="4"/>
      <c r="I222" s="54"/>
      <c r="J222" s="54"/>
      <c r="K222" s="54"/>
      <c r="L222" s="54"/>
    </row>
    <row r="223" spans="1:12" s="56" customFormat="1" x14ac:dyDescent="0.45">
      <c r="A223" s="4"/>
      <c r="B223" s="102"/>
      <c r="D223" s="59"/>
      <c r="E223" s="57"/>
      <c r="F223" s="58"/>
      <c r="G223" s="58"/>
      <c r="H223" s="4"/>
      <c r="I223" s="54"/>
      <c r="J223" s="54"/>
      <c r="K223" s="54"/>
      <c r="L223" s="54"/>
    </row>
    <row r="224" spans="1:12" s="56" customFormat="1" x14ac:dyDescent="0.45">
      <c r="A224" s="4"/>
      <c r="B224" s="102"/>
      <c r="D224" s="59"/>
      <c r="E224" s="57"/>
      <c r="F224" s="58"/>
      <c r="G224" s="58"/>
      <c r="H224" s="4"/>
      <c r="I224" s="54"/>
      <c r="J224" s="54"/>
      <c r="K224" s="54"/>
      <c r="L224" s="54"/>
    </row>
    <row r="225" spans="1:12" s="56" customFormat="1" x14ac:dyDescent="0.45">
      <c r="A225" s="4"/>
      <c r="B225" s="102"/>
      <c r="D225" s="59"/>
      <c r="E225" s="57"/>
      <c r="F225" s="58"/>
      <c r="G225" s="58"/>
      <c r="H225" s="4"/>
      <c r="I225" s="54"/>
      <c r="J225" s="54"/>
      <c r="K225" s="54"/>
      <c r="L225" s="54"/>
    </row>
    <row r="226" spans="1:12" s="56" customFormat="1" x14ac:dyDescent="0.45">
      <c r="A226" s="4"/>
      <c r="B226" s="102"/>
      <c r="D226" s="59"/>
      <c r="E226" s="57"/>
      <c r="F226" s="58"/>
      <c r="G226" s="58"/>
      <c r="H226" s="4"/>
      <c r="I226" s="54"/>
      <c r="J226" s="54"/>
      <c r="K226" s="54"/>
      <c r="L226" s="54"/>
    </row>
    <row r="227" spans="1:12" s="56" customFormat="1" x14ac:dyDescent="0.45">
      <c r="A227" s="4"/>
      <c r="B227" s="102"/>
      <c r="D227" s="59"/>
      <c r="E227" s="57"/>
      <c r="F227" s="58"/>
      <c r="G227" s="58"/>
      <c r="H227" s="4"/>
      <c r="I227" s="54"/>
      <c r="J227" s="54"/>
      <c r="K227" s="54"/>
      <c r="L227" s="54"/>
    </row>
    <row r="228" spans="1:12" s="56" customFormat="1" x14ac:dyDescent="0.45">
      <c r="A228" s="4"/>
      <c r="B228" s="102"/>
      <c r="D228" s="59"/>
      <c r="E228" s="57"/>
      <c r="F228" s="58"/>
      <c r="G228" s="58"/>
      <c r="H228" s="4"/>
      <c r="I228" s="54"/>
      <c r="J228" s="54"/>
      <c r="K228" s="54"/>
      <c r="L228" s="54"/>
    </row>
    <row r="229" spans="1:12" s="56" customFormat="1" x14ac:dyDescent="0.45">
      <c r="A229" s="4"/>
      <c r="B229" s="102"/>
      <c r="D229" s="59"/>
      <c r="E229" s="57"/>
      <c r="F229" s="58"/>
      <c r="G229" s="58"/>
      <c r="H229" s="4"/>
      <c r="I229" s="54"/>
      <c r="J229" s="54"/>
      <c r="K229" s="54"/>
      <c r="L229" s="54"/>
    </row>
    <row r="230" spans="1:12" s="56" customFormat="1" x14ac:dyDescent="0.45">
      <c r="A230" s="4"/>
      <c r="B230" s="102"/>
      <c r="D230" s="59"/>
      <c r="E230" s="57"/>
      <c r="F230" s="58"/>
      <c r="G230" s="58"/>
      <c r="H230" s="4"/>
      <c r="I230" s="54"/>
      <c r="J230" s="54"/>
      <c r="K230" s="54"/>
      <c r="L230" s="54"/>
    </row>
    <row r="231" spans="1:12" s="56" customFormat="1" x14ac:dyDescent="0.45">
      <c r="A231" s="4"/>
      <c r="B231" s="102"/>
      <c r="D231" s="59"/>
      <c r="E231" s="57"/>
      <c r="F231" s="58"/>
      <c r="G231" s="58"/>
      <c r="H231" s="4"/>
      <c r="I231" s="54"/>
      <c r="J231" s="54"/>
      <c r="K231" s="54"/>
      <c r="L231" s="54"/>
    </row>
    <row r="232" spans="1:12" s="56" customFormat="1" x14ac:dyDescent="0.45">
      <c r="A232" s="4"/>
      <c r="B232" s="102"/>
      <c r="D232" s="59"/>
      <c r="E232" s="57"/>
      <c r="F232" s="58"/>
      <c r="G232" s="58"/>
      <c r="H232" s="4"/>
      <c r="I232" s="54"/>
      <c r="J232" s="54"/>
      <c r="K232" s="54"/>
      <c r="L232" s="54"/>
    </row>
    <row r="233" spans="1:12" s="56" customFormat="1" x14ac:dyDescent="0.45">
      <c r="A233" s="4"/>
      <c r="B233" s="102"/>
      <c r="D233" s="59"/>
      <c r="E233" s="57"/>
      <c r="F233" s="58"/>
      <c r="G233" s="58"/>
      <c r="H233" s="4"/>
      <c r="I233" s="54"/>
      <c r="J233" s="54"/>
      <c r="K233" s="54"/>
      <c r="L233" s="54"/>
    </row>
    <row r="234" spans="1:12" s="56" customFormat="1" x14ac:dyDescent="0.45">
      <c r="A234" s="4"/>
      <c r="B234" s="102"/>
      <c r="D234" s="59"/>
      <c r="E234" s="57"/>
      <c r="F234" s="58"/>
      <c r="G234" s="58"/>
      <c r="H234" s="4"/>
      <c r="I234" s="54"/>
      <c r="J234" s="54"/>
      <c r="K234" s="54"/>
      <c r="L234" s="54"/>
    </row>
    <row r="235" spans="1:12" s="56" customFormat="1" x14ac:dyDescent="0.45">
      <c r="A235" s="4"/>
      <c r="B235" s="102"/>
      <c r="D235" s="59"/>
      <c r="E235" s="57"/>
      <c r="F235" s="58"/>
      <c r="G235" s="58"/>
      <c r="H235" s="4"/>
      <c r="I235" s="54"/>
      <c r="J235" s="54"/>
      <c r="K235" s="54"/>
      <c r="L235" s="54"/>
    </row>
    <row r="236" spans="1:12" s="56" customFormat="1" x14ac:dyDescent="0.45">
      <c r="A236" s="4"/>
      <c r="B236" s="102"/>
      <c r="D236" s="59"/>
      <c r="E236" s="57"/>
      <c r="F236" s="58"/>
      <c r="G236" s="58"/>
      <c r="H236" s="4"/>
      <c r="I236" s="54"/>
      <c r="J236" s="54"/>
      <c r="K236" s="54"/>
      <c r="L236" s="54"/>
    </row>
    <row r="237" spans="1:12" s="56" customFormat="1" x14ac:dyDescent="0.45">
      <c r="A237" s="4"/>
      <c r="B237" s="102"/>
      <c r="D237" s="59"/>
      <c r="E237" s="57"/>
      <c r="F237" s="58"/>
      <c r="G237" s="58"/>
      <c r="H237" s="4"/>
      <c r="I237" s="54"/>
      <c r="J237" s="54"/>
      <c r="K237" s="54"/>
      <c r="L237" s="54"/>
    </row>
    <row r="238" spans="1:12" s="56" customFormat="1" x14ac:dyDescent="0.45">
      <c r="A238" s="4"/>
      <c r="B238" s="102"/>
      <c r="D238" s="59"/>
      <c r="E238" s="57"/>
      <c r="F238" s="58"/>
      <c r="G238" s="58"/>
      <c r="H238" s="4"/>
      <c r="I238" s="54"/>
      <c r="J238" s="54"/>
      <c r="K238" s="54"/>
      <c r="L238" s="54"/>
    </row>
    <row r="239" spans="1:12" s="56" customFormat="1" x14ac:dyDescent="0.45">
      <c r="A239" s="4"/>
      <c r="B239" s="102"/>
      <c r="D239" s="59"/>
      <c r="E239" s="57"/>
      <c r="F239" s="58"/>
      <c r="G239" s="58"/>
      <c r="H239" s="4"/>
      <c r="I239" s="54"/>
      <c r="J239" s="54"/>
      <c r="K239" s="54"/>
      <c r="L239" s="54"/>
    </row>
    <row r="240" spans="1:12" s="56" customFormat="1" x14ac:dyDescent="0.45">
      <c r="A240" s="4"/>
      <c r="B240" s="102"/>
      <c r="D240" s="59"/>
      <c r="E240" s="57"/>
      <c r="F240" s="58"/>
      <c r="G240" s="58"/>
      <c r="H240" s="4"/>
      <c r="I240" s="54"/>
      <c r="J240" s="54"/>
      <c r="K240" s="54"/>
      <c r="L240" s="54"/>
    </row>
    <row r="241" spans="1:12" s="56" customFormat="1" x14ac:dyDescent="0.45">
      <c r="A241" s="4"/>
      <c r="B241" s="102"/>
      <c r="D241" s="59"/>
      <c r="E241" s="57"/>
      <c r="F241" s="58"/>
      <c r="G241" s="58"/>
      <c r="H241" s="4"/>
      <c r="I241" s="54"/>
      <c r="J241" s="54"/>
      <c r="K241" s="54"/>
      <c r="L241" s="54"/>
    </row>
    <row r="242" spans="1:12" s="56" customFormat="1" x14ac:dyDescent="0.45">
      <c r="A242" s="4"/>
      <c r="B242" s="102"/>
      <c r="D242" s="59"/>
      <c r="E242" s="57"/>
      <c r="F242" s="58"/>
      <c r="G242" s="58"/>
      <c r="H242" s="4"/>
      <c r="I242" s="54"/>
      <c r="J242" s="54"/>
      <c r="K242" s="54"/>
      <c r="L242" s="54"/>
    </row>
    <row r="243" spans="1:12" s="56" customFormat="1" x14ac:dyDescent="0.45">
      <c r="A243" s="4"/>
      <c r="B243" s="102"/>
      <c r="D243" s="59"/>
      <c r="E243" s="57"/>
      <c r="F243" s="58"/>
      <c r="G243" s="58"/>
      <c r="H243" s="4"/>
      <c r="I243" s="54"/>
      <c r="J243" s="54"/>
      <c r="K243" s="54"/>
      <c r="L243" s="54"/>
    </row>
    <row r="244" spans="1:12" s="56" customFormat="1" x14ac:dyDescent="0.45">
      <c r="A244" s="4"/>
      <c r="B244" s="102"/>
      <c r="D244" s="59"/>
      <c r="E244" s="57"/>
      <c r="F244" s="58"/>
      <c r="G244" s="58"/>
      <c r="H244" s="4"/>
      <c r="I244" s="54"/>
      <c r="J244" s="54"/>
      <c r="K244" s="54"/>
      <c r="L244" s="54"/>
    </row>
    <row r="245" spans="1:12" s="56" customFormat="1" x14ac:dyDescent="0.45">
      <c r="A245" s="4"/>
      <c r="B245" s="102"/>
      <c r="D245" s="59"/>
      <c r="E245" s="57"/>
      <c r="F245" s="58"/>
      <c r="G245" s="58"/>
      <c r="H245" s="4"/>
      <c r="I245" s="54"/>
      <c r="J245" s="54"/>
      <c r="K245" s="54"/>
      <c r="L245" s="54"/>
    </row>
    <row r="246" spans="1:12" s="56" customFormat="1" x14ac:dyDescent="0.45">
      <c r="A246" s="4"/>
      <c r="B246" s="102"/>
      <c r="D246" s="59"/>
      <c r="E246" s="57"/>
      <c r="F246" s="58"/>
      <c r="G246" s="58"/>
      <c r="H246" s="4"/>
      <c r="I246" s="54"/>
      <c r="J246" s="54"/>
      <c r="K246" s="54"/>
      <c r="L246" s="54"/>
    </row>
    <row r="247" spans="1:12" s="56" customFormat="1" x14ac:dyDescent="0.45">
      <c r="A247" s="4"/>
      <c r="B247" s="102"/>
      <c r="D247" s="59"/>
      <c r="E247" s="57"/>
      <c r="F247" s="58"/>
      <c r="G247" s="58"/>
      <c r="H247" s="4"/>
      <c r="I247" s="54"/>
      <c r="J247" s="54"/>
      <c r="K247" s="54"/>
      <c r="L247" s="54"/>
    </row>
    <row r="248" spans="1:12" s="56" customFormat="1" x14ac:dyDescent="0.45">
      <c r="A248" s="4"/>
      <c r="B248" s="102"/>
      <c r="D248" s="59"/>
      <c r="E248" s="57"/>
      <c r="F248" s="58"/>
      <c r="G248" s="58"/>
      <c r="H248" s="4"/>
      <c r="I248" s="54"/>
      <c r="J248" s="54"/>
      <c r="K248" s="54"/>
      <c r="L248" s="54"/>
    </row>
    <row r="249" spans="1:12" s="56" customFormat="1" x14ac:dyDescent="0.45">
      <c r="A249" s="4"/>
      <c r="B249" s="102"/>
      <c r="D249" s="59"/>
      <c r="E249" s="57"/>
      <c r="F249" s="58"/>
      <c r="G249" s="58"/>
      <c r="H249" s="4"/>
      <c r="I249" s="54"/>
      <c r="J249" s="54"/>
      <c r="K249" s="54"/>
      <c r="L249" s="54"/>
    </row>
    <row r="250" spans="1:12" s="56" customFormat="1" x14ac:dyDescent="0.45">
      <c r="A250" s="4"/>
      <c r="B250" s="102"/>
      <c r="D250" s="59"/>
      <c r="E250" s="57"/>
      <c r="F250" s="58"/>
      <c r="G250" s="58"/>
      <c r="H250" s="4"/>
      <c r="I250" s="54"/>
      <c r="J250" s="54"/>
      <c r="K250" s="54"/>
      <c r="L250" s="54"/>
    </row>
    <row r="251" spans="1:12" s="56" customFormat="1" x14ac:dyDescent="0.45">
      <c r="A251" s="4"/>
      <c r="B251" s="102"/>
      <c r="D251" s="59"/>
      <c r="E251" s="57"/>
      <c r="F251" s="58"/>
      <c r="G251" s="58"/>
      <c r="H251" s="4"/>
      <c r="I251" s="54"/>
      <c r="J251" s="54"/>
      <c r="K251" s="54"/>
      <c r="L251" s="54"/>
    </row>
    <row r="252" spans="1:12" s="56" customFormat="1" x14ac:dyDescent="0.45">
      <c r="A252" s="4"/>
      <c r="B252" s="102"/>
      <c r="D252" s="59"/>
      <c r="E252" s="57"/>
      <c r="F252" s="58"/>
      <c r="G252" s="58"/>
      <c r="H252" s="4"/>
      <c r="I252" s="54"/>
      <c r="J252" s="54"/>
      <c r="K252" s="54"/>
      <c r="L252" s="54"/>
    </row>
    <row r="253" spans="1:12" s="56" customFormat="1" x14ac:dyDescent="0.45">
      <c r="A253" s="4"/>
      <c r="B253" s="102"/>
      <c r="D253" s="59"/>
      <c r="E253" s="57"/>
      <c r="F253" s="58"/>
      <c r="G253" s="58"/>
      <c r="H253" s="4"/>
      <c r="I253" s="54"/>
      <c r="J253" s="54"/>
      <c r="K253" s="54"/>
      <c r="L253" s="54"/>
    </row>
    <row r="254" spans="1:12" s="56" customFormat="1" x14ac:dyDescent="0.45">
      <c r="A254" s="4"/>
      <c r="B254" s="102"/>
      <c r="D254" s="59"/>
      <c r="E254" s="57"/>
      <c r="F254" s="58"/>
      <c r="G254" s="58"/>
      <c r="H254" s="4"/>
      <c r="I254" s="54"/>
      <c r="J254" s="54"/>
      <c r="K254" s="54"/>
      <c r="L254" s="54"/>
    </row>
    <row r="255" spans="1:12" s="56" customFormat="1" x14ac:dyDescent="0.45">
      <c r="A255" s="4"/>
      <c r="B255" s="102"/>
      <c r="D255" s="59"/>
      <c r="E255" s="57"/>
      <c r="F255" s="58"/>
      <c r="G255" s="58"/>
      <c r="H255" s="4"/>
      <c r="I255" s="54"/>
      <c r="J255" s="54"/>
      <c r="K255" s="54"/>
      <c r="L255" s="54"/>
    </row>
    <row r="256" spans="1:12" s="56" customFormat="1" x14ac:dyDescent="0.45">
      <c r="A256" s="4"/>
      <c r="B256" s="102"/>
      <c r="D256" s="59"/>
      <c r="E256" s="57"/>
      <c r="F256" s="58"/>
      <c r="G256" s="58"/>
      <c r="H256" s="4"/>
      <c r="I256" s="54"/>
      <c r="J256" s="54"/>
      <c r="K256" s="54"/>
      <c r="L256" s="54"/>
    </row>
    <row r="257" spans="1:12" s="56" customFormat="1" x14ac:dyDescent="0.45">
      <c r="A257" s="4"/>
      <c r="B257" s="102"/>
      <c r="D257" s="59"/>
      <c r="E257" s="57"/>
      <c r="F257" s="58"/>
      <c r="G257" s="58"/>
      <c r="H257" s="4"/>
      <c r="I257" s="54"/>
      <c r="J257" s="54"/>
      <c r="K257" s="54"/>
      <c r="L257" s="54"/>
    </row>
    <row r="258" spans="1:12" s="56" customFormat="1" x14ac:dyDescent="0.45">
      <c r="A258" s="4"/>
      <c r="B258" s="102"/>
      <c r="D258" s="59"/>
      <c r="E258" s="57"/>
      <c r="F258" s="58"/>
      <c r="G258" s="58"/>
      <c r="H258" s="4"/>
      <c r="I258" s="54"/>
      <c r="J258" s="54"/>
      <c r="K258" s="54"/>
      <c r="L258" s="54"/>
    </row>
    <row r="259" spans="1:12" s="56" customFormat="1" x14ac:dyDescent="0.45">
      <c r="A259" s="4"/>
      <c r="B259" s="102"/>
      <c r="D259" s="59"/>
      <c r="E259" s="57"/>
      <c r="F259" s="58"/>
      <c r="G259" s="58"/>
      <c r="H259" s="4"/>
      <c r="I259" s="54"/>
      <c r="J259" s="54"/>
      <c r="K259" s="54"/>
      <c r="L259" s="54"/>
    </row>
    <row r="260" spans="1:12" s="56" customFormat="1" x14ac:dyDescent="0.45">
      <c r="A260" s="4"/>
      <c r="B260" s="102"/>
      <c r="D260" s="59"/>
      <c r="E260" s="57"/>
      <c r="F260" s="58"/>
      <c r="G260" s="58"/>
      <c r="H260" s="4"/>
      <c r="I260" s="54"/>
      <c r="J260" s="54"/>
      <c r="K260" s="54"/>
      <c r="L260" s="54"/>
    </row>
    <row r="261" spans="1:12" s="56" customFormat="1" x14ac:dyDescent="0.45">
      <c r="A261" s="4"/>
      <c r="B261" s="102"/>
      <c r="D261" s="59"/>
      <c r="E261" s="57"/>
      <c r="F261" s="58"/>
      <c r="G261" s="58"/>
      <c r="H261" s="4"/>
      <c r="I261" s="54"/>
      <c r="J261" s="54"/>
      <c r="K261" s="54"/>
      <c r="L261" s="54"/>
    </row>
    <row r="262" spans="1:12" s="56" customFormat="1" x14ac:dyDescent="0.45">
      <c r="A262" s="4"/>
      <c r="B262" s="102"/>
      <c r="D262" s="59"/>
      <c r="E262" s="57"/>
      <c r="F262" s="58"/>
      <c r="G262" s="58"/>
      <c r="H262" s="4"/>
      <c r="I262" s="54"/>
      <c r="J262" s="54"/>
      <c r="K262" s="54"/>
      <c r="L262" s="54"/>
    </row>
    <row r="263" spans="1:12" s="56" customFormat="1" x14ac:dyDescent="0.45">
      <c r="A263" s="4"/>
      <c r="B263" s="102"/>
      <c r="D263" s="59"/>
      <c r="E263" s="57"/>
      <c r="F263" s="58"/>
      <c r="G263" s="58"/>
      <c r="H263" s="4"/>
      <c r="I263" s="54"/>
      <c r="J263" s="54"/>
      <c r="K263" s="54"/>
      <c r="L263" s="54"/>
    </row>
    <row r="264" spans="1:12" s="56" customFormat="1" x14ac:dyDescent="0.45">
      <c r="A264" s="4"/>
      <c r="B264" s="102"/>
      <c r="D264" s="59"/>
      <c r="E264" s="57"/>
      <c r="F264" s="58"/>
      <c r="G264" s="58"/>
      <c r="H264" s="4"/>
      <c r="I264" s="54"/>
      <c r="J264" s="54"/>
      <c r="K264" s="54"/>
      <c r="L264" s="54"/>
    </row>
    <row r="265" spans="1:12" s="56" customFormat="1" x14ac:dyDescent="0.45">
      <c r="A265" s="4"/>
      <c r="B265" s="102"/>
      <c r="D265" s="59"/>
      <c r="E265" s="57"/>
      <c r="F265" s="58"/>
      <c r="G265" s="58"/>
      <c r="H265" s="4"/>
      <c r="I265" s="54"/>
      <c r="J265" s="54"/>
      <c r="K265" s="54"/>
      <c r="L265" s="54"/>
    </row>
    <row r="266" spans="1:12" s="56" customFormat="1" x14ac:dyDescent="0.45">
      <c r="A266" s="4"/>
      <c r="B266" s="102"/>
      <c r="D266" s="59"/>
      <c r="E266" s="57"/>
      <c r="F266" s="58"/>
      <c r="G266" s="58"/>
      <c r="H266" s="4"/>
      <c r="I266" s="54"/>
      <c r="J266" s="54"/>
      <c r="K266" s="54"/>
      <c r="L266" s="54"/>
    </row>
    <row r="267" spans="1:12" s="56" customFormat="1" x14ac:dyDescent="0.45">
      <c r="A267" s="4"/>
      <c r="B267" s="102"/>
      <c r="D267" s="59"/>
      <c r="E267" s="57"/>
      <c r="F267" s="58"/>
      <c r="G267" s="58"/>
      <c r="H267" s="4"/>
      <c r="I267" s="54"/>
      <c r="J267" s="54"/>
      <c r="K267" s="54"/>
      <c r="L267" s="54"/>
    </row>
    <row r="268" spans="1:12" s="56" customFormat="1" x14ac:dyDescent="0.45">
      <c r="A268" s="4"/>
      <c r="B268" s="102"/>
      <c r="D268" s="59"/>
      <c r="E268" s="57"/>
      <c r="F268" s="58"/>
      <c r="G268" s="58"/>
      <c r="H268" s="4"/>
      <c r="I268" s="54"/>
      <c r="J268" s="54"/>
      <c r="K268" s="54"/>
      <c r="L268" s="54"/>
    </row>
    <row r="269" spans="1:12" s="56" customFormat="1" x14ac:dyDescent="0.45">
      <c r="A269" s="4"/>
      <c r="B269" s="102"/>
      <c r="D269" s="59"/>
      <c r="E269" s="57"/>
      <c r="F269" s="58"/>
      <c r="G269" s="58"/>
      <c r="H269" s="4"/>
      <c r="I269" s="54"/>
      <c r="J269" s="54"/>
      <c r="K269" s="54"/>
      <c r="L269" s="54"/>
    </row>
    <row r="270" spans="1:12" s="56" customFormat="1" x14ac:dyDescent="0.45">
      <c r="A270" s="4"/>
      <c r="B270" s="102"/>
      <c r="D270" s="59"/>
      <c r="E270" s="57"/>
      <c r="F270" s="58"/>
      <c r="G270" s="58"/>
      <c r="H270" s="4"/>
      <c r="I270" s="54"/>
      <c r="J270" s="54"/>
      <c r="K270" s="54"/>
      <c r="L270" s="54"/>
    </row>
    <row r="271" spans="1:12" s="56" customFormat="1" x14ac:dyDescent="0.45">
      <c r="A271" s="4"/>
      <c r="B271" s="102"/>
      <c r="D271" s="59"/>
      <c r="E271" s="57"/>
      <c r="F271" s="58"/>
      <c r="G271" s="58"/>
      <c r="H271" s="4"/>
      <c r="I271" s="54"/>
      <c r="J271" s="54"/>
      <c r="K271" s="54"/>
      <c r="L271" s="54"/>
    </row>
    <row r="272" spans="1:12" s="56" customFormat="1" x14ac:dyDescent="0.45">
      <c r="A272" s="4"/>
      <c r="B272" s="102"/>
      <c r="D272" s="59"/>
      <c r="E272" s="57"/>
      <c r="F272" s="58"/>
      <c r="G272" s="58"/>
      <c r="H272" s="4"/>
      <c r="I272" s="54"/>
      <c r="J272" s="54"/>
      <c r="K272" s="54"/>
      <c r="L272" s="54"/>
    </row>
    <row r="273" spans="1:12" s="56" customFormat="1" x14ac:dyDescent="0.45">
      <c r="A273" s="4"/>
      <c r="B273" s="102"/>
      <c r="D273" s="59"/>
      <c r="E273" s="57"/>
      <c r="F273" s="58"/>
      <c r="G273" s="58"/>
      <c r="H273" s="4"/>
      <c r="I273" s="54"/>
      <c r="J273" s="54"/>
      <c r="K273" s="54"/>
      <c r="L273" s="54"/>
    </row>
    <row r="274" spans="1:12" s="56" customFormat="1" x14ac:dyDescent="0.45">
      <c r="A274" s="4"/>
      <c r="B274" s="102"/>
      <c r="D274" s="59"/>
      <c r="E274" s="57"/>
      <c r="F274" s="58"/>
      <c r="G274" s="58"/>
      <c r="H274" s="4"/>
      <c r="I274" s="54"/>
      <c r="J274" s="54"/>
      <c r="K274" s="54"/>
      <c r="L274" s="54"/>
    </row>
    <row r="275" spans="1:12" s="56" customFormat="1" x14ac:dyDescent="0.45">
      <c r="A275" s="4"/>
      <c r="B275" s="102"/>
      <c r="D275" s="59"/>
      <c r="E275" s="57"/>
      <c r="F275" s="58"/>
      <c r="G275" s="58"/>
      <c r="H275" s="4"/>
      <c r="I275" s="54"/>
      <c r="J275" s="54"/>
      <c r="K275" s="54"/>
      <c r="L275" s="54"/>
    </row>
    <row r="276" spans="1:12" s="56" customFormat="1" x14ac:dyDescent="0.45">
      <c r="A276" s="4"/>
      <c r="B276" s="102"/>
      <c r="D276" s="59"/>
      <c r="E276" s="57"/>
      <c r="F276" s="58"/>
      <c r="G276" s="58"/>
      <c r="H276" s="4"/>
      <c r="I276" s="54"/>
      <c r="J276" s="54"/>
      <c r="K276" s="54"/>
      <c r="L276" s="54"/>
    </row>
    <row r="277" spans="1:12" s="56" customFormat="1" x14ac:dyDescent="0.45">
      <c r="A277" s="4"/>
      <c r="B277" s="102"/>
      <c r="D277" s="59"/>
      <c r="E277" s="57"/>
      <c r="F277" s="58"/>
      <c r="G277" s="58"/>
      <c r="H277" s="4"/>
      <c r="I277" s="54"/>
      <c r="J277" s="54"/>
      <c r="K277" s="54"/>
      <c r="L277" s="54"/>
    </row>
    <row r="278" spans="1:12" s="56" customFormat="1" x14ac:dyDescent="0.45">
      <c r="A278" s="4"/>
      <c r="B278" s="102"/>
      <c r="D278" s="59"/>
      <c r="E278" s="57"/>
      <c r="F278" s="58"/>
      <c r="G278" s="58"/>
      <c r="H278" s="4"/>
      <c r="I278" s="54"/>
      <c r="J278" s="54"/>
      <c r="K278" s="54"/>
      <c r="L278" s="54"/>
    </row>
    <row r="279" spans="1:12" s="56" customFormat="1" x14ac:dyDescent="0.45">
      <c r="A279" s="4"/>
      <c r="B279" s="102"/>
      <c r="D279" s="59"/>
      <c r="E279" s="57"/>
      <c r="F279" s="58"/>
      <c r="G279" s="58"/>
      <c r="H279" s="4"/>
      <c r="I279" s="54"/>
      <c r="J279" s="54"/>
      <c r="K279" s="54"/>
      <c r="L279" s="54"/>
    </row>
    <row r="280" spans="1:12" s="56" customFormat="1" x14ac:dyDescent="0.45">
      <c r="A280" s="4"/>
      <c r="B280" s="102"/>
      <c r="D280" s="59"/>
      <c r="E280" s="57"/>
      <c r="F280" s="58"/>
      <c r="G280" s="58"/>
      <c r="H280" s="4"/>
      <c r="I280" s="54"/>
      <c r="J280" s="54"/>
      <c r="K280" s="54"/>
      <c r="L280" s="54"/>
    </row>
    <row r="281" spans="1:12" s="56" customFormat="1" x14ac:dyDescent="0.45">
      <c r="A281" s="4"/>
      <c r="B281" s="102"/>
      <c r="D281" s="59"/>
      <c r="E281" s="57"/>
      <c r="F281" s="58"/>
      <c r="G281" s="58"/>
      <c r="H281" s="4"/>
      <c r="I281" s="54"/>
      <c r="J281" s="54"/>
      <c r="K281" s="54"/>
      <c r="L281" s="54"/>
    </row>
    <row r="282" spans="1:12" s="56" customFormat="1" x14ac:dyDescent="0.45">
      <c r="A282" s="4"/>
      <c r="B282" s="102"/>
      <c r="D282" s="59"/>
      <c r="E282" s="57"/>
      <c r="F282" s="58"/>
      <c r="G282" s="58"/>
      <c r="H282" s="4"/>
      <c r="I282" s="54"/>
      <c r="J282" s="54"/>
      <c r="K282" s="54"/>
      <c r="L282" s="54"/>
    </row>
    <row r="283" spans="1:12" s="56" customFormat="1" x14ac:dyDescent="0.45">
      <c r="A283" s="4"/>
      <c r="B283" s="102"/>
      <c r="D283" s="59"/>
      <c r="E283" s="57"/>
      <c r="F283" s="58"/>
      <c r="G283" s="58"/>
      <c r="H283" s="4"/>
      <c r="I283" s="54"/>
      <c r="J283" s="54"/>
      <c r="K283" s="54"/>
      <c r="L283" s="54"/>
    </row>
    <row r="284" spans="1:12" s="56" customFormat="1" x14ac:dyDescent="0.45">
      <c r="A284" s="4"/>
      <c r="B284" s="102"/>
      <c r="D284" s="59"/>
      <c r="E284" s="57"/>
      <c r="F284" s="58"/>
      <c r="G284" s="58"/>
      <c r="H284" s="4"/>
      <c r="I284" s="54"/>
      <c r="J284" s="54"/>
      <c r="K284" s="54"/>
      <c r="L284" s="54"/>
    </row>
    <row r="285" spans="1:12" s="56" customFormat="1" x14ac:dyDescent="0.45">
      <c r="A285" s="4"/>
      <c r="B285" s="102"/>
      <c r="D285" s="59"/>
      <c r="E285" s="57"/>
      <c r="F285" s="58"/>
      <c r="G285" s="58"/>
      <c r="H285" s="4"/>
      <c r="I285" s="54"/>
      <c r="J285" s="54"/>
      <c r="K285" s="54"/>
      <c r="L285" s="54"/>
    </row>
    <row r="286" spans="1:12" s="56" customFormat="1" x14ac:dyDescent="0.45">
      <c r="A286" s="4"/>
      <c r="B286" s="102"/>
      <c r="D286" s="59"/>
      <c r="E286" s="57"/>
      <c r="F286" s="58"/>
      <c r="G286" s="58"/>
      <c r="H286" s="4"/>
      <c r="I286" s="54"/>
      <c r="J286" s="54"/>
      <c r="K286" s="54"/>
      <c r="L286" s="54"/>
    </row>
    <row r="287" spans="1:12" s="56" customFormat="1" x14ac:dyDescent="0.45">
      <c r="A287" s="4"/>
      <c r="B287" s="102"/>
      <c r="D287" s="59"/>
      <c r="E287" s="57"/>
      <c r="F287" s="58"/>
      <c r="G287" s="58"/>
      <c r="H287" s="4"/>
      <c r="I287" s="54"/>
      <c r="J287" s="54"/>
      <c r="K287" s="54"/>
      <c r="L287" s="54"/>
    </row>
    <row r="288" spans="1:12" s="56" customFormat="1" x14ac:dyDescent="0.45">
      <c r="A288" s="4"/>
      <c r="B288" s="102"/>
      <c r="D288" s="59"/>
      <c r="E288" s="57"/>
      <c r="F288" s="58"/>
      <c r="G288" s="58"/>
      <c r="H288" s="4"/>
      <c r="I288" s="54"/>
      <c r="J288" s="54"/>
      <c r="K288" s="54"/>
      <c r="L288" s="54"/>
    </row>
    <row r="289" spans="1:12" s="56" customFormat="1" x14ac:dyDescent="0.45">
      <c r="A289" s="4"/>
      <c r="B289" s="102"/>
      <c r="D289" s="59"/>
      <c r="E289" s="57"/>
      <c r="F289" s="58"/>
      <c r="G289" s="58"/>
      <c r="H289" s="4"/>
      <c r="I289" s="54"/>
      <c r="J289" s="54"/>
      <c r="K289" s="54"/>
      <c r="L289" s="54"/>
    </row>
    <row r="290" spans="1:12" s="56" customFormat="1" x14ac:dyDescent="0.45">
      <c r="A290" s="4"/>
      <c r="B290" s="102"/>
      <c r="D290" s="59"/>
      <c r="E290" s="57"/>
      <c r="F290" s="58"/>
      <c r="G290" s="58"/>
      <c r="H290" s="4"/>
      <c r="I290" s="54"/>
      <c r="J290" s="54"/>
      <c r="K290" s="54"/>
      <c r="L290" s="54"/>
    </row>
    <row r="291" spans="1:12" s="56" customFormat="1" x14ac:dyDescent="0.45">
      <c r="A291" s="4"/>
      <c r="B291" s="102"/>
      <c r="D291" s="59"/>
      <c r="E291" s="57"/>
      <c r="F291" s="58"/>
      <c r="G291" s="58"/>
      <c r="H291" s="4"/>
      <c r="I291" s="54"/>
      <c r="J291" s="54"/>
      <c r="K291" s="54"/>
      <c r="L291" s="54"/>
    </row>
    <row r="292" spans="1:12" s="56" customFormat="1" x14ac:dyDescent="0.45">
      <c r="A292" s="4"/>
      <c r="B292" s="102"/>
      <c r="D292" s="59"/>
      <c r="E292" s="57"/>
      <c r="F292" s="58"/>
      <c r="G292" s="58"/>
      <c r="H292" s="4"/>
      <c r="I292" s="54"/>
      <c r="J292" s="54"/>
      <c r="K292" s="54"/>
      <c r="L292" s="54"/>
    </row>
    <row r="293" spans="1:12" s="56" customFormat="1" x14ac:dyDescent="0.45">
      <c r="A293" s="4"/>
      <c r="B293" s="102"/>
      <c r="D293" s="59"/>
      <c r="E293" s="57"/>
      <c r="F293" s="58"/>
      <c r="G293" s="58"/>
      <c r="H293" s="4"/>
      <c r="I293" s="54"/>
      <c r="J293" s="54"/>
      <c r="K293" s="54"/>
      <c r="L293" s="54"/>
    </row>
    <row r="294" spans="1:12" s="56" customFormat="1" x14ac:dyDescent="0.45">
      <c r="A294" s="4"/>
      <c r="B294" s="102"/>
      <c r="D294" s="59"/>
      <c r="E294" s="57"/>
      <c r="F294" s="58"/>
      <c r="G294" s="58"/>
      <c r="H294" s="4"/>
      <c r="I294" s="54"/>
      <c r="J294" s="54"/>
      <c r="K294" s="54"/>
      <c r="L294" s="54"/>
    </row>
    <row r="295" spans="1:12" s="56" customFormat="1" x14ac:dyDescent="0.45">
      <c r="A295" s="4"/>
      <c r="B295" s="102"/>
      <c r="D295" s="59"/>
      <c r="E295" s="57"/>
      <c r="F295" s="58"/>
      <c r="G295" s="58"/>
      <c r="H295" s="4"/>
      <c r="I295" s="54"/>
      <c r="J295" s="54"/>
      <c r="K295" s="54"/>
      <c r="L295" s="54"/>
    </row>
    <row r="296" spans="1:12" s="56" customFormat="1" x14ac:dyDescent="0.45">
      <c r="A296" s="4"/>
      <c r="B296" s="102"/>
      <c r="D296" s="59"/>
      <c r="E296" s="57"/>
      <c r="F296" s="58"/>
      <c r="G296" s="58"/>
      <c r="H296" s="4"/>
      <c r="I296" s="54"/>
      <c r="J296" s="54"/>
      <c r="K296" s="54"/>
      <c r="L296" s="54"/>
    </row>
    <row r="297" spans="1:12" s="56" customFormat="1" x14ac:dyDescent="0.45">
      <c r="A297" s="4"/>
      <c r="B297" s="102"/>
      <c r="D297" s="59"/>
      <c r="E297" s="57"/>
      <c r="F297" s="58"/>
      <c r="G297" s="58"/>
      <c r="H297" s="4"/>
      <c r="I297" s="54"/>
      <c r="J297" s="54"/>
      <c r="K297" s="54"/>
      <c r="L297" s="54"/>
    </row>
    <row r="298" spans="1:12" s="56" customFormat="1" x14ac:dyDescent="0.45">
      <c r="A298" s="4"/>
      <c r="B298" s="102"/>
      <c r="D298" s="59"/>
      <c r="E298" s="57"/>
      <c r="F298" s="58"/>
      <c r="G298" s="58"/>
      <c r="H298" s="4"/>
      <c r="I298" s="54"/>
      <c r="J298" s="54"/>
      <c r="K298" s="54"/>
      <c r="L298" s="54"/>
    </row>
    <row r="299" spans="1:12" s="56" customFormat="1" x14ac:dyDescent="0.45">
      <c r="A299" s="4"/>
      <c r="B299" s="102"/>
      <c r="D299" s="59"/>
      <c r="E299" s="57"/>
      <c r="F299" s="58"/>
      <c r="G299" s="58"/>
      <c r="H299" s="4"/>
      <c r="I299" s="54"/>
      <c r="J299" s="54"/>
      <c r="K299" s="54"/>
      <c r="L299" s="54"/>
    </row>
    <row r="300" spans="1:12" s="56" customFormat="1" x14ac:dyDescent="0.45">
      <c r="A300" s="4"/>
      <c r="B300" s="102"/>
      <c r="D300" s="59"/>
      <c r="E300" s="57"/>
      <c r="F300" s="58"/>
      <c r="G300" s="58"/>
      <c r="H300" s="4"/>
      <c r="I300" s="54"/>
      <c r="J300" s="54"/>
      <c r="K300" s="54"/>
      <c r="L300" s="54"/>
    </row>
    <row r="301" spans="1:12" s="56" customFormat="1" x14ac:dyDescent="0.45">
      <c r="A301" s="4"/>
      <c r="B301" s="102"/>
      <c r="D301" s="59"/>
      <c r="E301" s="57"/>
      <c r="F301" s="58"/>
      <c r="G301" s="58"/>
      <c r="H301" s="4"/>
      <c r="I301" s="54"/>
      <c r="J301" s="54"/>
      <c r="K301" s="54"/>
      <c r="L301" s="54"/>
    </row>
    <row r="302" spans="1:12" s="56" customFormat="1" x14ac:dyDescent="0.45">
      <c r="A302" s="4"/>
      <c r="B302" s="102"/>
      <c r="D302" s="59"/>
      <c r="E302" s="57"/>
      <c r="F302" s="58"/>
      <c r="G302" s="58"/>
      <c r="H302" s="4"/>
      <c r="I302" s="54"/>
      <c r="J302" s="54"/>
      <c r="K302" s="54"/>
      <c r="L302" s="54"/>
    </row>
    <row r="303" spans="1:12" s="56" customFormat="1" x14ac:dyDescent="0.45">
      <c r="A303" s="4"/>
      <c r="B303" s="102"/>
      <c r="D303" s="59"/>
      <c r="E303" s="57"/>
      <c r="F303" s="58"/>
      <c r="G303" s="58"/>
      <c r="H303" s="4"/>
      <c r="I303" s="54"/>
      <c r="J303" s="54"/>
      <c r="K303" s="54"/>
      <c r="L303" s="54"/>
    </row>
    <row r="304" spans="1:12" s="56" customFormat="1" x14ac:dyDescent="0.45">
      <c r="A304" s="4"/>
      <c r="B304" s="102"/>
      <c r="D304" s="59"/>
      <c r="E304" s="57"/>
      <c r="F304" s="58"/>
      <c r="G304" s="58"/>
      <c r="H304" s="4"/>
      <c r="I304" s="54"/>
      <c r="J304" s="54"/>
      <c r="K304" s="54"/>
      <c r="L304" s="54"/>
    </row>
    <row r="305" spans="1:12" s="56" customFormat="1" x14ac:dyDescent="0.45">
      <c r="A305" s="4"/>
      <c r="B305" s="102"/>
      <c r="D305" s="59"/>
      <c r="E305" s="57"/>
      <c r="F305" s="58"/>
      <c r="G305" s="58"/>
      <c r="H305" s="4"/>
      <c r="I305" s="54"/>
      <c r="J305" s="54"/>
      <c r="K305" s="54"/>
      <c r="L305" s="54"/>
    </row>
    <row r="306" spans="1:12" s="56" customFormat="1" x14ac:dyDescent="0.45">
      <c r="A306" s="4"/>
      <c r="B306" s="102"/>
      <c r="D306" s="59"/>
      <c r="E306" s="57"/>
      <c r="F306" s="58"/>
      <c r="G306" s="58"/>
      <c r="H306" s="4"/>
      <c r="I306" s="54"/>
      <c r="J306" s="54"/>
      <c r="K306" s="54"/>
      <c r="L306" s="54"/>
    </row>
    <row r="307" spans="1:12" s="56" customFormat="1" x14ac:dyDescent="0.45">
      <c r="A307" s="4"/>
      <c r="B307" s="102"/>
      <c r="D307" s="59"/>
      <c r="E307" s="57"/>
      <c r="F307" s="58"/>
      <c r="G307" s="58"/>
      <c r="H307" s="4"/>
      <c r="I307" s="54"/>
      <c r="J307" s="54"/>
      <c r="K307" s="54"/>
      <c r="L307" s="54"/>
    </row>
    <row r="308" spans="1:12" s="56" customFormat="1" x14ac:dyDescent="0.45">
      <c r="A308" s="4"/>
      <c r="B308" s="102"/>
      <c r="D308" s="59"/>
      <c r="E308" s="57"/>
      <c r="F308" s="58"/>
      <c r="G308" s="58"/>
      <c r="H308" s="4"/>
      <c r="I308" s="54"/>
      <c r="J308" s="54"/>
      <c r="K308" s="54"/>
      <c r="L308" s="54"/>
    </row>
    <row r="309" spans="1:12" s="56" customFormat="1" x14ac:dyDescent="0.45">
      <c r="A309" s="4"/>
      <c r="B309" s="102"/>
      <c r="D309" s="59"/>
      <c r="E309" s="57"/>
      <c r="F309" s="58"/>
      <c r="G309" s="58"/>
      <c r="H309" s="4"/>
      <c r="I309" s="54"/>
      <c r="J309" s="54"/>
      <c r="K309" s="54"/>
      <c r="L309" s="54"/>
    </row>
    <row r="310" spans="1:12" s="56" customFormat="1" x14ac:dyDescent="0.45">
      <c r="A310" s="4"/>
      <c r="B310" s="102"/>
      <c r="D310" s="59"/>
      <c r="E310" s="57"/>
      <c r="F310" s="58"/>
      <c r="G310" s="58"/>
      <c r="H310" s="4"/>
      <c r="I310" s="54"/>
      <c r="J310" s="54"/>
      <c r="K310" s="54"/>
      <c r="L310" s="54"/>
    </row>
    <row r="311" spans="1:12" s="56" customFormat="1" x14ac:dyDescent="0.45">
      <c r="A311" s="4"/>
      <c r="B311" s="102"/>
      <c r="D311" s="59"/>
      <c r="E311" s="57"/>
      <c r="F311" s="58"/>
      <c r="G311" s="58"/>
      <c r="H311" s="4"/>
      <c r="I311" s="54"/>
      <c r="J311" s="54"/>
      <c r="K311" s="54"/>
      <c r="L311" s="54"/>
    </row>
    <row r="312" spans="1:12" s="56" customFormat="1" x14ac:dyDescent="0.45">
      <c r="A312" s="4"/>
      <c r="B312" s="102"/>
      <c r="D312" s="59"/>
      <c r="E312" s="57"/>
      <c r="F312" s="58"/>
      <c r="G312" s="58"/>
      <c r="H312" s="4"/>
      <c r="I312" s="54"/>
      <c r="J312" s="54"/>
      <c r="K312" s="54"/>
      <c r="L312" s="54"/>
    </row>
    <row r="313" spans="1:12" s="56" customFormat="1" x14ac:dyDescent="0.45">
      <c r="A313" s="4"/>
      <c r="B313" s="102"/>
      <c r="D313" s="59"/>
      <c r="E313" s="57"/>
      <c r="F313" s="58"/>
      <c r="G313" s="58"/>
      <c r="H313" s="4"/>
      <c r="I313" s="54"/>
      <c r="J313" s="54"/>
      <c r="K313" s="54"/>
      <c r="L313" s="54"/>
    </row>
    <row r="314" spans="1:12" s="56" customFormat="1" x14ac:dyDescent="0.45">
      <c r="A314" s="4"/>
      <c r="B314" s="102"/>
      <c r="D314" s="59"/>
      <c r="E314" s="57"/>
      <c r="F314" s="58"/>
      <c r="G314" s="58"/>
      <c r="H314" s="4"/>
      <c r="I314" s="54"/>
      <c r="J314" s="54"/>
      <c r="K314" s="54"/>
      <c r="L314" s="54"/>
    </row>
    <row r="315" spans="1:12" s="56" customFormat="1" x14ac:dyDescent="0.45">
      <c r="A315" s="4"/>
      <c r="B315" s="102"/>
      <c r="D315" s="59"/>
      <c r="E315" s="57"/>
      <c r="F315" s="58"/>
      <c r="G315" s="58"/>
      <c r="H315" s="4"/>
      <c r="I315" s="54"/>
      <c r="J315" s="54"/>
      <c r="K315" s="54"/>
      <c r="L315" s="54"/>
    </row>
    <row r="316" spans="1:12" s="56" customFormat="1" x14ac:dyDescent="0.45">
      <c r="A316" s="4"/>
      <c r="B316" s="102"/>
      <c r="D316" s="59"/>
      <c r="E316" s="57"/>
      <c r="F316" s="58"/>
      <c r="G316" s="58"/>
      <c r="H316" s="4"/>
      <c r="I316" s="54"/>
      <c r="J316" s="54"/>
      <c r="K316" s="54"/>
      <c r="L316" s="54"/>
    </row>
    <row r="317" spans="1:12" s="56" customFormat="1" x14ac:dyDescent="0.45">
      <c r="A317" s="4"/>
      <c r="B317" s="102"/>
      <c r="D317" s="59"/>
      <c r="E317" s="57"/>
      <c r="F317" s="58"/>
      <c r="G317" s="58"/>
      <c r="H317" s="4"/>
      <c r="I317" s="54"/>
      <c r="J317" s="54"/>
      <c r="K317" s="54"/>
      <c r="L317" s="54"/>
    </row>
    <row r="318" spans="1:12" s="56" customFormat="1" x14ac:dyDescent="0.45">
      <c r="A318" s="4"/>
      <c r="B318" s="102"/>
      <c r="D318" s="59"/>
      <c r="E318" s="57"/>
      <c r="F318" s="58"/>
      <c r="G318" s="58"/>
      <c r="H318" s="4"/>
      <c r="I318" s="54"/>
      <c r="J318" s="54"/>
      <c r="K318" s="54"/>
      <c r="L318" s="54"/>
    </row>
    <row r="319" spans="1:12" s="56" customFormat="1" x14ac:dyDescent="0.45">
      <c r="A319" s="4"/>
      <c r="B319" s="102"/>
      <c r="D319" s="59"/>
      <c r="E319" s="57"/>
      <c r="F319" s="58"/>
      <c r="G319" s="58"/>
      <c r="H319" s="4"/>
      <c r="I319" s="54"/>
      <c r="J319" s="54"/>
      <c r="K319" s="54"/>
      <c r="L319" s="54"/>
    </row>
    <row r="320" spans="1:12" s="56" customFormat="1" x14ac:dyDescent="0.45">
      <c r="A320" s="4"/>
      <c r="B320" s="102"/>
      <c r="D320" s="59"/>
      <c r="E320" s="57"/>
      <c r="F320" s="58"/>
      <c r="G320" s="58"/>
      <c r="H320" s="4"/>
      <c r="I320" s="54"/>
      <c r="J320" s="54"/>
      <c r="K320" s="54"/>
      <c r="L320" s="54"/>
    </row>
    <row r="321" spans="1:12" s="56" customFormat="1" x14ac:dyDescent="0.45">
      <c r="A321" s="4"/>
      <c r="B321" s="102"/>
      <c r="D321" s="59"/>
      <c r="E321" s="57"/>
      <c r="F321" s="58"/>
      <c r="G321" s="58"/>
      <c r="H321" s="4"/>
      <c r="I321" s="54"/>
      <c r="J321" s="54"/>
      <c r="K321" s="54"/>
      <c r="L321" s="54"/>
    </row>
    <row r="322" spans="1:12" s="56" customFormat="1" x14ac:dyDescent="0.45">
      <c r="A322" s="4"/>
      <c r="B322" s="102"/>
      <c r="D322" s="59"/>
      <c r="E322" s="57"/>
      <c r="F322" s="58"/>
      <c r="G322" s="58"/>
      <c r="H322" s="4"/>
      <c r="I322" s="54"/>
      <c r="J322" s="54"/>
      <c r="K322" s="54"/>
      <c r="L322" s="54"/>
    </row>
    <row r="323" spans="1:12" s="56" customFormat="1" x14ac:dyDescent="0.45">
      <c r="A323" s="4"/>
      <c r="B323" s="102"/>
      <c r="D323" s="59"/>
      <c r="E323" s="57"/>
      <c r="F323" s="58"/>
      <c r="G323" s="58"/>
      <c r="H323" s="4"/>
      <c r="I323" s="54"/>
      <c r="J323" s="54"/>
      <c r="K323" s="54"/>
      <c r="L323" s="54"/>
    </row>
    <row r="324" spans="1:12" s="56" customFormat="1" x14ac:dyDescent="0.45">
      <c r="A324" s="4"/>
      <c r="B324" s="102"/>
      <c r="D324" s="59"/>
      <c r="E324" s="57"/>
      <c r="F324" s="58"/>
      <c r="G324" s="58"/>
      <c r="H324" s="4"/>
      <c r="I324" s="54"/>
      <c r="J324" s="54"/>
      <c r="K324" s="54"/>
      <c r="L324" s="54"/>
    </row>
    <row r="325" spans="1:12" s="56" customFormat="1" x14ac:dyDescent="0.45">
      <c r="A325" s="4"/>
      <c r="B325" s="102"/>
      <c r="D325" s="59"/>
      <c r="E325" s="57"/>
      <c r="F325" s="58"/>
      <c r="G325" s="58"/>
      <c r="H325" s="4"/>
      <c r="I325" s="54"/>
      <c r="J325" s="54"/>
      <c r="K325" s="54"/>
      <c r="L325" s="54"/>
    </row>
    <row r="326" spans="1:12" s="56" customFormat="1" x14ac:dyDescent="0.45">
      <c r="A326" s="4"/>
      <c r="B326" s="102"/>
      <c r="D326" s="59"/>
      <c r="E326" s="57"/>
      <c r="F326" s="58"/>
      <c r="G326" s="58"/>
      <c r="H326" s="4"/>
      <c r="I326" s="54"/>
      <c r="J326" s="54"/>
      <c r="K326" s="54"/>
      <c r="L326" s="54"/>
    </row>
    <row r="327" spans="1:12" s="56" customFormat="1" x14ac:dyDescent="0.45">
      <c r="A327" s="4"/>
      <c r="B327" s="102"/>
      <c r="D327" s="59"/>
      <c r="E327" s="57"/>
      <c r="F327" s="58"/>
      <c r="G327" s="58"/>
      <c r="H327" s="4"/>
      <c r="I327" s="54"/>
      <c r="J327" s="54"/>
      <c r="K327" s="54"/>
      <c r="L327" s="54"/>
    </row>
    <row r="328" spans="1:12" s="56" customFormat="1" x14ac:dyDescent="0.45">
      <c r="A328" s="4"/>
      <c r="B328" s="102"/>
      <c r="D328" s="59"/>
      <c r="E328" s="57"/>
      <c r="F328" s="58"/>
      <c r="G328" s="58"/>
      <c r="H328" s="4"/>
      <c r="I328" s="54"/>
      <c r="J328" s="54"/>
      <c r="K328" s="54"/>
      <c r="L328" s="54"/>
    </row>
    <row r="329" spans="1:12" s="56" customFormat="1" x14ac:dyDescent="0.45">
      <c r="A329" s="4"/>
      <c r="B329" s="102"/>
      <c r="D329" s="59"/>
      <c r="E329" s="57"/>
      <c r="F329" s="58"/>
      <c r="G329" s="58"/>
      <c r="H329" s="4"/>
      <c r="I329" s="54"/>
      <c r="J329" s="54"/>
      <c r="K329" s="54"/>
      <c r="L329" s="54"/>
    </row>
    <row r="330" spans="1:12" s="56" customFormat="1" x14ac:dyDescent="0.45">
      <c r="A330" s="4"/>
      <c r="B330" s="102"/>
      <c r="D330" s="59"/>
      <c r="E330" s="57"/>
      <c r="F330" s="58"/>
      <c r="G330" s="58"/>
      <c r="H330" s="4"/>
      <c r="I330" s="54"/>
      <c r="J330" s="54"/>
      <c r="K330" s="54"/>
      <c r="L330" s="54"/>
    </row>
    <row r="331" spans="1:12" s="56" customFormat="1" x14ac:dyDescent="0.45">
      <c r="A331" s="4"/>
      <c r="B331" s="102"/>
      <c r="D331" s="59"/>
      <c r="E331" s="57"/>
      <c r="F331" s="58"/>
      <c r="G331" s="58"/>
      <c r="H331" s="4"/>
      <c r="I331" s="54"/>
      <c r="J331" s="54"/>
      <c r="K331" s="54"/>
      <c r="L331" s="54"/>
    </row>
    <row r="332" spans="1:12" s="56" customFormat="1" x14ac:dyDescent="0.45">
      <c r="A332" s="4"/>
      <c r="B332" s="102"/>
      <c r="D332" s="59"/>
      <c r="E332" s="57"/>
      <c r="F332" s="58"/>
      <c r="G332" s="58"/>
      <c r="H332" s="4"/>
      <c r="I332" s="54"/>
      <c r="J332" s="54"/>
      <c r="K332" s="54"/>
      <c r="L332" s="54"/>
    </row>
    <row r="333" spans="1:12" x14ac:dyDescent="0.45">
      <c r="B333" s="102"/>
    </row>
    <row r="334" spans="1:12" x14ac:dyDescent="0.45">
      <c r="B334" s="102"/>
    </row>
    <row r="335" spans="1:12" x14ac:dyDescent="0.45">
      <c r="B335" s="102"/>
    </row>
    <row r="336" spans="1:12" x14ac:dyDescent="0.45">
      <c r="B336" s="102"/>
    </row>
    <row r="337" spans="2:2" x14ac:dyDescent="0.45">
      <c r="B337" s="102"/>
    </row>
    <row r="338" spans="2:2" x14ac:dyDescent="0.45">
      <c r="B338" s="102"/>
    </row>
    <row r="339" spans="2:2" x14ac:dyDescent="0.45">
      <c r="B339" s="102"/>
    </row>
    <row r="340" spans="2:2" x14ac:dyDescent="0.45">
      <c r="B340" s="102"/>
    </row>
    <row r="341" spans="2:2" x14ac:dyDescent="0.45">
      <c r="B341" s="102"/>
    </row>
    <row r="342" spans="2:2" x14ac:dyDescent="0.45">
      <c r="B342" s="102"/>
    </row>
    <row r="343" spans="2:2" x14ac:dyDescent="0.45">
      <c r="B343" s="102"/>
    </row>
    <row r="344" spans="2:2" x14ac:dyDescent="0.45">
      <c r="B344" s="102"/>
    </row>
    <row r="345" spans="2:2" x14ac:dyDescent="0.45">
      <c r="B345" s="102"/>
    </row>
    <row r="346" spans="2:2" x14ac:dyDescent="0.45">
      <c r="B346" s="102"/>
    </row>
    <row r="347" spans="2:2" x14ac:dyDescent="0.45">
      <c r="B347" s="102"/>
    </row>
    <row r="348" spans="2:2" x14ac:dyDescent="0.45">
      <c r="B348" s="102"/>
    </row>
    <row r="349" spans="2:2" x14ac:dyDescent="0.45">
      <c r="B349" s="102"/>
    </row>
    <row r="350" spans="2:2" x14ac:dyDescent="0.45">
      <c r="B350" s="102"/>
    </row>
    <row r="351" spans="2:2" x14ac:dyDescent="0.45">
      <c r="B351" s="102"/>
    </row>
    <row r="352" spans="2:2" x14ac:dyDescent="0.45">
      <c r="B352" s="102"/>
    </row>
    <row r="353" spans="2:2" x14ac:dyDescent="0.45">
      <c r="B353" s="102"/>
    </row>
    <row r="354" spans="2:2" x14ac:dyDescent="0.45">
      <c r="B354" s="102"/>
    </row>
    <row r="355" spans="2:2" x14ac:dyDescent="0.45">
      <c r="B355" s="102"/>
    </row>
    <row r="356" spans="2:2" x14ac:dyDescent="0.45">
      <c r="B356" s="102"/>
    </row>
    <row r="357" spans="2:2" x14ac:dyDescent="0.45">
      <c r="B357" s="102"/>
    </row>
    <row r="358" spans="2:2" x14ac:dyDescent="0.45">
      <c r="B358" s="102"/>
    </row>
    <row r="359" spans="2:2" x14ac:dyDescent="0.45">
      <c r="B359" s="102"/>
    </row>
    <row r="360" spans="2:2" x14ac:dyDescent="0.45">
      <c r="B360" s="102"/>
    </row>
    <row r="361" spans="2:2" x14ac:dyDescent="0.45">
      <c r="B361" s="102"/>
    </row>
    <row r="362" spans="2:2" x14ac:dyDescent="0.45">
      <c r="B362" s="102"/>
    </row>
    <row r="363" spans="2:2" x14ac:dyDescent="0.45">
      <c r="B363" s="102"/>
    </row>
    <row r="364" spans="2:2" x14ac:dyDescent="0.45">
      <c r="B364" s="102"/>
    </row>
    <row r="365" spans="2:2" x14ac:dyDescent="0.45">
      <c r="B365" s="102"/>
    </row>
    <row r="366" spans="2:2" x14ac:dyDescent="0.45">
      <c r="B366" s="102"/>
    </row>
    <row r="367" spans="2:2" x14ac:dyDescent="0.45">
      <c r="B367" s="102"/>
    </row>
    <row r="368" spans="2:2" x14ac:dyDescent="0.45">
      <c r="B368" s="102"/>
    </row>
    <row r="369" spans="2:2" x14ac:dyDescent="0.45">
      <c r="B369" s="102"/>
    </row>
    <row r="370" spans="2:2" x14ac:dyDescent="0.45">
      <c r="B370" s="102"/>
    </row>
    <row r="371" spans="2:2" x14ac:dyDescent="0.45">
      <c r="B371" s="102"/>
    </row>
    <row r="372" spans="2:2" x14ac:dyDescent="0.45">
      <c r="B372" s="102"/>
    </row>
    <row r="373" spans="2:2" x14ac:dyDescent="0.45">
      <c r="B373" s="102"/>
    </row>
    <row r="374" spans="2:2" x14ac:dyDescent="0.45">
      <c r="B374" s="102"/>
    </row>
    <row r="375" spans="2:2" x14ac:dyDescent="0.45">
      <c r="B375" s="102"/>
    </row>
    <row r="376" spans="2:2" x14ac:dyDescent="0.45">
      <c r="B376" s="102"/>
    </row>
    <row r="377" spans="2:2" x14ac:dyDescent="0.45">
      <c r="B377" s="102"/>
    </row>
    <row r="378" spans="2:2" x14ac:dyDescent="0.45">
      <c r="B378" s="102"/>
    </row>
    <row r="379" spans="2:2" x14ac:dyDescent="0.45">
      <c r="B379" s="102"/>
    </row>
    <row r="380" spans="2:2" x14ac:dyDescent="0.45">
      <c r="B380" s="102"/>
    </row>
    <row r="381" spans="2:2" x14ac:dyDescent="0.45">
      <c r="B381" s="102"/>
    </row>
    <row r="382" spans="2:2" x14ac:dyDescent="0.45">
      <c r="B382" s="102"/>
    </row>
    <row r="383" spans="2:2" x14ac:dyDescent="0.45">
      <c r="B383" s="102"/>
    </row>
    <row r="384" spans="2:2" x14ac:dyDescent="0.45">
      <c r="B384" s="102"/>
    </row>
    <row r="385" spans="2:2" x14ac:dyDescent="0.45">
      <c r="B385" s="102"/>
    </row>
    <row r="386" spans="2:2" x14ac:dyDescent="0.45">
      <c r="B386" s="102"/>
    </row>
    <row r="387" spans="2:2" x14ac:dyDescent="0.45">
      <c r="B387" s="102"/>
    </row>
    <row r="388" spans="2:2" x14ac:dyDescent="0.45">
      <c r="B388" s="102"/>
    </row>
    <row r="389" spans="2:2" x14ac:dyDescent="0.45">
      <c r="B389" s="102"/>
    </row>
    <row r="390" spans="2:2" x14ac:dyDescent="0.45">
      <c r="B390" s="102"/>
    </row>
    <row r="391" spans="2:2" x14ac:dyDescent="0.45">
      <c r="B391" s="102"/>
    </row>
    <row r="392" spans="2:2" x14ac:dyDescent="0.45">
      <c r="B392" s="102"/>
    </row>
    <row r="393" spans="2:2" x14ac:dyDescent="0.45">
      <c r="B393" s="102"/>
    </row>
    <row r="394" spans="2:2" x14ac:dyDescent="0.45">
      <c r="B394" s="102"/>
    </row>
    <row r="395" spans="2:2" x14ac:dyDescent="0.45">
      <c r="B395" s="102"/>
    </row>
    <row r="396" spans="2:2" x14ac:dyDescent="0.45">
      <c r="B396" s="102"/>
    </row>
    <row r="397" spans="2:2" x14ac:dyDescent="0.45">
      <c r="B397" s="102"/>
    </row>
    <row r="398" spans="2:2" x14ac:dyDescent="0.45">
      <c r="B398" s="102"/>
    </row>
    <row r="399" spans="2:2" x14ac:dyDescent="0.45">
      <c r="B399" s="102"/>
    </row>
    <row r="400" spans="2:2" x14ac:dyDescent="0.45">
      <c r="B400" s="102"/>
    </row>
    <row r="401" spans="2:2" x14ac:dyDescent="0.45">
      <c r="B401" s="102"/>
    </row>
    <row r="402" spans="2:2" x14ac:dyDescent="0.45">
      <c r="B402" s="102"/>
    </row>
    <row r="403" spans="2:2" x14ac:dyDescent="0.45">
      <c r="B403" s="102"/>
    </row>
    <row r="404" spans="2:2" x14ac:dyDescent="0.45">
      <c r="B404" s="102"/>
    </row>
    <row r="405" spans="2:2" x14ac:dyDescent="0.45">
      <c r="B405" s="102"/>
    </row>
    <row r="406" spans="2:2" x14ac:dyDescent="0.45">
      <c r="B406" s="102"/>
    </row>
    <row r="407" spans="2:2" x14ac:dyDescent="0.45">
      <c r="B407" s="102"/>
    </row>
    <row r="408" spans="2:2" x14ac:dyDescent="0.45">
      <c r="B408" s="102"/>
    </row>
    <row r="409" spans="2:2" x14ac:dyDescent="0.45">
      <c r="B409" s="102"/>
    </row>
  </sheetData>
  <sheetProtection algorithmName="SHA-512" hashValue="4rGfI6NsMfEcyqMHZRm7vIRv5u6IRuYwU5rUbU0TylGUrBdVTHdD+Xs0GfTBlCQltyPNN1S1oBVOxAiUzZDiEw==" saltValue="KUIglwyVMjz6yqh+YqtHbg==" spinCount="100000" sheet="1" selectLockedCells="1"/>
  <conditionalFormatting sqref="B6:B409">
    <cfRule type="expression" dxfId="7" priority="1">
      <formula>NOT(ISBLANK(C6))</formula>
    </cfRule>
  </conditionalFormatting>
  <pageMargins left="0.7" right="0.7" top="0.75" bottom="0.75" header="0.3" footer="0.3"/>
  <pageSetup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406A4-9338-482A-85F5-DAE08D97400B}">
  <dimension ref="A1:F29"/>
  <sheetViews>
    <sheetView topLeftCell="A53" workbookViewId="0">
      <selection activeCell="B18" sqref="B18"/>
    </sheetView>
  </sheetViews>
  <sheetFormatPr defaultColWidth="9.109375" defaultRowHeight="16.8" x14ac:dyDescent="0.4"/>
  <cols>
    <col min="1" max="1" width="9.109375" style="6"/>
    <col min="2" max="2" width="3.5546875" style="26" customWidth="1"/>
    <col min="3" max="3" width="2.5546875" style="7" customWidth="1"/>
    <col min="4" max="4" width="112.109375" style="7" customWidth="1"/>
    <col min="5" max="16384" width="9.109375" style="6"/>
  </cols>
  <sheetData>
    <row r="1" spans="1:6" ht="19.2" x14ac:dyDescent="0.3">
      <c r="A1" s="137" t="s">
        <v>357</v>
      </c>
      <c r="B1" s="137"/>
      <c r="C1" s="137"/>
      <c r="D1" s="137"/>
    </row>
    <row r="2" spans="1:6" ht="19.2" x14ac:dyDescent="0.45">
      <c r="B2" s="3"/>
      <c r="C2" s="4"/>
    </row>
    <row r="3" spans="1:6" ht="21" customHeight="1" thickBot="1" x14ac:dyDescent="0.5">
      <c r="B3" s="63"/>
      <c r="C3" s="4"/>
      <c r="D3" s="135" t="s">
        <v>2320</v>
      </c>
    </row>
    <row r="4" spans="1:6" ht="33.75" customHeight="1" x14ac:dyDescent="0.45">
      <c r="C4" s="4"/>
      <c r="D4" s="135"/>
    </row>
    <row r="5" spans="1:6" ht="33.75" customHeight="1" x14ac:dyDescent="0.45">
      <c r="C5" s="4"/>
      <c r="D5" s="140"/>
    </row>
    <row r="6" spans="1:6" ht="33.75" customHeight="1" x14ac:dyDescent="0.45">
      <c r="C6" s="4"/>
      <c r="D6" s="140"/>
    </row>
    <row r="7" spans="1:6" ht="33.75" customHeight="1" x14ac:dyDescent="0.45">
      <c r="C7" s="4"/>
      <c r="D7" s="140"/>
    </row>
    <row r="8" spans="1:6" ht="13.2" customHeight="1" x14ac:dyDescent="0.45">
      <c r="C8" s="4"/>
      <c r="D8" s="140"/>
    </row>
    <row r="9" spans="1:6" ht="8.25" customHeight="1" x14ac:dyDescent="0.4">
      <c r="D9" s="29"/>
    </row>
    <row r="10" spans="1:6" ht="21" customHeight="1" thickBot="1" x14ac:dyDescent="0.45">
      <c r="B10" s="63"/>
      <c r="D10" s="135" t="s">
        <v>2287</v>
      </c>
    </row>
    <row r="11" spans="1:6" ht="47.25" customHeight="1" x14ac:dyDescent="0.4">
      <c r="D11" s="135"/>
    </row>
    <row r="12" spans="1:6" ht="8.25" customHeight="1" thickBot="1" x14ac:dyDescent="0.45">
      <c r="D12" s="28"/>
    </row>
    <row r="13" spans="1:6" ht="21" customHeight="1" thickBot="1" x14ac:dyDescent="0.45">
      <c r="B13" s="64"/>
      <c r="D13" s="138" t="s">
        <v>2318</v>
      </c>
    </row>
    <row r="14" spans="1:6" ht="51.75" customHeight="1" x14ac:dyDescent="0.4">
      <c r="D14" s="138"/>
    </row>
    <row r="15" spans="1:6" ht="8.25" customHeight="1" thickBot="1" x14ac:dyDescent="0.45">
      <c r="D15" s="29"/>
    </row>
    <row r="16" spans="1:6" ht="21" customHeight="1" thickBot="1" x14ac:dyDescent="0.45">
      <c r="B16" s="64"/>
      <c r="D16" s="139" t="s">
        <v>2319</v>
      </c>
      <c r="F16" s="21"/>
    </row>
    <row r="17" spans="2:6" ht="8.25" customHeight="1" thickBot="1" x14ac:dyDescent="0.45">
      <c r="D17" s="139"/>
      <c r="F17" s="21"/>
    </row>
    <row r="18" spans="2:6" ht="20.399999999999999" customHeight="1" thickBot="1" x14ac:dyDescent="0.45">
      <c r="B18" s="64"/>
      <c r="D18" s="135" t="s">
        <v>2322</v>
      </c>
    </row>
    <row r="19" spans="2:6" ht="10.5" customHeight="1" x14ac:dyDescent="0.4">
      <c r="D19" s="136"/>
    </row>
    <row r="20" spans="2:6" x14ac:dyDescent="0.4">
      <c r="D20" s="136"/>
    </row>
    <row r="21" spans="2:6" x14ac:dyDescent="0.4">
      <c r="D21" s="136"/>
    </row>
    <row r="22" spans="2:6" x14ac:dyDescent="0.4">
      <c r="D22" s="136"/>
    </row>
    <row r="23" spans="2:6" x14ac:dyDescent="0.4">
      <c r="D23" s="136"/>
    </row>
    <row r="25" spans="2:6" x14ac:dyDescent="0.4">
      <c r="D25" s="24"/>
    </row>
    <row r="26" spans="2:6" x14ac:dyDescent="0.4">
      <c r="D26" s="22"/>
    </row>
    <row r="27" spans="2:6" x14ac:dyDescent="0.4">
      <c r="D27" s="23"/>
    </row>
    <row r="28" spans="2:6" x14ac:dyDescent="0.4">
      <c r="D28" s="24"/>
    </row>
    <row r="29" spans="2:6" x14ac:dyDescent="0.4">
      <c r="D29" s="25"/>
    </row>
  </sheetData>
  <sheetProtection algorithmName="SHA-512" hashValue="Vdu9E2KhCOhJ/mN0lv65hXzsChWc6VGE3r9vqvAKtI1J4LmEaxzrro9AxD75cG7x0hYwSNsnC8pNywp1CUKIiQ==" saltValue="hjIsKv6IoIv7oCMui49hAg==" spinCount="100000" sheet="1" selectLockedCells="1"/>
  <mergeCells count="6">
    <mergeCell ref="D18:D23"/>
    <mergeCell ref="A1:D1"/>
    <mergeCell ref="D10:D11"/>
    <mergeCell ref="D13:D14"/>
    <mergeCell ref="D16:D17"/>
    <mergeCell ref="D3:D8"/>
  </mergeCells>
  <conditionalFormatting sqref="B3 B10 B13 B16">
    <cfRule type="expression" dxfId="6" priority="2">
      <formula>ISBLANK($B3)</formula>
    </cfRule>
  </conditionalFormatting>
  <conditionalFormatting sqref="B18">
    <cfRule type="expression" dxfId="5" priority="1">
      <formula>ISBLANK($B18)</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74139-6B6A-4DF4-A690-9F85231A8039}">
  <dimension ref="A1:Z1003"/>
  <sheetViews>
    <sheetView showGridLines="0" showRowColHeaders="0" topLeftCell="A3" workbookViewId="0">
      <selection activeCell="C3" sqref="C3:H3"/>
    </sheetView>
  </sheetViews>
  <sheetFormatPr defaultColWidth="14.44140625" defaultRowHeight="15" customHeight="1" x14ac:dyDescent="0.4"/>
  <cols>
    <col min="1" max="1" width="3" style="42" customWidth="1"/>
    <col min="2" max="2" width="7.88671875" style="42" customWidth="1"/>
    <col min="3" max="4" width="3.109375" style="42" customWidth="1"/>
    <col min="5" max="26" width="9.109375" style="42" customWidth="1"/>
    <col min="27" max="16384" width="14.44140625" style="42"/>
  </cols>
  <sheetData>
    <row r="1" spans="1:26" ht="16.5" customHeight="1" x14ac:dyDescent="0.4">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ht="16.5" customHeight="1" x14ac:dyDescent="0.45">
      <c r="A2" s="30"/>
      <c r="B2" s="31" t="s">
        <v>354</v>
      </c>
      <c r="C2" s="30"/>
      <c r="D2" s="30"/>
      <c r="E2" s="30"/>
      <c r="F2" s="30"/>
      <c r="G2" s="30"/>
      <c r="H2" s="30"/>
      <c r="I2" s="30"/>
      <c r="J2" s="30"/>
      <c r="K2" s="30"/>
      <c r="L2" s="30"/>
      <c r="M2" s="30"/>
      <c r="N2" s="30"/>
      <c r="O2" s="30"/>
      <c r="P2" s="30"/>
      <c r="Q2" s="30"/>
      <c r="R2" s="30"/>
      <c r="S2" s="30"/>
      <c r="T2" s="30"/>
      <c r="U2" s="30"/>
      <c r="V2" s="30"/>
      <c r="W2" s="30"/>
      <c r="X2" s="30"/>
      <c r="Y2" s="30"/>
      <c r="Z2" s="30"/>
    </row>
    <row r="3" spans="1:26" ht="16.5" customHeight="1" x14ac:dyDescent="0.45">
      <c r="A3" s="30"/>
      <c r="B3" s="32" t="s">
        <v>5</v>
      </c>
      <c r="C3" s="142"/>
      <c r="D3" s="143"/>
      <c r="E3" s="143"/>
      <c r="F3" s="143"/>
      <c r="G3" s="143"/>
      <c r="H3" s="144"/>
      <c r="I3" s="30"/>
      <c r="J3" s="30"/>
      <c r="K3" s="30"/>
      <c r="L3" s="30"/>
      <c r="M3" s="30"/>
      <c r="N3" s="30"/>
      <c r="O3" s="30"/>
      <c r="P3" s="30"/>
      <c r="Q3" s="30"/>
      <c r="R3" s="30"/>
      <c r="S3" s="30"/>
      <c r="T3" s="30"/>
      <c r="U3" s="30"/>
      <c r="V3" s="30"/>
      <c r="W3" s="30"/>
      <c r="X3" s="30"/>
      <c r="Y3" s="30"/>
      <c r="Z3" s="30"/>
    </row>
    <row r="4" spans="1:26" ht="6.75" customHeight="1" x14ac:dyDescent="0.4">
      <c r="A4" s="30"/>
      <c r="B4" s="30"/>
      <c r="C4" s="30"/>
      <c r="D4" s="30"/>
      <c r="E4" s="30"/>
      <c r="F4" s="30"/>
      <c r="G4" s="30"/>
      <c r="H4" s="30"/>
      <c r="I4" s="30"/>
      <c r="J4" s="30"/>
      <c r="K4" s="30"/>
      <c r="L4" s="30"/>
      <c r="M4" s="30"/>
      <c r="N4" s="30"/>
      <c r="O4" s="30"/>
      <c r="P4" s="30"/>
      <c r="Q4" s="30"/>
      <c r="R4" s="30"/>
      <c r="S4" s="30"/>
      <c r="T4" s="30"/>
      <c r="U4" s="30"/>
      <c r="V4" s="30"/>
      <c r="W4" s="30"/>
      <c r="X4" s="30"/>
      <c r="Y4" s="30"/>
      <c r="Z4" s="30"/>
    </row>
    <row r="5" spans="1:26" ht="16.5" customHeight="1" x14ac:dyDescent="0.4">
      <c r="A5" s="30"/>
      <c r="B5" s="32" t="s">
        <v>6</v>
      </c>
      <c r="C5" s="145"/>
      <c r="D5" s="143"/>
      <c r="E5" s="143"/>
      <c r="F5" s="143"/>
      <c r="G5" s="143"/>
      <c r="H5" s="144"/>
      <c r="I5" s="30"/>
      <c r="J5" s="30"/>
      <c r="K5" s="30"/>
      <c r="L5" s="30"/>
      <c r="M5" s="30"/>
      <c r="N5" s="30"/>
      <c r="O5" s="30"/>
      <c r="P5" s="30"/>
      <c r="Q5" s="30"/>
      <c r="R5" s="30"/>
      <c r="S5" s="30"/>
      <c r="T5" s="30"/>
      <c r="U5" s="30"/>
      <c r="V5" s="30"/>
      <c r="W5" s="30"/>
      <c r="X5" s="30"/>
      <c r="Y5" s="30"/>
      <c r="Z5" s="30"/>
    </row>
    <row r="6" spans="1:26" ht="9" customHeight="1" x14ac:dyDescent="0.4">
      <c r="A6" s="30"/>
      <c r="B6" s="32"/>
      <c r="C6" s="33"/>
      <c r="D6" s="33"/>
      <c r="E6" s="33"/>
      <c r="F6" s="33"/>
      <c r="G6" s="33"/>
      <c r="H6" s="33"/>
      <c r="I6" s="30"/>
      <c r="J6" s="30"/>
      <c r="K6" s="30"/>
      <c r="L6" s="30"/>
      <c r="M6" s="30"/>
      <c r="N6" s="30"/>
      <c r="O6" s="30"/>
      <c r="P6" s="30"/>
      <c r="Q6" s="30"/>
      <c r="R6" s="30"/>
      <c r="S6" s="30"/>
      <c r="T6" s="30"/>
      <c r="U6" s="30"/>
      <c r="V6" s="30"/>
      <c r="W6" s="30"/>
      <c r="X6" s="30"/>
      <c r="Y6" s="30"/>
      <c r="Z6" s="30"/>
    </row>
    <row r="7" spans="1:26" ht="16.5" customHeight="1" x14ac:dyDescent="0.45">
      <c r="A7" s="30"/>
      <c r="B7" s="34" t="s">
        <v>7</v>
      </c>
      <c r="C7" s="146"/>
      <c r="D7" s="143"/>
      <c r="E7" s="143"/>
      <c r="F7" s="143"/>
      <c r="G7" s="143"/>
      <c r="H7" s="144"/>
      <c r="I7" s="30"/>
      <c r="J7" s="30"/>
      <c r="K7" s="30"/>
      <c r="L7" s="30"/>
      <c r="M7" s="30"/>
      <c r="N7" s="30"/>
      <c r="O7" s="30"/>
      <c r="P7" s="30"/>
      <c r="Q7" s="30"/>
      <c r="R7" s="30"/>
      <c r="S7" s="30"/>
      <c r="T7" s="30"/>
      <c r="U7" s="30"/>
      <c r="V7" s="30"/>
      <c r="W7" s="30"/>
      <c r="X7" s="30"/>
      <c r="Y7" s="30"/>
      <c r="Z7" s="30"/>
    </row>
    <row r="8" spans="1:26" ht="16.5" customHeight="1" x14ac:dyDescent="0.45">
      <c r="A8" s="30"/>
      <c r="B8" s="34"/>
      <c r="C8" s="35"/>
      <c r="D8" s="35"/>
      <c r="E8" s="35"/>
      <c r="F8" s="35"/>
      <c r="G8" s="35"/>
      <c r="H8" s="35"/>
      <c r="I8" s="30"/>
      <c r="J8" s="30"/>
      <c r="K8" s="30"/>
      <c r="L8" s="30"/>
      <c r="M8" s="30"/>
      <c r="N8" s="30"/>
      <c r="O8" s="30"/>
      <c r="P8" s="30"/>
      <c r="Q8" s="30"/>
      <c r="R8" s="30"/>
      <c r="S8" s="30"/>
      <c r="T8" s="30"/>
      <c r="U8" s="30"/>
      <c r="V8" s="30"/>
      <c r="W8" s="30"/>
      <c r="X8" s="30"/>
      <c r="Y8" s="30"/>
      <c r="Z8" s="30"/>
    </row>
    <row r="9" spans="1:26" ht="16.5" customHeight="1" x14ac:dyDescent="0.4">
      <c r="A9" s="30"/>
      <c r="B9" s="147" t="s">
        <v>353</v>
      </c>
      <c r="C9" s="148"/>
      <c r="D9" s="148"/>
      <c r="E9" s="148"/>
      <c r="F9" s="148"/>
      <c r="G9" s="148"/>
      <c r="H9" s="148"/>
      <c r="I9" s="148"/>
      <c r="J9" s="148"/>
      <c r="K9" s="148"/>
      <c r="L9" s="148"/>
      <c r="M9" s="148"/>
      <c r="N9" s="148"/>
      <c r="O9" s="148"/>
      <c r="P9" s="148"/>
      <c r="Q9" s="148"/>
      <c r="R9" s="148"/>
      <c r="S9" s="30"/>
      <c r="T9" s="30"/>
      <c r="U9" s="30"/>
      <c r="V9" s="30"/>
      <c r="W9" s="30"/>
      <c r="X9" s="30"/>
      <c r="Y9" s="30"/>
      <c r="Z9" s="30"/>
    </row>
    <row r="10" spans="1:26" ht="16.5" customHeight="1" x14ac:dyDescent="0.4">
      <c r="A10" s="30"/>
      <c r="B10" s="141" t="s">
        <v>2358</v>
      </c>
      <c r="C10" s="148"/>
      <c r="D10" s="148"/>
      <c r="E10" s="148"/>
      <c r="F10" s="148"/>
      <c r="G10" s="148"/>
      <c r="H10" s="148"/>
      <c r="I10" s="148"/>
      <c r="J10" s="148"/>
      <c r="K10" s="148"/>
      <c r="L10" s="148"/>
      <c r="M10" s="148"/>
      <c r="N10" s="148"/>
      <c r="O10" s="148"/>
      <c r="P10" s="148"/>
      <c r="Q10" s="148"/>
      <c r="R10" s="148"/>
      <c r="S10" s="30"/>
      <c r="T10" s="30"/>
      <c r="U10" s="30"/>
      <c r="V10" s="30"/>
      <c r="W10" s="30"/>
      <c r="X10" s="30"/>
      <c r="Y10" s="30"/>
      <c r="Z10" s="30"/>
    </row>
    <row r="11" spans="1:26" ht="16.5" customHeight="1" x14ac:dyDescent="0.4">
      <c r="A11" s="30"/>
      <c r="B11" s="150"/>
      <c r="C11" s="150"/>
      <c r="D11" s="150"/>
      <c r="E11" s="150"/>
      <c r="F11" s="150"/>
      <c r="G11" s="150"/>
      <c r="H11" s="150"/>
      <c r="I11" s="150"/>
      <c r="J11" s="150"/>
      <c r="K11" s="43"/>
      <c r="L11" s="43"/>
      <c r="M11" s="43"/>
      <c r="N11" s="43"/>
      <c r="O11" s="43"/>
      <c r="P11" s="43"/>
      <c r="Q11" s="43"/>
      <c r="R11" s="43"/>
      <c r="S11" s="30"/>
      <c r="T11" s="30"/>
      <c r="U11" s="30"/>
      <c r="V11" s="30"/>
      <c r="W11" s="30"/>
      <c r="X11" s="30"/>
      <c r="Y11" s="30"/>
      <c r="Z11" s="30"/>
    </row>
    <row r="12" spans="1:26" ht="16.5" customHeight="1" x14ac:dyDescent="0.45">
      <c r="A12" s="30"/>
      <c r="B12" s="45" t="s">
        <v>364</v>
      </c>
      <c r="C12" s="45"/>
      <c r="D12" s="45"/>
      <c r="E12" s="45"/>
      <c r="F12" s="44"/>
      <c r="G12" s="44"/>
      <c r="H12" s="44"/>
      <c r="I12" s="44"/>
      <c r="J12" s="44"/>
      <c r="K12" s="43"/>
      <c r="L12" s="43"/>
      <c r="M12" s="43"/>
      <c r="N12" s="43"/>
      <c r="O12" s="43"/>
      <c r="P12" s="43"/>
      <c r="Q12" s="43"/>
      <c r="R12" s="43"/>
      <c r="S12" s="30"/>
      <c r="T12" s="30"/>
      <c r="U12" s="30"/>
      <c r="V12" s="30"/>
      <c r="W12" s="30"/>
      <c r="X12" s="30"/>
      <c r="Y12" s="30"/>
      <c r="Z12" s="30"/>
    </row>
    <row r="13" spans="1:26" ht="16.5" customHeight="1" x14ac:dyDescent="0.45">
      <c r="A13" s="30"/>
      <c r="B13" s="46" t="s">
        <v>365</v>
      </c>
      <c r="C13" s="46"/>
      <c r="D13" s="46"/>
      <c r="E13" s="46"/>
      <c r="F13" s="46"/>
      <c r="G13" s="46"/>
      <c r="H13" s="46"/>
      <c r="I13" s="44"/>
      <c r="J13" s="44"/>
      <c r="K13" s="43"/>
      <c r="L13" s="43"/>
      <c r="M13" s="43"/>
      <c r="N13" s="43"/>
      <c r="O13" s="43"/>
      <c r="P13" s="43"/>
      <c r="Q13" s="43"/>
      <c r="R13" s="43"/>
      <c r="S13" s="30"/>
      <c r="T13" s="30"/>
      <c r="U13" s="30"/>
      <c r="V13" s="30"/>
      <c r="W13" s="30"/>
      <c r="X13" s="30"/>
      <c r="Y13" s="30"/>
      <c r="Z13" s="30"/>
    </row>
    <row r="14" spans="1:26" ht="16.5" customHeight="1" x14ac:dyDescent="0.4">
      <c r="A14" s="30"/>
      <c r="B14" s="141"/>
      <c r="C14" s="141"/>
      <c r="D14" s="141"/>
      <c r="E14" s="141"/>
      <c r="F14" s="141"/>
      <c r="G14" s="141"/>
      <c r="H14" s="141"/>
      <c r="I14" s="141"/>
      <c r="J14" s="141"/>
      <c r="K14" s="141"/>
      <c r="L14" s="141"/>
      <c r="M14" s="141"/>
      <c r="N14" s="141"/>
      <c r="O14" s="141"/>
      <c r="P14" s="141"/>
      <c r="Q14" s="141"/>
      <c r="R14" s="141"/>
      <c r="S14" s="30"/>
      <c r="T14" s="30"/>
      <c r="U14" s="30"/>
      <c r="V14" s="30"/>
      <c r="W14" s="30"/>
      <c r="X14" s="30"/>
      <c r="Y14" s="30"/>
      <c r="Z14" s="30"/>
    </row>
    <row r="15" spans="1:26" ht="16.5" customHeight="1" x14ac:dyDescent="0.4">
      <c r="A15" s="30"/>
      <c r="B15" s="149" t="s">
        <v>352</v>
      </c>
      <c r="C15" s="149"/>
      <c r="D15" s="149"/>
      <c r="E15" s="149"/>
      <c r="F15" s="149"/>
      <c r="G15" s="149"/>
      <c r="H15" s="149"/>
      <c r="I15" s="149"/>
      <c r="J15" s="149"/>
      <c r="K15" s="149"/>
      <c r="L15" s="149"/>
      <c r="M15" s="149"/>
      <c r="N15" s="149"/>
      <c r="O15" s="149"/>
      <c r="P15" s="149"/>
      <c r="Q15" s="149"/>
      <c r="R15" s="149"/>
      <c r="S15" s="30"/>
      <c r="T15" s="30"/>
      <c r="U15" s="30"/>
      <c r="V15" s="30"/>
      <c r="W15" s="30"/>
      <c r="X15" s="30"/>
      <c r="Y15" s="30"/>
      <c r="Z15" s="30"/>
    </row>
    <row r="16" spans="1:26" ht="16.5" customHeight="1" x14ac:dyDescent="0.4">
      <c r="A16" s="30"/>
      <c r="B16" s="141" t="s">
        <v>351</v>
      </c>
      <c r="C16" s="141"/>
      <c r="D16" s="141"/>
      <c r="E16" s="141"/>
      <c r="F16" s="141"/>
      <c r="G16" s="141"/>
      <c r="H16" s="141"/>
      <c r="I16" s="141"/>
      <c r="J16" s="141"/>
      <c r="K16" s="141"/>
      <c r="L16" s="141"/>
      <c r="M16" s="141"/>
      <c r="N16" s="141"/>
      <c r="O16" s="141"/>
      <c r="P16" s="141"/>
      <c r="Q16" s="141"/>
      <c r="R16" s="141"/>
      <c r="S16" s="30"/>
      <c r="T16" s="30"/>
      <c r="U16" s="30"/>
      <c r="V16" s="30"/>
      <c r="W16" s="30"/>
      <c r="X16" s="30"/>
      <c r="Y16" s="30"/>
      <c r="Z16" s="30"/>
    </row>
    <row r="17" spans="1:26" ht="16.5" customHeight="1" x14ac:dyDescent="0.4">
      <c r="A17" s="30"/>
      <c r="B17" s="141" t="s">
        <v>350</v>
      </c>
      <c r="C17" s="141"/>
      <c r="D17" s="141"/>
      <c r="E17" s="141"/>
      <c r="F17" s="141"/>
      <c r="G17" s="141"/>
      <c r="H17" s="141"/>
      <c r="I17" s="141"/>
      <c r="J17" s="141"/>
      <c r="K17" s="141"/>
      <c r="L17" s="141"/>
      <c r="M17" s="141"/>
      <c r="N17" s="141"/>
      <c r="O17" s="141"/>
      <c r="P17" s="141"/>
      <c r="Q17" s="141"/>
      <c r="R17" s="141"/>
      <c r="S17" s="30"/>
      <c r="T17" s="30"/>
      <c r="U17" s="30"/>
      <c r="V17" s="30"/>
      <c r="W17" s="30"/>
      <c r="X17" s="30"/>
      <c r="Y17" s="30"/>
      <c r="Z17" s="30"/>
    </row>
    <row r="18" spans="1:26" ht="21.75" customHeight="1" x14ac:dyDescent="0.4">
      <c r="A18" s="30"/>
      <c r="B18" s="141" t="s">
        <v>349</v>
      </c>
      <c r="C18" s="141"/>
      <c r="D18" s="141"/>
      <c r="E18" s="141"/>
      <c r="F18" s="141"/>
      <c r="G18" s="141"/>
      <c r="H18" s="141"/>
      <c r="I18" s="141"/>
      <c r="J18" s="141"/>
      <c r="K18" s="141"/>
      <c r="L18" s="141"/>
      <c r="M18" s="141"/>
      <c r="N18" s="141"/>
      <c r="O18" s="141"/>
      <c r="P18" s="141"/>
      <c r="Q18" s="141"/>
      <c r="R18" s="141"/>
      <c r="S18" s="30"/>
      <c r="T18" s="30"/>
      <c r="U18" s="30"/>
      <c r="V18" s="30"/>
      <c r="W18" s="30"/>
      <c r="X18" s="30"/>
      <c r="Y18" s="30"/>
      <c r="Z18" s="30"/>
    </row>
    <row r="19" spans="1:26" ht="16.5" customHeight="1" x14ac:dyDescent="0.4">
      <c r="A19" s="30"/>
      <c r="B19" s="141" t="s">
        <v>348</v>
      </c>
      <c r="C19" s="141"/>
      <c r="D19" s="141"/>
      <c r="E19" s="141"/>
      <c r="F19" s="141"/>
      <c r="G19" s="141"/>
      <c r="H19" s="141"/>
      <c r="I19" s="141"/>
      <c r="J19" s="141"/>
      <c r="K19" s="141"/>
      <c r="L19" s="141"/>
      <c r="M19" s="141"/>
      <c r="N19" s="141"/>
      <c r="O19" s="141"/>
      <c r="P19" s="141"/>
      <c r="Q19" s="141"/>
      <c r="R19" s="141"/>
      <c r="S19" s="30"/>
      <c r="T19" s="30"/>
      <c r="U19" s="30"/>
      <c r="V19" s="30"/>
      <c r="W19" s="30"/>
      <c r="X19" s="30"/>
      <c r="Y19" s="30"/>
      <c r="Z19" s="30"/>
    </row>
    <row r="20" spans="1:26" ht="19.5" customHeight="1" x14ac:dyDescent="0.4">
      <c r="A20" s="30"/>
      <c r="B20" s="141" t="s">
        <v>347</v>
      </c>
      <c r="C20" s="141"/>
      <c r="D20" s="141"/>
      <c r="E20" s="141"/>
      <c r="F20" s="141"/>
      <c r="G20" s="141"/>
      <c r="H20" s="141"/>
      <c r="I20" s="141"/>
      <c r="J20" s="141"/>
      <c r="K20" s="141"/>
      <c r="L20" s="141"/>
      <c r="M20" s="141"/>
      <c r="N20" s="141"/>
      <c r="O20" s="141"/>
      <c r="P20" s="141"/>
      <c r="Q20" s="141"/>
      <c r="R20" s="141"/>
      <c r="S20" s="30"/>
      <c r="T20" s="30"/>
      <c r="U20" s="30"/>
      <c r="V20" s="30"/>
      <c r="W20" s="30"/>
      <c r="X20" s="30"/>
      <c r="Y20" s="30"/>
      <c r="Z20" s="30"/>
    </row>
    <row r="21" spans="1:26" ht="16.5" customHeight="1" x14ac:dyDescent="0.4">
      <c r="A21" s="30"/>
      <c r="B21" s="141" t="s">
        <v>346</v>
      </c>
      <c r="C21" s="141"/>
      <c r="D21" s="141"/>
      <c r="E21" s="141"/>
      <c r="F21" s="141"/>
      <c r="G21" s="141"/>
      <c r="H21" s="141"/>
      <c r="I21" s="141"/>
      <c r="J21" s="141"/>
      <c r="K21" s="141"/>
      <c r="L21" s="141"/>
      <c r="M21" s="141"/>
      <c r="N21" s="141"/>
      <c r="O21" s="141"/>
      <c r="P21" s="141"/>
      <c r="Q21" s="141"/>
      <c r="R21" s="141"/>
      <c r="S21" s="30"/>
      <c r="T21" s="30"/>
      <c r="U21" s="30"/>
      <c r="V21" s="30"/>
      <c r="W21" s="30"/>
      <c r="X21" s="30"/>
      <c r="Y21" s="30"/>
      <c r="Z21" s="30"/>
    </row>
    <row r="22" spans="1:26" ht="16.5" customHeight="1" x14ac:dyDescent="0.4">
      <c r="A22" s="30"/>
      <c r="B22" s="141" t="s">
        <v>345</v>
      </c>
      <c r="C22" s="141"/>
      <c r="D22" s="141"/>
      <c r="E22" s="141"/>
      <c r="F22" s="141"/>
      <c r="G22" s="141"/>
      <c r="H22" s="141"/>
      <c r="I22" s="141"/>
      <c r="J22" s="141"/>
      <c r="K22" s="141"/>
      <c r="L22" s="141"/>
      <c r="M22" s="141"/>
      <c r="N22" s="141"/>
      <c r="O22" s="141"/>
      <c r="P22" s="141"/>
      <c r="Q22" s="141"/>
      <c r="R22" s="141"/>
      <c r="S22" s="30"/>
      <c r="T22" s="30"/>
      <c r="U22" s="30"/>
      <c r="V22" s="30"/>
      <c r="W22" s="30"/>
      <c r="X22" s="30"/>
      <c r="Y22" s="30"/>
      <c r="Z22" s="30"/>
    </row>
    <row r="23" spans="1:26" ht="16.5" customHeight="1" x14ac:dyDescent="0.4">
      <c r="A23" s="30"/>
      <c r="B23" s="141" t="s">
        <v>344</v>
      </c>
      <c r="C23" s="141"/>
      <c r="D23" s="141"/>
      <c r="E23" s="141"/>
      <c r="F23" s="141"/>
      <c r="G23" s="141"/>
      <c r="H23" s="141"/>
      <c r="I23" s="141"/>
      <c r="J23" s="141"/>
      <c r="K23" s="141"/>
      <c r="L23" s="141"/>
      <c r="M23" s="141"/>
      <c r="N23" s="141"/>
      <c r="O23" s="141"/>
      <c r="P23" s="141"/>
      <c r="Q23" s="141"/>
      <c r="R23" s="141"/>
      <c r="S23" s="30"/>
      <c r="T23" s="30"/>
      <c r="U23" s="30"/>
      <c r="V23" s="30"/>
      <c r="W23" s="30"/>
      <c r="X23" s="30"/>
      <c r="Y23" s="30"/>
      <c r="Z23" s="30"/>
    </row>
    <row r="24" spans="1:26" ht="16.5" customHeight="1" x14ac:dyDescent="0.4">
      <c r="A24" s="30"/>
      <c r="B24" s="141" t="s">
        <v>343</v>
      </c>
      <c r="C24" s="141"/>
      <c r="D24" s="141"/>
      <c r="E24" s="141"/>
      <c r="F24" s="141"/>
      <c r="G24" s="141"/>
      <c r="H24" s="141"/>
      <c r="I24" s="141"/>
      <c r="J24" s="141"/>
      <c r="K24" s="141"/>
      <c r="L24" s="141"/>
      <c r="M24" s="141"/>
      <c r="N24" s="141"/>
      <c r="O24" s="141"/>
      <c r="P24" s="141"/>
      <c r="Q24" s="141"/>
      <c r="R24" s="141"/>
      <c r="S24" s="30"/>
      <c r="T24" s="30"/>
      <c r="U24" s="30"/>
      <c r="V24" s="30"/>
      <c r="W24" s="30"/>
      <c r="X24" s="30"/>
      <c r="Y24" s="30"/>
      <c r="Z24" s="30"/>
    </row>
    <row r="25" spans="1:26" ht="16.5" customHeight="1" x14ac:dyDescent="0.4">
      <c r="A25" s="30"/>
      <c r="B25" s="151" t="s">
        <v>342</v>
      </c>
      <c r="C25" s="151"/>
      <c r="D25" s="151"/>
      <c r="E25" s="151"/>
      <c r="F25" s="151"/>
      <c r="G25" s="151"/>
      <c r="H25" s="151"/>
      <c r="I25" s="151"/>
      <c r="J25" s="151"/>
      <c r="K25" s="151"/>
      <c r="L25" s="151"/>
      <c r="M25" s="151"/>
      <c r="N25" s="151"/>
      <c r="O25" s="151"/>
      <c r="P25" s="151"/>
      <c r="Q25" s="151"/>
      <c r="R25" s="151"/>
      <c r="S25" s="30"/>
      <c r="T25" s="30"/>
      <c r="U25" s="30"/>
      <c r="V25" s="30"/>
      <c r="W25" s="30"/>
      <c r="X25" s="30"/>
      <c r="Y25" s="30"/>
      <c r="Z25" s="30"/>
    </row>
    <row r="26" spans="1:26" ht="16.5" customHeight="1" x14ac:dyDescent="0.4">
      <c r="A26" s="30"/>
      <c r="B26" s="141" t="s">
        <v>341</v>
      </c>
      <c r="C26" s="141"/>
      <c r="D26" s="141"/>
      <c r="E26" s="141"/>
      <c r="F26" s="141"/>
      <c r="G26" s="141"/>
      <c r="H26" s="141"/>
      <c r="I26" s="141"/>
      <c r="J26" s="141"/>
      <c r="K26" s="141"/>
      <c r="L26" s="141"/>
      <c r="M26" s="141"/>
      <c r="N26" s="141"/>
      <c r="O26" s="141"/>
      <c r="P26" s="141"/>
      <c r="Q26" s="141"/>
      <c r="R26" s="141"/>
      <c r="S26" s="30"/>
      <c r="T26" s="30"/>
      <c r="U26" s="30"/>
      <c r="V26" s="30"/>
      <c r="W26" s="30"/>
      <c r="X26" s="30"/>
      <c r="Y26" s="30"/>
      <c r="Z26" s="30"/>
    </row>
    <row r="27" spans="1:26" ht="18" customHeight="1" x14ac:dyDescent="0.4">
      <c r="A27" s="30"/>
      <c r="B27" s="141" t="s">
        <v>2281</v>
      </c>
      <c r="C27" s="141"/>
      <c r="D27" s="141"/>
      <c r="E27" s="141"/>
      <c r="F27" s="141"/>
      <c r="G27" s="141"/>
      <c r="H27" s="141"/>
      <c r="I27" s="141"/>
      <c r="J27" s="141"/>
      <c r="K27" s="141"/>
      <c r="L27" s="141"/>
      <c r="M27" s="141"/>
      <c r="N27" s="141"/>
      <c r="O27" s="141"/>
      <c r="P27" s="141"/>
      <c r="Q27" s="141"/>
      <c r="R27" s="141"/>
      <c r="S27" s="30"/>
      <c r="T27" s="30"/>
      <c r="U27" s="30"/>
      <c r="V27" s="30"/>
      <c r="W27" s="30"/>
      <c r="X27" s="30"/>
      <c r="Y27" s="30"/>
      <c r="Z27" s="30"/>
    </row>
    <row r="28" spans="1:26" ht="16.5" customHeight="1" x14ac:dyDescent="0.4">
      <c r="A28" s="30"/>
      <c r="B28" s="141" t="s">
        <v>340</v>
      </c>
      <c r="C28" s="141"/>
      <c r="D28" s="141"/>
      <c r="E28" s="141"/>
      <c r="F28" s="141"/>
      <c r="G28" s="141"/>
      <c r="H28" s="141"/>
      <c r="I28" s="141"/>
      <c r="J28" s="141"/>
      <c r="K28" s="141"/>
      <c r="L28" s="141"/>
      <c r="M28" s="141"/>
      <c r="N28" s="141"/>
      <c r="O28" s="141"/>
      <c r="P28" s="141"/>
      <c r="Q28" s="141"/>
      <c r="R28" s="141"/>
      <c r="S28" s="30"/>
      <c r="T28" s="30"/>
      <c r="U28" s="30"/>
      <c r="V28" s="30"/>
      <c r="W28" s="30"/>
      <c r="X28" s="30"/>
      <c r="Y28" s="30"/>
      <c r="Z28" s="30"/>
    </row>
    <row r="29" spans="1:26" ht="16.5" customHeight="1" x14ac:dyDescent="0.4">
      <c r="A29" s="30"/>
      <c r="B29" s="141" t="s">
        <v>339</v>
      </c>
      <c r="C29" s="141"/>
      <c r="D29" s="141"/>
      <c r="E29" s="141"/>
      <c r="F29" s="141"/>
      <c r="G29" s="141"/>
      <c r="H29" s="141"/>
      <c r="I29" s="141"/>
      <c r="J29" s="141"/>
      <c r="K29" s="141"/>
      <c r="L29" s="141"/>
      <c r="M29" s="141"/>
      <c r="N29" s="141"/>
      <c r="O29" s="141"/>
      <c r="P29" s="141"/>
      <c r="Q29" s="141"/>
      <c r="R29" s="141"/>
      <c r="S29" s="30"/>
      <c r="T29" s="30"/>
      <c r="U29" s="30"/>
      <c r="V29" s="30"/>
      <c r="W29" s="30"/>
      <c r="X29" s="30"/>
      <c r="Y29" s="30"/>
      <c r="Z29" s="30"/>
    </row>
    <row r="30" spans="1:26" ht="16.5" customHeight="1" x14ac:dyDescent="0.4">
      <c r="A30" s="30"/>
      <c r="B30" s="141" t="s">
        <v>338</v>
      </c>
      <c r="C30" s="141"/>
      <c r="D30" s="141"/>
      <c r="E30" s="141"/>
      <c r="F30" s="141"/>
      <c r="G30" s="141"/>
      <c r="H30" s="141"/>
      <c r="I30" s="141"/>
      <c r="J30" s="141"/>
      <c r="K30" s="141"/>
      <c r="L30" s="141"/>
      <c r="M30" s="141"/>
      <c r="N30" s="141"/>
      <c r="O30" s="141"/>
      <c r="P30" s="141"/>
      <c r="Q30" s="141"/>
      <c r="R30" s="141"/>
      <c r="S30" s="30"/>
      <c r="T30" s="30"/>
      <c r="U30" s="30"/>
      <c r="V30" s="30"/>
      <c r="W30" s="30"/>
      <c r="X30" s="30"/>
      <c r="Y30" s="30"/>
      <c r="Z30" s="30"/>
    </row>
    <row r="31" spans="1:26" ht="16.5" customHeight="1" x14ac:dyDescent="0.4">
      <c r="A31" s="30"/>
      <c r="B31" s="141" t="s">
        <v>337</v>
      </c>
      <c r="C31" s="141"/>
      <c r="D31" s="141"/>
      <c r="E31" s="141"/>
      <c r="F31" s="141"/>
      <c r="G31" s="141"/>
      <c r="H31" s="141"/>
      <c r="I31" s="141"/>
      <c r="J31" s="141"/>
      <c r="K31" s="141"/>
      <c r="L31" s="141"/>
      <c r="M31" s="141"/>
      <c r="N31" s="141"/>
      <c r="O31" s="141"/>
      <c r="P31" s="141"/>
      <c r="Q31" s="141"/>
      <c r="R31" s="141"/>
      <c r="S31" s="30"/>
      <c r="T31" s="30"/>
      <c r="U31" s="30"/>
      <c r="V31" s="30"/>
      <c r="W31" s="30"/>
      <c r="X31" s="30"/>
      <c r="Y31" s="30"/>
      <c r="Z31" s="30"/>
    </row>
    <row r="32" spans="1:26" ht="16.5" customHeight="1" x14ac:dyDescent="0.4">
      <c r="A32" s="30"/>
      <c r="B32" s="141" t="s">
        <v>336</v>
      </c>
      <c r="C32" s="141"/>
      <c r="D32" s="141"/>
      <c r="E32" s="141"/>
      <c r="F32" s="141"/>
      <c r="G32" s="141"/>
      <c r="H32" s="141"/>
      <c r="I32" s="141"/>
      <c r="J32" s="141"/>
      <c r="K32" s="141"/>
      <c r="L32" s="141"/>
      <c r="M32" s="141"/>
      <c r="N32" s="141"/>
      <c r="O32" s="141"/>
      <c r="P32" s="141"/>
      <c r="Q32" s="141"/>
      <c r="R32" s="141"/>
      <c r="S32" s="30"/>
      <c r="T32" s="30"/>
      <c r="U32" s="30"/>
      <c r="V32" s="30"/>
      <c r="W32" s="30"/>
      <c r="X32" s="30"/>
      <c r="Y32" s="30"/>
      <c r="Z32" s="30"/>
    </row>
    <row r="33" spans="1:26" ht="16.5" customHeight="1" x14ac:dyDescent="0.4">
      <c r="A33" s="30"/>
      <c r="B33" s="141"/>
      <c r="C33" s="141"/>
      <c r="D33" s="141"/>
      <c r="E33" s="141"/>
      <c r="F33" s="141"/>
      <c r="G33" s="141"/>
      <c r="H33" s="141"/>
      <c r="I33" s="141"/>
      <c r="J33" s="141"/>
      <c r="K33" s="141"/>
      <c r="L33" s="141"/>
      <c r="M33" s="141"/>
      <c r="N33" s="141"/>
      <c r="O33" s="141"/>
      <c r="P33" s="141"/>
      <c r="Q33" s="141"/>
      <c r="R33" s="141"/>
      <c r="S33" s="30"/>
      <c r="T33" s="30"/>
      <c r="U33" s="30"/>
      <c r="V33" s="30"/>
      <c r="W33" s="30"/>
      <c r="X33" s="30"/>
      <c r="Y33" s="30"/>
      <c r="Z33" s="30"/>
    </row>
    <row r="34" spans="1:26" ht="16.5" customHeight="1" x14ac:dyDescent="0.4">
      <c r="A34" s="30"/>
      <c r="B34" s="149" t="s">
        <v>335</v>
      </c>
      <c r="C34" s="149"/>
      <c r="D34" s="149"/>
      <c r="E34" s="149"/>
      <c r="F34" s="149"/>
      <c r="G34" s="149"/>
      <c r="H34" s="149"/>
      <c r="I34" s="149"/>
      <c r="J34" s="149"/>
      <c r="K34" s="149"/>
      <c r="L34" s="149"/>
      <c r="M34" s="149"/>
      <c r="N34" s="149"/>
      <c r="O34" s="149"/>
      <c r="P34" s="149"/>
      <c r="Q34" s="149"/>
      <c r="R34" s="149"/>
      <c r="S34" s="30"/>
      <c r="T34" s="30"/>
      <c r="U34" s="30"/>
      <c r="V34" s="30"/>
      <c r="W34" s="30"/>
      <c r="X34" s="30"/>
      <c r="Y34" s="30"/>
      <c r="Z34" s="30"/>
    </row>
    <row r="35" spans="1:26" ht="16.5" customHeight="1" x14ac:dyDescent="0.4">
      <c r="A35" s="30"/>
      <c r="B35" s="141" t="s">
        <v>334</v>
      </c>
      <c r="C35" s="141"/>
      <c r="D35" s="141"/>
      <c r="E35" s="141"/>
      <c r="F35" s="141"/>
      <c r="G35" s="141"/>
      <c r="H35" s="141"/>
      <c r="I35" s="141"/>
      <c r="J35" s="141"/>
      <c r="K35" s="141"/>
      <c r="L35" s="141"/>
      <c r="M35" s="141"/>
      <c r="N35" s="141"/>
      <c r="O35" s="141"/>
      <c r="P35" s="141"/>
      <c r="Q35" s="141"/>
      <c r="R35" s="141"/>
      <c r="S35" s="30"/>
      <c r="T35" s="30"/>
      <c r="U35" s="30"/>
      <c r="V35" s="30"/>
      <c r="W35" s="30"/>
      <c r="X35" s="30"/>
      <c r="Y35" s="30"/>
      <c r="Z35" s="30"/>
    </row>
    <row r="36" spans="1:26" ht="11.25" customHeight="1" x14ac:dyDescent="0.4">
      <c r="A36" s="30"/>
      <c r="B36" s="141"/>
      <c r="C36" s="141"/>
      <c r="D36" s="141"/>
      <c r="E36" s="141"/>
      <c r="F36" s="141"/>
      <c r="G36" s="141"/>
      <c r="H36" s="141"/>
      <c r="I36" s="141"/>
      <c r="J36" s="141"/>
      <c r="K36" s="141"/>
      <c r="L36" s="141"/>
      <c r="M36" s="141"/>
      <c r="N36" s="141"/>
      <c r="O36" s="141"/>
      <c r="P36" s="141"/>
      <c r="Q36" s="141"/>
      <c r="R36" s="141"/>
      <c r="S36" s="30"/>
      <c r="T36" s="30"/>
      <c r="U36" s="30"/>
      <c r="V36" s="30"/>
      <c r="W36" s="30"/>
      <c r="X36" s="30"/>
      <c r="Y36" s="30"/>
      <c r="Z36" s="30"/>
    </row>
    <row r="37" spans="1:26" ht="16.5" customHeight="1" x14ac:dyDescent="0.4">
      <c r="A37" s="30"/>
      <c r="B37" s="149" t="s">
        <v>333</v>
      </c>
      <c r="C37" s="149"/>
      <c r="D37" s="149"/>
      <c r="E37" s="149"/>
      <c r="F37" s="149"/>
      <c r="G37" s="149"/>
      <c r="H37" s="149"/>
      <c r="I37" s="149"/>
      <c r="J37" s="149"/>
      <c r="K37" s="149"/>
      <c r="L37" s="149"/>
      <c r="M37" s="149"/>
      <c r="N37" s="149"/>
      <c r="O37" s="149"/>
      <c r="P37" s="149"/>
      <c r="Q37" s="149"/>
      <c r="R37" s="149"/>
      <c r="S37" s="30"/>
      <c r="T37" s="30"/>
      <c r="U37" s="30"/>
      <c r="V37" s="30"/>
      <c r="W37" s="30"/>
      <c r="X37" s="30"/>
      <c r="Y37" s="30"/>
      <c r="Z37" s="30"/>
    </row>
    <row r="38" spans="1:26" ht="16.5" customHeight="1" x14ac:dyDescent="0.4">
      <c r="A38" s="30"/>
      <c r="B38" s="141" t="s">
        <v>332</v>
      </c>
      <c r="C38" s="141"/>
      <c r="D38" s="141"/>
      <c r="E38" s="141"/>
      <c r="F38" s="141"/>
      <c r="G38" s="141"/>
      <c r="H38" s="141"/>
      <c r="I38" s="141"/>
      <c r="J38" s="141"/>
      <c r="K38" s="141"/>
      <c r="L38" s="141"/>
      <c r="M38" s="141"/>
      <c r="N38" s="141"/>
      <c r="O38" s="141"/>
      <c r="P38" s="141"/>
      <c r="Q38" s="141"/>
      <c r="R38" s="141"/>
      <c r="S38" s="30"/>
      <c r="T38" s="30"/>
      <c r="U38" s="30"/>
      <c r="V38" s="30"/>
      <c r="W38" s="30"/>
      <c r="X38" s="30"/>
      <c r="Y38" s="30"/>
      <c r="Z38" s="30"/>
    </row>
    <row r="39" spans="1:26" ht="44.25" customHeight="1" x14ac:dyDescent="0.4">
      <c r="A39" s="30"/>
      <c r="B39" s="141" t="s">
        <v>331</v>
      </c>
      <c r="C39" s="141"/>
      <c r="D39" s="141"/>
      <c r="E39" s="141"/>
      <c r="F39" s="141"/>
      <c r="G39" s="141"/>
      <c r="H39" s="141"/>
      <c r="I39" s="141"/>
      <c r="J39" s="141"/>
      <c r="K39" s="141"/>
      <c r="L39" s="141"/>
      <c r="M39" s="141"/>
      <c r="N39" s="141"/>
      <c r="O39" s="141"/>
      <c r="P39" s="141"/>
      <c r="Q39" s="141"/>
      <c r="R39" s="141"/>
      <c r="S39" s="30"/>
      <c r="T39" s="30"/>
      <c r="U39" s="30"/>
      <c r="V39" s="30"/>
      <c r="W39" s="30"/>
      <c r="X39" s="30"/>
      <c r="Y39" s="30"/>
      <c r="Z39" s="30"/>
    </row>
    <row r="40" spans="1:26" ht="9.75" customHeight="1" x14ac:dyDescent="0.4">
      <c r="A40" s="30"/>
      <c r="B40" s="141"/>
      <c r="C40" s="141"/>
      <c r="D40" s="141"/>
      <c r="E40" s="141"/>
      <c r="F40" s="141"/>
      <c r="G40" s="141"/>
      <c r="H40" s="141"/>
      <c r="I40" s="141"/>
      <c r="J40" s="141"/>
      <c r="K40" s="141"/>
      <c r="L40" s="141"/>
      <c r="M40" s="141"/>
      <c r="N40" s="141"/>
      <c r="O40" s="141"/>
      <c r="P40" s="141"/>
      <c r="Q40" s="141"/>
      <c r="R40" s="141"/>
      <c r="S40" s="30"/>
      <c r="T40" s="30"/>
      <c r="U40" s="30"/>
      <c r="V40" s="30"/>
      <c r="W40" s="30"/>
      <c r="X40" s="30"/>
      <c r="Y40" s="30"/>
      <c r="Z40" s="30"/>
    </row>
    <row r="41" spans="1:26" ht="32.25" customHeight="1" x14ac:dyDescent="0.4">
      <c r="A41" s="30"/>
      <c r="B41" s="152" t="s">
        <v>330</v>
      </c>
      <c r="C41" s="152"/>
      <c r="D41" s="152"/>
      <c r="E41" s="152"/>
      <c r="F41" s="152"/>
      <c r="G41" s="152"/>
      <c r="H41" s="152"/>
      <c r="I41" s="152"/>
      <c r="J41" s="152"/>
      <c r="K41" s="152"/>
      <c r="L41" s="152"/>
      <c r="M41" s="152"/>
      <c r="N41" s="152"/>
      <c r="O41" s="152"/>
      <c r="P41" s="152"/>
      <c r="Q41" s="152"/>
      <c r="R41" s="152"/>
      <c r="S41" s="37"/>
      <c r="T41" s="37"/>
      <c r="U41" s="37"/>
      <c r="V41" s="37"/>
      <c r="W41" s="37"/>
      <c r="X41" s="37"/>
      <c r="Y41" s="37"/>
      <c r="Z41" s="37"/>
    </row>
    <row r="42" spans="1:26" ht="60.75" customHeight="1" x14ac:dyDescent="0.4">
      <c r="A42" s="30"/>
      <c r="B42" s="141" t="s">
        <v>329</v>
      </c>
      <c r="C42" s="141"/>
      <c r="D42" s="141"/>
      <c r="E42" s="141"/>
      <c r="F42" s="141"/>
      <c r="G42" s="141"/>
      <c r="H42" s="141"/>
      <c r="I42" s="141"/>
      <c r="J42" s="141"/>
      <c r="K42" s="141"/>
      <c r="L42" s="141"/>
      <c r="M42" s="141"/>
      <c r="N42" s="141"/>
      <c r="O42" s="141"/>
      <c r="P42" s="141"/>
      <c r="Q42" s="141"/>
      <c r="R42" s="141"/>
      <c r="S42" s="30"/>
      <c r="T42" s="30"/>
      <c r="U42" s="30"/>
      <c r="V42" s="30"/>
      <c r="W42" s="30"/>
      <c r="X42" s="30"/>
      <c r="Y42" s="30"/>
      <c r="Z42" s="30"/>
    </row>
    <row r="43" spans="1:26" ht="41.25" customHeight="1" x14ac:dyDescent="0.4">
      <c r="A43" s="30"/>
      <c r="B43" s="141" t="s">
        <v>328</v>
      </c>
      <c r="C43" s="141"/>
      <c r="D43" s="141"/>
      <c r="E43" s="141"/>
      <c r="F43" s="141"/>
      <c r="G43" s="141"/>
      <c r="H43" s="141"/>
      <c r="I43" s="141"/>
      <c r="J43" s="141"/>
      <c r="K43" s="141"/>
      <c r="L43" s="141"/>
      <c r="M43" s="141"/>
      <c r="N43" s="141"/>
      <c r="O43" s="141"/>
      <c r="P43" s="141"/>
      <c r="Q43" s="141"/>
      <c r="R43" s="141"/>
      <c r="S43" s="30"/>
      <c r="T43" s="30"/>
      <c r="U43" s="30"/>
      <c r="V43" s="30"/>
      <c r="W43" s="30"/>
      <c r="X43" s="30"/>
      <c r="Y43" s="30"/>
      <c r="Z43" s="30"/>
    </row>
    <row r="44" spans="1:26" ht="16.5" customHeight="1" x14ac:dyDescent="0.4">
      <c r="A44" s="37"/>
      <c r="B44" s="141" t="s">
        <v>327</v>
      </c>
      <c r="C44" s="141"/>
      <c r="D44" s="141"/>
      <c r="E44" s="141"/>
      <c r="F44" s="141"/>
      <c r="G44" s="141"/>
      <c r="H44" s="141"/>
      <c r="I44" s="141"/>
      <c r="J44" s="141"/>
      <c r="K44" s="141"/>
      <c r="L44" s="141"/>
      <c r="M44" s="141"/>
      <c r="N44" s="141"/>
      <c r="O44" s="141"/>
      <c r="P44" s="141"/>
      <c r="Q44" s="141"/>
      <c r="R44" s="141"/>
      <c r="S44" s="30"/>
      <c r="T44" s="30"/>
      <c r="U44" s="30"/>
      <c r="V44" s="30"/>
      <c r="W44" s="30"/>
      <c r="X44" s="30"/>
      <c r="Y44" s="30"/>
      <c r="Z44" s="30"/>
    </row>
    <row r="45" spans="1:26" ht="16.5" customHeight="1" x14ac:dyDescent="0.4">
      <c r="A45" s="30"/>
      <c r="B45" s="141" t="s">
        <v>326</v>
      </c>
      <c r="C45" s="141"/>
      <c r="D45" s="141"/>
      <c r="E45" s="141"/>
      <c r="F45" s="141"/>
      <c r="G45" s="141"/>
      <c r="H45" s="141"/>
      <c r="I45" s="141"/>
      <c r="J45" s="141"/>
      <c r="K45" s="141"/>
      <c r="L45" s="141"/>
      <c r="M45" s="141"/>
      <c r="N45" s="141"/>
      <c r="O45" s="141"/>
      <c r="P45" s="141"/>
      <c r="Q45" s="141"/>
      <c r="R45" s="141"/>
      <c r="S45" s="30"/>
      <c r="T45" s="30"/>
      <c r="U45" s="30"/>
      <c r="V45" s="30"/>
      <c r="W45" s="30"/>
      <c r="X45" s="30"/>
      <c r="Y45" s="30"/>
      <c r="Z45" s="30"/>
    </row>
    <row r="46" spans="1:26" ht="71.25" customHeight="1" x14ac:dyDescent="0.4">
      <c r="A46" s="30"/>
      <c r="B46" s="141" t="s">
        <v>325</v>
      </c>
      <c r="C46" s="141"/>
      <c r="D46" s="141"/>
      <c r="E46" s="141"/>
      <c r="F46" s="141"/>
      <c r="G46" s="141"/>
      <c r="H46" s="141"/>
      <c r="I46" s="141"/>
      <c r="J46" s="141"/>
      <c r="K46" s="141"/>
      <c r="L46" s="141"/>
      <c r="M46" s="141"/>
      <c r="N46" s="141"/>
      <c r="O46" s="141"/>
      <c r="P46" s="141"/>
      <c r="Q46" s="141"/>
      <c r="R46" s="141"/>
      <c r="S46" s="30"/>
      <c r="T46" s="30"/>
      <c r="U46" s="30"/>
      <c r="V46" s="30"/>
      <c r="W46" s="30"/>
      <c r="X46" s="30"/>
      <c r="Y46" s="30"/>
      <c r="Z46" s="30"/>
    </row>
    <row r="47" spans="1:26" ht="72.75" customHeight="1" x14ac:dyDescent="0.4">
      <c r="A47" s="30"/>
      <c r="B47" s="36"/>
      <c r="C47" s="36"/>
      <c r="D47" s="36"/>
      <c r="E47" s="36"/>
      <c r="F47" s="36"/>
      <c r="G47" s="36"/>
      <c r="H47" s="36"/>
      <c r="I47" s="36"/>
      <c r="J47" s="36"/>
      <c r="K47" s="36"/>
      <c r="L47" s="36"/>
      <c r="M47" s="36"/>
      <c r="N47" s="36"/>
      <c r="O47" s="36"/>
      <c r="P47" s="36"/>
      <c r="Q47" s="36"/>
      <c r="R47" s="36"/>
      <c r="S47" s="30"/>
      <c r="T47" s="30"/>
      <c r="U47" s="30"/>
      <c r="V47" s="30"/>
      <c r="W47" s="30"/>
      <c r="X47" s="30"/>
      <c r="Y47" s="30"/>
      <c r="Z47" s="30"/>
    </row>
    <row r="48" spans="1:26" ht="76.5" customHeight="1" x14ac:dyDescent="0.4">
      <c r="A48" s="30"/>
      <c r="B48" s="149" t="s">
        <v>2380</v>
      </c>
      <c r="C48" s="149"/>
      <c r="D48" s="149"/>
      <c r="E48" s="149"/>
      <c r="F48" s="149"/>
      <c r="G48" s="149"/>
      <c r="H48" s="149"/>
      <c r="I48" s="149"/>
      <c r="J48" s="149"/>
      <c r="K48" s="149"/>
      <c r="L48" s="149"/>
      <c r="M48" s="149"/>
      <c r="N48" s="149"/>
      <c r="O48" s="149"/>
      <c r="P48" s="149"/>
      <c r="Q48" s="149"/>
      <c r="R48" s="149"/>
      <c r="S48" s="30"/>
      <c r="T48" s="30"/>
      <c r="U48" s="30"/>
      <c r="V48" s="30"/>
      <c r="W48" s="30"/>
      <c r="X48" s="30"/>
      <c r="Y48" s="30"/>
      <c r="Z48" s="30"/>
    </row>
    <row r="49" spans="1:26" ht="16.5" customHeight="1" x14ac:dyDescent="0.4">
      <c r="A49" s="30"/>
      <c r="B49" s="141" t="s">
        <v>2381</v>
      </c>
      <c r="C49" s="141"/>
      <c r="D49" s="141"/>
      <c r="E49" s="141"/>
      <c r="F49" s="141"/>
      <c r="G49" s="141"/>
      <c r="H49" s="141"/>
      <c r="I49" s="141"/>
      <c r="J49" s="141"/>
      <c r="K49" s="141"/>
      <c r="L49" s="141"/>
      <c r="M49" s="141"/>
      <c r="N49" s="141"/>
      <c r="O49" s="141"/>
      <c r="P49" s="141"/>
      <c r="Q49" s="141"/>
      <c r="R49" s="141"/>
      <c r="S49" s="30"/>
      <c r="T49" s="30"/>
      <c r="U49" s="30"/>
      <c r="V49" s="30"/>
      <c r="W49" s="30"/>
      <c r="X49" s="30"/>
      <c r="Y49" s="30"/>
      <c r="Z49" s="30"/>
    </row>
    <row r="50" spans="1:26" ht="16.5" customHeight="1" x14ac:dyDescent="0.4">
      <c r="A50" s="30"/>
      <c r="B50" s="141"/>
      <c r="C50" s="141"/>
      <c r="D50" s="141"/>
      <c r="E50" s="141"/>
      <c r="F50" s="141"/>
      <c r="G50" s="141"/>
      <c r="H50" s="141"/>
      <c r="I50" s="141"/>
      <c r="J50" s="141"/>
      <c r="K50" s="141"/>
      <c r="L50" s="141"/>
      <c r="M50" s="141"/>
      <c r="N50" s="141"/>
      <c r="O50" s="141"/>
      <c r="P50" s="141"/>
      <c r="Q50" s="141"/>
      <c r="R50" s="141"/>
      <c r="S50" s="30"/>
      <c r="T50" s="30"/>
      <c r="U50" s="30"/>
      <c r="V50" s="30"/>
      <c r="W50" s="30"/>
      <c r="X50" s="30"/>
      <c r="Y50" s="30"/>
      <c r="Z50" s="30"/>
    </row>
    <row r="51" spans="1:26" ht="16.5" customHeight="1" x14ac:dyDescent="0.4">
      <c r="A51" s="30"/>
      <c r="B51" s="141"/>
      <c r="C51" s="141"/>
      <c r="D51" s="141"/>
      <c r="E51" s="141"/>
      <c r="F51" s="141"/>
      <c r="G51" s="141"/>
      <c r="H51" s="141"/>
      <c r="I51" s="141"/>
      <c r="J51" s="141"/>
      <c r="K51" s="141"/>
      <c r="L51" s="141"/>
      <c r="M51" s="141"/>
      <c r="N51" s="141"/>
      <c r="O51" s="141"/>
      <c r="P51" s="141"/>
      <c r="Q51" s="141"/>
      <c r="R51" s="141"/>
      <c r="S51" s="30"/>
      <c r="T51" s="30"/>
      <c r="U51" s="30"/>
      <c r="V51" s="30"/>
      <c r="W51" s="30"/>
      <c r="X51" s="30"/>
      <c r="Y51" s="30"/>
      <c r="Z51" s="30"/>
    </row>
    <row r="52" spans="1:26" ht="16.5" customHeight="1" x14ac:dyDescent="0.4">
      <c r="A52" s="30"/>
      <c r="B52" s="141"/>
      <c r="C52" s="141"/>
      <c r="D52" s="141"/>
      <c r="E52" s="141"/>
      <c r="F52" s="141"/>
      <c r="G52" s="141"/>
      <c r="H52" s="141"/>
      <c r="I52" s="141"/>
      <c r="J52" s="141"/>
      <c r="K52" s="141"/>
      <c r="L52" s="141"/>
      <c r="M52" s="141"/>
      <c r="N52" s="141"/>
      <c r="O52" s="141"/>
      <c r="P52" s="141"/>
      <c r="Q52" s="141"/>
      <c r="R52" s="141"/>
      <c r="S52" s="30"/>
      <c r="T52" s="30"/>
      <c r="U52" s="30"/>
      <c r="V52" s="30"/>
      <c r="W52" s="30"/>
      <c r="X52" s="30"/>
      <c r="Y52" s="30"/>
      <c r="Z52" s="30"/>
    </row>
    <row r="53" spans="1:26" ht="16.5" customHeight="1" x14ac:dyDescent="0.4">
      <c r="A53" s="30"/>
      <c r="B53" s="141"/>
      <c r="C53" s="141"/>
      <c r="D53" s="141"/>
      <c r="E53" s="141"/>
      <c r="F53" s="141"/>
      <c r="G53" s="141"/>
      <c r="H53" s="141"/>
      <c r="I53" s="141"/>
      <c r="J53" s="141"/>
      <c r="K53" s="141"/>
      <c r="L53" s="141"/>
      <c r="M53" s="141"/>
      <c r="N53" s="141"/>
      <c r="O53" s="141"/>
      <c r="P53" s="141"/>
      <c r="Q53" s="141"/>
      <c r="R53" s="141"/>
      <c r="S53" s="30"/>
      <c r="T53" s="30"/>
      <c r="U53" s="30"/>
      <c r="V53" s="30"/>
      <c r="W53" s="30"/>
      <c r="X53" s="30"/>
      <c r="Y53" s="30"/>
      <c r="Z53" s="30"/>
    </row>
    <row r="54" spans="1:26" ht="16.5" customHeight="1" x14ac:dyDescent="0.4">
      <c r="A54" s="30"/>
      <c r="B54" s="141"/>
      <c r="C54" s="141"/>
      <c r="D54" s="141"/>
      <c r="E54" s="141"/>
      <c r="F54" s="141"/>
      <c r="G54" s="141"/>
      <c r="H54" s="141"/>
      <c r="I54" s="141"/>
      <c r="J54" s="141"/>
      <c r="K54" s="141"/>
      <c r="L54" s="141"/>
      <c r="M54" s="141"/>
      <c r="N54" s="141"/>
      <c r="O54" s="141"/>
      <c r="P54" s="141"/>
      <c r="Q54" s="141"/>
      <c r="R54" s="141"/>
      <c r="S54" s="30"/>
      <c r="T54" s="30"/>
      <c r="U54" s="30"/>
      <c r="V54" s="30"/>
      <c r="W54" s="30"/>
      <c r="X54" s="30"/>
      <c r="Y54" s="30"/>
      <c r="Z54" s="30"/>
    </row>
    <row r="55" spans="1:26" ht="16.5" customHeight="1" x14ac:dyDescent="0.4">
      <c r="A55" s="30"/>
      <c r="B55" s="141"/>
      <c r="C55" s="141"/>
      <c r="D55" s="141"/>
      <c r="E55" s="141"/>
      <c r="F55" s="141"/>
      <c r="G55" s="141"/>
      <c r="H55" s="141"/>
      <c r="I55" s="141"/>
      <c r="J55" s="141"/>
      <c r="K55" s="141"/>
      <c r="L55" s="141"/>
      <c r="M55" s="141"/>
      <c r="N55" s="141"/>
      <c r="O55" s="141"/>
      <c r="P55" s="141"/>
      <c r="Q55" s="141"/>
      <c r="R55" s="141"/>
      <c r="S55" s="30"/>
      <c r="T55" s="30"/>
      <c r="U55" s="30"/>
      <c r="V55" s="30"/>
      <c r="W55" s="30"/>
      <c r="X55" s="30"/>
      <c r="Y55" s="30"/>
      <c r="Z55" s="30"/>
    </row>
    <row r="56" spans="1:26" ht="16.5" customHeight="1" x14ac:dyDescent="0.4">
      <c r="A56" s="30"/>
      <c r="B56" s="141"/>
      <c r="C56" s="141"/>
      <c r="D56" s="141"/>
      <c r="E56" s="141"/>
      <c r="F56" s="141"/>
      <c r="G56" s="141"/>
      <c r="H56" s="141"/>
      <c r="I56" s="141"/>
      <c r="J56" s="141"/>
      <c r="K56" s="141"/>
      <c r="L56" s="141"/>
      <c r="M56" s="141"/>
      <c r="N56" s="141"/>
      <c r="O56" s="141"/>
      <c r="P56" s="141"/>
      <c r="Q56" s="141"/>
      <c r="R56" s="141"/>
      <c r="S56" s="30"/>
      <c r="T56" s="30"/>
      <c r="U56" s="30"/>
      <c r="V56" s="30"/>
      <c r="W56" s="30"/>
      <c r="X56" s="30"/>
      <c r="Y56" s="30"/>
      <c r="Z56" s="30"/>
    </row>
    <row r="57" spans="1:26" ht="16.5" customHeight="1" x14ac:dyDescent="0.4">
      <c r="A57" s="30"/>
      <c r="B57" s="141"/>
      <c r="C57" s="141"/>
      <c r="D57" s="141"/>
      <c r="E57" s="141"/>
      <c r="F57" s="141"/>
      <c r="G57" s="141"/>
      <c r="H57" s="141"/>
      <c r="I57" s="141"/>
      <c r="J57" s="141"/>
      <c r="K57" s="141"/>
      <c r="L57" s="141"/>
      <c r="M57" s="141"/>
      <c r="N57" s="141"/>
      <c r="O57" s="141"/>
      <c r="P57" s="141"/>
      <c r="Q57" s="141"/>
      <c r="R57" s="141"/>
      <c r="S57" s="30"/>
      <c r="T57" s="30"/>
      <c r="U57" s="30"/>
      <c r="V57" s="30"/>
      <c r="W57" s="30"/>
      <c r="X57" s="30"/>
      <c r="Y57" s="30"/>
      <c r="Z57" s="30"/>
    </row>
    <row r="58" spans="1:26" ht="16.5" customHeight="1" x14ac:dyDescent="0.4">
      <c r="A58" s="30"/>
      <c r="B58" s="141"/>
      <c r="C58" s="141"/>
      <c r="D58" s="141"/>
      <c r="E58" s="141"/>
      <c r="F58" s="141"/>
      <c r="G58" s="141"/>
      <c r="H58" s="141"/>
      <c r="I58" s="141"/>
      <c r="J58" s="141"/>
      <c r="K58" s="141"/>
      <c r="L58" s="141"/>
      <c r="M58" s="141"/>
      <c r="N58" s="141"/>
      <c r="O58" s="141"/>
      <c r="P58" s="141"/>
      <c r="Q58" s="141"/>
      <c r="R58" s="141"/>
      <c r="S58" s="30"/>
      <c r="T58" s="30"/>
      <c r="U58" s="30"/>
      <c r="V58" s="30"/>
      <c r="W58" s="30"/>
      <c r="X58" s="30"/>
      <c r="Y58" s="30"/>
      <c r="Z58" s="30"/>
    </row>
    <row r="59" spans="1:26" ht="16.5" customHeight="1" x14ac:dyDescent="0.4">
      <c r="A59" s="30"/>
      <c r="B59" s="141"/>
      <c r="C59" s="141"/>
      <c r="D59" s="141"/>
      <c r="E59" s="141"/>
      <c r="F59" s="141"/>
      <c r="G59" s="141"/>
      <c r="H59" s="141"/>
      <c r="I59" s="141"/>
      <c r="J59" s="141"/>
      <c r="K59" s="141"/>
      <c r="L59" s="141"/>
      <c r="M59" s="141"/>
      <c r="N59" s="141"/>
      <c r="O59" s="141"/>
      <c r="P59" s="141"/>
      <c r="Q59" s="141"/>
      <c r="R59" s="141"/>
      <c r="S59" s="30"/>
      <c r="T59" s="30"/>
      <c r="U59" s="30"/>
      <c r="V59" s="30"/>
      <c r="W59" s="30"/>
      <c r="X59" s="30"/>
      <c r="Y59" s="30"/>
      <c r="Z59" s="30"/>
    </row>
    <row r="60" spans="1:26" ht="16.5" customHeight="1" x14ac:dyDescent="0.4">
      <c r="A60" s="30"/>
      <c r="B60" s="141"/>
      <c r="C60" s="141"/>
      <c r="D60" s="141"/>
      <c r="E60" s="141"/>
      <c r="F60" s="141"/>
      <c r="G60" s="141"/>
      <c r="H60" s="141"/>
      <c r="I60" s="141"/>
      <c r="J60" s="141"/>
      <c r="K60" s="141"/>
      <c r="L60" s="141"/>
      <c r="M60" s="141"/>
      <c r="N60" s="141"/>
      <c r="O60" s="141"/>
      <c r="P60" s="141"/>
      <c r="Q60" s="141"/>
      <c r="R60" s="141"/>
      <c r="S60" s="30"/>
      <c r="T60" s="30"/>
      <c r="U60" s="30"/>
      <c r="V60" s="30"/>
      <c r="W60" s="30"/>
      <c r="X60" s="30"/>
      <c r="Y60" s="30"/>
      <c r="Z60" s="30"/>
    </row>
    <row r="61" spans="1:26" ht="16.5" customHeight="1" x14ac:dyDescent="0.4">
      <c r="A61" s="30"/>
      <c r="B61" s="141"/>
      <c r="C61" s="141"/>
      <c r="D61" s="141"/>
      <c r="E61" s="141"/>
      <c r="F61" s="141"/>
      <c r="G61" s="141"/>
      <c r="H61" s="141"/>
      <c r="I61" s="141"/>
      <c r="J61" s="141"/>
      <c r="K61" s="141"/>
      <c r="L61" s="141"/>
      <c r="M61" s="141"/>
      <c r="N61" s="141"/>
      <c r="O61" s="141"/>
      <c r="P61" s="141"/>
      <c r="Q61" s="141"/>
      <c r="R61" s="141"/>
      <c r="S61" s="30"/>
      <c r="T61" s="30"/>
      <c r="U61" s="30"/>
      <c r="V61" s="30"/>
      <c r="W61" s="30"/>
      <c r="X61" s="30"/>
      <c r="Y61" s="30"/>
      <c r="Z61" s="30"/>
    </row>
    <row r="62" spans="1:26" ht="16.5" customHeight="1" x14ac:dyDescent="0.4">
      <c r="A62" s="30"/>
      <c r="B62" s="141"/>
      <c r="C62" s="141"/>
      <c r="D62" s="141"/>
      <c r="E62" s="141"/>
      <c r="F62" s="141"/>
      <c r="G62" s="141"/>
      <c r="H62" s="141"/>
      <c r="I62" s="141"/>
      <c r="J62" s="141"/>
      <c r="K62" s="141"/>
      <c r="L62" s="141"/>
      <c r="M62" s="141"/>
      <c r="N62" s="141"/>
      <c r="O62" s="141"/>
      <c r="P62" s="141"/>
      <c r="Q62" s="141"/>
      <c r="R62" s="141"/>
      <c r="S62" s="30"/>
      <c r="T62" s="30"/>
      <c r="U62" s="30"/>
      <c r="V62" s="30"/>
      <c r="W62" s="30"/>
      <c r="X62" s="30"/>
      <c r="Y62" s="30"/>
      <c r="Z62" s="30"/>
    </row>
    <row r="63" spans="1:26" ht="16.5" customHeight="1" x14ac:dyDescent="0.4">
      <c r="A63" s="30"/>
      <c r="B63" s="141"/>
      <c r="C63" s="141"/>
      <c r="D63" s="141"/>
      <c r="E63" s="141"/>
      <c r="F63" s="141"/>
      <c r="G63" s="141"/>
      <c r="H63" s="141"/>
      <c r="I63" s="141"/>
      <c r="J63" s="141"/>
      <c r="K63" s="141"/>
      <c r="L63" s="141"/>
      <c r="M63" s="141"/>
      <c r="N63" s="141"/>
      <c r="O63" s="141"/>
      <c r="P63" s="141"/>
      <c r="Q63" s="141"/>
      <c r="R63" s="141"/>
      <c r="S63" s="30"/>
      <c r="T63" s="30"/>
      <c r="U63" s="30"/>
      <c r="V63" s="30"/>
      <c r="W63" s="30"/>
      <c r="X63" s="30"/>
      <c r="Y63" s="30"/>
      <c r="Z63" s="30"/>
    </row>
    <row r="64" spans="1:26" ht="16.5" customHeight="1" x14ac:dyDescent="0.4">
      <c r="A64" s="30"/>
      <c r="B64" s="141"/>
      <c r="C64" s="141"/>
      <c r="D64" s="141"/>
      <c r="E64" s="141"/>
      <c r="F64" s="141"/>
      <c r="G64" s="141"/>
      <c r="H64" s="141"/>
      <c r="I64" s="141"/>
      <c r="J64" s="141"/>
      <c r="K64" s="141"/>
      <c r="L64" s="141"/>
      <c r="M64" s="141"/>
      <c r="N64" s="141"/>
      <c r="O64" s="141"/>
      <c r="P64" s="141"/>
      <c r="Q64" s="141"/>
      <c r="R64" s="141"/>
      <c r="S64" s="30"/>
      <c r="T64" s="30"/>
      <c r="U64" s="30"/>
      <c r="V64" s="30"/>
      <c r="W64" s="30"/>
      <c r="X64" s="30"/>
      <c r="Y64" s="30"/>
      <c r="Z64" s="30"/>
    </row>
    <row r="65" spans="1:26" ht="16.5" customHeight="1" x14ac:dyDescent="0.4">
      <c r="A65" s="30"/>
      <c r="B65" s="141"/>
      <c r="C65" s="141"/>
      <c r="D65" s="141"/>
      <c r="E65" s="141"/>
      <c r="F65" s="141"/>
      <c r="G65" s="141"/>
      <c r="H65" s="141"/>
      <c r="I65" s="141"/>
      <c r="J65" s="141"/>
      <c r="K65" s="141"/>
      <c r="L65" s="141"/>
      <c r="M65" s="141"/>
      <c r="N65" s="141"/>
      <c r="O65" s="141"/>
      <c r="P65" s="141"/>
      <c r="Q65" s="141"/>
      <c r="R65" s="141"/>
      <c r="S65" s="30"/>
      <c r="T65" s="30"/>
      <c r="U65" s="30"/>
      <c r="V65" s="30"/>
      <c r="W65" s="30"/>
      <c r="X65" s="30"/>
      <c r="Y65" s="30"/>
      <c r="Z65" s="30"/>
    </row>
    <row r="66" spans="1:26" ht="16.5" customHeight="1" x14ac:dyDescent="0.4">
      <c r="A66" s="30"/>
      <c r="B66" s="141"/>
      <c r="C66" s="141"/>
      <c r="D66" s="141"/>
      <c r="E66" s="141"/>
      <c r="F66" s="141"/>
      <c r="G66" s="141"/>
      <c r="H66" s="141"/>
      <c r="I66" s="141"/>
      <c r="J66" s="141"/>
      <c r="K66" s="141"/>
      <c r="L66" s="141"/>
      <c r="M66" s="141"/>
      <c r="N66" s="141"/>
      <c r="O66" s="141"/>
      <c r="P66" s="141"/>
      <c r="Q66" s="141"/>
      <c r="R66" s="141"/>
      <c r="S66" s="30"/>
      <c r="T66" s="30"/>
      <c r="U66" s="30"/>
      <c r="V66" s="30"/>
      <c r="W66" s="30"/>
      <c r="X66" s="30"/>
      <c r="Y66" s="30"/>
      <c r="Z66" s="30"/>
    </row>
    <row r="67" spans="1:26" ht="16.5" customHeight="1" x14ac:dyDescent="0.4">
      <c r="A67" s="30"/>
      <c r="B67" s="141"/>
      <c r="C67" s="141"/>
      <c r="D67" s="141"/>
      <c r="E67" s="141"/>
      <c r="F67" s="141"/>
      <c r="G67" s="141"/>
      <c r="H67" s="141"/>
      <c r="I67" s="141"/>
      <c r="J67" s="141"/>
      <c r="K67" s="141"/>
      <c r="L67" s="141"/>
      <c r="M67" s="141"/>
      <c r="N67" s="141"/>
      <c r="O67" s="141"/>
      <c r="P67" s="141"/>
      <c r="Q67" s="141"/>
      <c r="R67" s="141"/>
      <c r="S67" s="30"/>
      <c r="T67" s="30"/>
      <c r="U67" s="30"/>
      <c r="V67" s="30"/>
      <c r="W67" s="30"/>
      <c r="X67" s="30"/>
      <c r="Y67" s="30"/>
      <c r="Z67" s="30"/>
    </row>
    <row r="68" spans="1:26" ht="16.5" customHeight="1" x14ac:dyDescent="0.4">
      <c r="A68" s="30"/>
      <c r="B68" s="141"/>
      <c r="C68" s="141"/>
      <c r="D68" s="141"/>
      <c r="E68" s="141"/>
      <c r="F68" s="141"/>
      <c r="G68" s="141"/>
      <c r="H68" s="141"/>
      <c r="I68" s="141"/>
      <c r="J68" s="141"/>
      <c r="K68" s="141"/>
      <c r="L68" s="141"/>
      <c r="M68" s="141"/>
      <c r="N68" s="141"/>
      <c r="O68" s="141"/>
      <c r="P68" s="141"/>
      <c r="Q68" s="141"/>
      <c r="R68" s="141"/>
      <c r="S68" s="30"/>
      <c r="T68" s="30"/>
      <c r="U68" s="30"/>
      <c r="V68" s="30"/>
      <c r="W68" s="30"/>
      <c r="X68" s="30"/>
      <c r="Y68" s="30"/>
      <c r="Z68" s="30"/>
    </row>
    <row r="69" spans="1:26" ht="16.5" customHeight="1" x14ac:dyDescent="0.4">
      <c r="A69" s="30"/>
      <c r="B69" s="141"/>
      <c r="C69" s="141"/>
      <c r="D69" s="141"/>
      <c r="E69" s="141"/>
      <c r="F69" s="141"/>
      <c r="G69" s="141"/>
      <c r="H69" s="141"/>
      <c r="I69" s="141"/>
      <c r="J69" s="141"/>
      <c r="K69" s="141"/>
      <c r="L69" s="141"/>
      <c r="M69" s="141"/>
      <c r="N69" s="141"/>
      <c r="O69" s="141"/>
      <c r="P69" s="141"/>
      <c r="Q69" s="141"/>
      <c r="R69" s="141"/>
      <c r="S69" s="30"/>
      <c r="T69" s="30"/>
      <c r="U69" s="30"/>
      <c r="V69" s="30"/>
      <c r="W69" s="30"/>
      <c r="X69" s="30"/>
      <c r="Y69" s="30"/>
      <c r="Z69" s="30"/>
    </row>
    <row r="70" spans="1:26" ht="16.5" customHeight="1" x14ac:dyDescent="0.4">
      <c r="A70" s="30"/>
      <c r="B70" s="141"/>
      <c r="C70" s="141"/>
      <c r="D70" s="141"/>
      <c r="E70" s="141"/>
      <c r="F70" s="141"/>
      <c r="G70" s="141"/>
      <c r="H70" s="141"/>
      <c r="I70" s="141"/>
      <c r="J70" s="141"/>
      <c r="K70" s="141"/>
      <c r="L70" s="141"/>
      <c r="M70" s="141"/>
      <c r="N70" s="141"/>
      <c r="O70" s="141"/>
      <c r="P70" s="141"/>
      <c r="Q70" s="141"/>
      <c r="R70" s="141"/>
      <c r="S70" s="30"/>
      <c r="T70" s="30"/>
      <c r="U70" s="30"/>
      <c r="V70" s="30"/>
      <c r="W70" s="30"/>
      <c r="X70" s="30"/>
      <c r="Y70" s="30"/>
      <c r="Z70" s="30"/>
    </row>
    <row r="71" spans="1:26" ht="16.5" customHeight="1" x14ac:dyDescent="0.4">
      <c r="A71" s="30"/>
      <c r="B71" s="141"/>
      <c r="C71" s="141"/>
      <c r="D71" s="141"/>
      <c r="E71" s="141"/>
      <c r="F71" s="141"/>
      <c r="G71" s="141"/>
      <c r="H71" s="141"/>
      <c r="I71" s="141"/>
      <c r="J71" s="141"/>
      <c r="K71" s="141"/>
      <c r="L71" s="141"/>
      <c r="M71" s="141"/>
      <c r="N71" s="141"/>
      <c r="O71" s="141"/>
      <c r="P71" s="141"/>
      <c r="Q71" s="141"/>
      <c r="R71" s="141"/>
      <c r="S71" s="30"/>
      <c r="T71" s="30"/>
      <c r="U71" s="30"/>
      <c r="V71" s="30"/>
      <c r="W71" s="30"/>
      <c r="X71" s="30"/>
      <c r="Y71" s="30"/>
      <c r="Z71" s="30"/>
    </row>
    <row r="72" spans="1:26" ht="16.5" customHeight="1" x14ac:dyDescent="0.4">
      <c r="A72" s="30"/>
      <c r="B72" s="141"/>
      <c r="C72" s="141"/>
      <c r="D72" s="141"/>
      <c r="E72" s="141"/>
      <c r="F72" s="141"/>
      <c r="G72" s="141"/>
      <c r="H72" s="141"/>
      <c r="I72" s="141"/>
      <c r="J72" s="141"/>
      <c r="K72" s="141"/>
      <c r="L72" s="141"/>
      <c r="M72" s="141"/>
      <c r="N72" s="141"/>
      <c r="O72" s="141"/>
      <c r="P72" s="141"/>
      <c r="Q72" s="141"/>
      <c r="R72" s="141"/>
      <c r="S72" s="30"/>
      <c r="T72" s="30"/>
      <c r="U72" s="30"/>
      <c r="V72" s="30"/>
      <c r="W72" s="30"/>
      <c r="X72" s="30"/>
      <c r="Y72" s="30"/>
      <c r="Z72" s="30"/>
    </row>
    <row r="73" spans="1:26" ht="16.5" customHeight="1" x14ac:dyDescent="0.4">
      <c r="A73" s="30"/>
      <c r="B73" s="141"/>
      <c r="C73" s="141"/>
      <c r="D73" s="141"/>
      <c r="E73" s="141"/>
      <c r="F73" s="141"/>
      <c r="G73" s="141"/>
      <c r="H73" s="141"/>
      <c r="I73" s="141"/>
      <c r="J73" s="141"/>
      <c r="K73" s="141"/>
      <c r="L73" s="141"/>
      <c r="M73" s="141"/>
      <c r="N73" s="141"/>
      <c r="O73" s="141"/>
      <c r="P73" s="141"/>
      <c r="Q73" s="141"/>
      <c r="R73" s="141"/>
      <c r="S73" s="30"/>
      <c r="T73" s="30"/>
      <c r="U73" s="30"/>
      <c r="V73" s="30"/>
      <c r="W73" s="30"/>
      <c r="X73" s="30"/>
      <c r="Y73" s="30"/>
      <c r="Z73" s="30"/>
    </row>
    <row r="74" spans="1:26" ht="16.5" customHeight="1" x14ac:dyDescent="0.4">
      <c r="A74" s="30"/>
      <c r="B74" s="141"/>
      <c r="C74" s="141"/>
      <c r="D74" s="141"/>
      <c r="E74" s="141"/>
      <c r="F74" s="141"/>
      <c r="G74" s="141"/>
      <c r="H74" s="141"/>
      <c r="I74" s="141"/>
      <c r="J74" s="141"/>
      <c r="K74" s="141"/>
      <c r="L74" s="141"/>
      <c r="M74" s="141"/>
      <c r="N74" s="141"/>
      <c r="O74" s="141"/>
      <c r="P74" s="141"/>
      <c r="Q74" s="141"/>
      <c r="R74" s="141"/>
      <c r="S74" s="30"/>
      <c r="T74" s="30"/>
      <c r="U74" s="30"/>
      <c r="V74" s="30"/>
      <c r="W74" s="30"/>
      <c r="X74" s="30"/>
      <c r="Y74" s="30"/>
      <c r="Z74" s="30"/>
    </row>
    <row r="75" spans="1:26" ht="16.5" customHeight="1" x14ac:dyDescent="0.4">
      <c r="A75" s="30"/>
      <c r="B75" s="141"/>
      <c r="C75" s="141"/>
      <c r="D75" s="141"/>
      <c r="E75" s="141"/>
      <c r="F75" s="141"/>
      <c r="G75" s="141"/>
      <c r="H75" s="141"/>
      <c r="I75" s="141"/>
      <c r="J75" s="141"/>
      <c r="K75" s="141"/>
      <c r="L75" s="141"/>
      <c r="M75" s="141"/>
      <c r="N75" s="141"/>
      <c r="O75" s="141"/>
      <c r="P75" s="141"/>
      <c r="Q75" s="141"/>
      <c r="R75" s="141"/>
      <c r="S75" s="30"/>
      <c r="T75" s="30"/>
      <c r="U75" s="30"/>
      <c r="V75" s="30"/>
      <c r="W75" s="30"/>
      <c r="X75" s="30"/>
      <c r="Y75" s="30"/>
      <c r="Z75" s="30"/>
    </row>
    <row r="76" spans="1:26" ht="16.5" customHeight="1" x14ac:dyDescent="0.4">
      <c r="A76" s="30"/>
      <c r="B76" s="141"/>
      <c r="C76" s="141"/>
      <c r="D76" s="141"/>
      <c r="E76" s="141"/>
      <c r="F76" s="141"/>
      <c r="G76" s="141"/>
      <c r="H76" s="141"/>
      <c r="I76" s="141"/>
      <c r="J76" s="141"/>
      <c r="K76" s="141"/>
      <c r="L76" s="141"/>
      <c r="M76" s="141"/>
      <c r="N76" s="141"/>
      <c r="O76" s="141"/>
      <c r="P76" s="141"/>
      <c r="Q76" s="141"/>
      <c r="R76" s="141"/>
      <c r="S76" s="30"/>
      <c r="T76" s="30"/>
      <c r="U76" s="30"/>
      <c r="V76" s="30"/>
      <c r="W76" s="30"/>
      <c r="X76" s="30"/>
      <c r="Y76" s="30"/>
      <c r="Z76" s="30"/>
    </row>
    <row r="77" spans="1:26" ht="16.5" customHeight="1" x14ac:dyDescent="0.4">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row>
    <row r="78" spans="1:26" ht="16.5" customHeight="1" x14ac:dyDescent="0.4">
      <c r="A78" s="30"/>
      <c r="B78" s="30"/>
      <c r="C78" s="30"/>
      <c r="D78" s="30"/>
      <c r="E78" s="30"/>
      <c r="F78" s="30"/>
      <c r="G78" s="30"/>
      <c r="H78" s="30"/>
      <c r="I78" s="30"/>
      <c r="J78" s="30"/>
      <c r="K78" s="30"/>
      <c r="L78" s="30"/>
      <c r="M78" s="30"/>
      <c r="N78" s="30"/>
      <c r="O78" s="30"/>
      <c r="P78" s="30"/>
      <c r="Q78" s="30"/>
      <c r="R78" s="30"/>
      <c r="S78" s="30"/>
      <c r="T78" s="30"/>
      <c r="U78" s="30"/>
      <c r="V78" s="30"/>
      <c r="W78" s="30"/>
      <c r="X78" s="30"/>
      <c r="Y78" s="30"/>
      <c r="Z78" s="30"/>
    </row>
    <row r="79" spans="1:26" ht="16.5" customHeight="1" x14ac:dyDescent="0.4">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row>
    <row r="80" spans="1:26" ht="16.5" customHeight="1" x14ac:dyDescent="0.4">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row>
    <row r="81" spans="1:26" ht="16.5" customHeight="1" x14ac:dyDescent="0.4">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row>
    <row r="82" spans="1:26" ht="16.5" customHeight="1" x14ac:dyDescent="0.4">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row>
    <row r="83" spans="1:26" ht="16.5" customHeight="1" x14ac:dyDescent="0.4">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row>
    <row r="84" spans="1:26" ht="16.5" customHeight="1" x14ac:dyDescent="0.4">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row>
    <row r="85" spans="1:26" ht="16.5" customHeight="1" x14ac:dyDescent="0.4">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row>
    <row r="86" spans="1:26" ht="16.5" customHeight="1" x14ac:dyDescent="0.4">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row>
    <row r="87" spans="1:26" ht="16.5" customHeight="1" x14ac:dyDescent="0.4">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row>
    <row r="88" spans="1:26" ht="16.5" customHeight="1" x14ac:dyDescent="0.4">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row>
    <row r="89" spans="1:26" ht="16.5" customHeight="1" x14ac:dyDescent="0.4">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row>
    <row r="90" spans="1:26" ht="16.5" customHeight="1" x14ac:dyDescent="0.4">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row>
    <row r="91" spans="1:26" ht="16.5" customHeight="1" x14ac:dyDescent="0.4">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row>
    <row r="92" spans="1:26" ht="16.5" customHeight="1" x14ac:dyDescent="0.4">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row>
    <row r="93" spans="1:26" ht="16.5" customHeight="1" x14ac:dyDescent="0.4">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row>
    <row r="94" spans="1:26" ht="16.5" customHeight="1" x14ac:dyDescent="0.4">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row>
    <row r="95" spans="1:26" ht="16.5" customHeight="1" x14ac:dyDescent="0.4">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row>
    <row r="96" spans="1:26" ht="16.5" customHeight="1" x14ac:dyDescent="0.4">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row>
    <row r="97" spans="1:26" ht="16.5" customHeight="1" x14ac:dyDescent="0.4">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row>
    <row r="98" spans="1:26" ht="16.5" customHeight="1" x14ac:dyDescent="0.4">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row>
    <row r="99" spans="1:26" ht="16.5" customHeight="1" x14ac:dyDescent="0.4">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row>
    <row r="100" spans="1:26" ht="16.5" customHeight="1" x14ac:dyDescent="0.4">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spans="1:26" ht="16.5" customHeight="1" x14ac:dyDescent="0.4">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spans="1:26" ht="16.5" customHeight="1" x14ac:dyDescent="0.4">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spans="1:26" ht="16.5" customHeight="1" x14ac:dyDescent="0.4">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spans="1:26" ht="16.5" customHeight="1" x14ac:dyDescent="0.4">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spans="1:26" ht="16.5" customHeight="1" x14ac:dyDescent="0.4">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spans="1:26" ht="16.5" customHeight="1" x14ac:dyDescent="0.4">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spans="1:26" ht="16.5" customHeight="1" x14ac:dyDescent="0.4">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spans="1:26" ht="16.5" customHeight="1" x14ac:dyDescent="0.4">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spans="1:26" ht="16.5" customHeight="1" x14ac:dyDescent="0.4">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spans="1:26" ht="16.5" customHeight="1" x14ac:dyDescent="0.4">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spans="1:26" ht="16.5" customHeight="1" x14ac:dyDescent="0.4">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spans="1:26" ht="16.5" customHeight="1" x14ac:dyDescent="0.4">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spans="1:26" ht="16.5" customHeight="1" x14ac:dyDescent="0.4">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spans="1:26" ht="16.5" customHeight="1" x14ac:dyDescent="0.4">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spans="1:26" ht="16.5" customHeight="1" x14ac:dyDescent="0.4">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spans="1:26" ht="16.5" customHeight="1" x14ac:dyDescent="0.4">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spans="1:26" ht="16.5" customHeight="1" x14ac:dyDescent="0.4">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spans="1:26" ht="16.5" customHeight="1" x14ac:dyDescent="0.4">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spans="1:26" ht="16.5" customHeight="1" x14ac:dyDescent="0.4">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spans="1:26" ht="16.5" customHeight="1" x14ac:dyDescent="0.4">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spans="1:26" ht="16.5" customHeight="1" x14ac:dyDescent="0.4">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spans="1:26" ht="16.5" customHeight="1" x14ac:dyDescent="0.4">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spans="1:26" ht="16.5" customHeight="1" x14ac:dyDescent="0.4">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spans="1:26" ht="16.5" customHeight="1" x14ac:dyDescent="0.4">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spans="1:26" ht="16.5" customHeight="1" x14ac:dyDescent="0.4">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spans="1:26" ht="16.5" customHeight="1" x14ac:dyDescent="0.4">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spans="1:26" ht="16.5" customHeight="1" x14ac:dyDescent="0.4">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spans="1:26" ht="16.5" customHeight="1" x14ac:dyDescent="0.4">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spans="1:26" ht="16.5" customHeight="1" x14ac:dyDescent="0.4">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spans="1:26" ht="16.5" customHeight="1" x14ac:dyDescent="0.4">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spans="1:26" ht="16.5" customHeight="1" x14ac:dyDescent="0.4">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spans="1:26" ht="16.5" customHeight="1" x14ac:dyDescent="0.4">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spans="1:26" ht="16.5" customHeight="1" x14ac:dyDescent="0.4">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spans="1:26" ht="16.5" customHeight="1" x14ac:dyDescent="0.4">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spans="1:26" ht="16.5" customHeight="1" x14ac:dyDescent="0.4">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spans="1:26" ht="16.5" customHeight="1" x14ac:dyDescent="0.4">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spans="1:26" ht="16.5" customHeight="1" x14ac:dyDescent="0.4">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spans="1:26" ht="16.5" customHeight="1" x14ac:dyDescent="0.4">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spans="1:26" ht="16.5" customHeight="1" x14ac:dyDescent="0.4">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spans="1:26" ht="16.5" customHeight="1" x14ac:dyDescent="0.4">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spans="1:26" ht="16.5" customHeight="1" x14ac:dyDescent="0.4">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spans="1:26" ht="16.5" customHeight="1" x14ac:dyDescent="0.4">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spans="1:26" ht="16.5" customHeight="1" x14ac:dyDescent="0.4">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spans="1:26" ht="16.5" customHeight="1" x14ac:dyDescent="0.4">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spans="1:26" ht="16.5" customHeight="1" x14ac:dyDescent="0.4">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spans="1:26" ht="16.5" customHeight="1" x14ac:dyDescent="0.4">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spans="1:26" ht="16.5" customHeight="1" x14ac:dyDescent="0.4">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spans="1:26" ht="16.5" customHeight="1" x14ac:dyDescent="0.4">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spans="1:26" ht="16.5" customHeight="1" x14ac:dyDescent="0.4">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spans="1:26" ht="16.5" customHeight="1" x14ac:dyDescent="0.4">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spans="1:26" ht="16.5" customHeight="1" x14ac:dyDescent="0.4">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spans="1:26" ht="16.5" customHeight="1" x14ac:dyDescent="0.4">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spans="1:26" ht="16.5" customHeight="1" x14ac:dyDescent="0.4">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spans="1:26" ht="16.5" customHeight="1" x14ac:dyDescent="0.4">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spans="1:26" ht="16.5" customHeight="1" x14ac:dyDescent="0.4">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spans="1:26" ht="16.5" customHeight="1" x14ac:dyDescent="0.4">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spans="1:26" ht="16.5" customHeight="1" x14ac:dyDescent="0.4">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spans="1:26" ht="16.5" customHeight="1" x14ac:dyDescent="0.4">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spans="1:26" ht="16.5" customHeight="1" x14ac:dyDescent="0.4">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spans="1:26" ht="16.5" customHeight="1" x14ac:dyDescent="0.4">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spans="1:26" ht="16.5" customHeight="1" x14ac:dyDescent="0.4">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spans="1:26" ht="16.5" customHeight="1" x14ac:dyDescent="0.4">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spans="1:26" ht="16.5" customHeight="1" x14ac:dyDescent="0.4">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spans="1:26" ht="16.5" customHeight="1" x14ac:dyDescent="0.4">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spans="1:26" ht="16.5" customHeight="1" x14ac:dyDescent="0.4">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spans="1:26" ht="16.5" customHeight="1" x14ac:dyDescent="0.4">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spans="1:26" ht="16.5" customHeight="1" x14ac:dyDescent="0.4">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spans="1:26" ht="16.5" customHeight="1" x14ac:dyDescent="0.4">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spans="1:26" ht="16.5" customHeight="1" x14ac:dyDescent="0.4">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spans="1:26" ht="16.5" customHeight="1" x14ac:dyDescent="0.4">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spans="1:26" ht="16.5" customHeight="1" x14ac:dyDescent="0.4">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spans="1:26" ht="16.5" customHeight="1" x14ac:dyDescent="0.4">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spans="1:26" ht="16.5" customHeight="1" x14ac:dyDescent="0.4">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spans="1:26" ht="16.5" customHeight="1" x14ac:dyDescent="0.4">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spans="1:26" ht="16.5" customHeight="1" x14ac:dyDescent="0.4">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spans="1:26" ht="16.5" customHeight="1" x14ac:dyDescent="0.4">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spans="1:26" ht="16.5" customHeight="1" x14ac:dyDescent="0.4">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spans="1:26" ht="16.5" customHeight="1" x14ac:dyDescent="0.4">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spans="1:26" ht="16.5" customHeight="1" x14ac:dyDescent="0.4">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spans="1:26" ht="16.5" customHeight="1" x14ac:dyDescent="0.4">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spans="1:26" ht="16.5" customHeight="1" x14ac:dyDescent="0.4">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spans="1:26" ht="16.5" customHeight="1" x14ac:dyDescent="0.4">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spans="1:26" ht="16.5" customHeight="1" x14ac:dyDescent="0.4">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spans="1:26" ht="16.5" customHeight="1" x14ac:dyDescent="0.4">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spans="1:26" ht="16.5" customHeight="1" x14ac:dyDescent="0.4">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spans="1:26" ht="16.5" customHeight="1" x14ac:dyDescent="0.4">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spans="1:26" ht="16.5" customHeight="1" x14ac:dyDescent="0.4">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spans="1:26" ht="16.5" customHeight="1" x14ac:dyDescent="0.4">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spans="1:26" ht="16.5" customHeight="1" x14ac:dyDescent="0.4">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spans="1:26" ht="16.5" customHeight="1" x14ac:dyDescent="0.4">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spans="1:26" ht="16.5" customHeight="1" x14ac:dyDescent="0.4">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spans="1:26" ht="16.5" customHeight="1" x14ac:dyDescent="0.4">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spans="1:26" ht="16.5" customHeight="1" x14ac:dyDescent="0.4">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spans="1:26" ht="16.5" customHeight="1" x14ac:dyDescent="0.4">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spans="1:26" ht="16.5" customHeight="1" x14ac:dyDescent="0.4">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spans="1:26" ht="16.5" customHeight="1" x14ac:dyDescent="0.4">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spans="1:26" ht="16.5" customHeight="1" x14ac:dyDescent="0.4">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spans="1:26" ht="16.5" customHeight="1" x14ac:dyDescent="0.4">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spans="1:26" ht="16.5" customHeight="1" x14ac:dyDescent="0.4">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spans="1:26" ht="16.5" customHeight="1" x14ac:dyDescent="0.4">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spans="1:26" ht="16.5" customHeight="1" x14ac:dyDescent="0.4">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spans="1:26" ht="16.5" customHeight="1" x14ac:dyDescent="0.4">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spans="1:26" ht="16.5" customHeight="1" x14ac:dyDescent="0.4">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spans="1:26" ht="16.5" customHeight="1" x14ac:dyDescent="0.4">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spans="1:26" ht="16.5" customHeight="1" x14ac:dyDescent="0.4">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spans="1:26" ht="16.5" customHeight="1" x14ac:dyDescent="0.4">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spans="1:26" ht="16.5" customHeight="1" x14ac:dyDescent="0.4">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spans="1:26" ht="16.5" customHeight="1" x14ac:dyDescent="0.4">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spans="1:26" ht="16.5" customHeight="1" x14ac:dyDescent="0.4">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spans="1:26" ht="16.5" customHeight="1" x14ac:dyDescent="0.4">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spans="1:26" ht="16.5" customHeight="1" x14ac:dyDescent="0.4">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spans="1:26" ht="16.5" customHeight="1" x14ac:dyDescent="0.4">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spans="1:26" ht="16.5" customHeight="1" x14ac:dyDescent="0.4">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spans="1:26" ht="16.5" customHeight="1" x14ac:dyDescent="0.4">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spans="1:26" ht="16.5" customHeight="1" x14ac:dyDescent="0.4">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spans="1:26" ht="16.5" customHeight="1" x14ac:dyDescent="0.4">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spans="1:26" ht="16.5" customHeight="1" x14ac:dyDescent="0.4">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spans="1:26" ht="16.5" customHeight="1" x14ac:dyDescent="0.4">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spans="1:26" ht="16.5" customHeight="1" x14ac:dyDescent="0.4">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spans="1:26" ht="16.5" customHeight="1" x14ac:dyDescent="0.4">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spans="1:26" ht="16.5" customHeight="1" x14ac:dyDescent="0.4">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spans="1:26" ht="16.5" customHeight="1" x14ac:dyDescent="0.4">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spans="1:26" ht="16.5" customHeight="1" x14ac:dyDescent="0.4">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spans="1:26" ht="16.5" customHeight="1" x14ac:dyDescent="0.4">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spans="1:26" ht="16.5" customHeight="1" x14ac:dyDescent="0.4">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spans="1:26" ht="16.5" customHeight="1" x14ac:dyDescent="0.4">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spans="1:26" ht="16.5" customHeight="1" x14ac:dyDescent="0.4">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spans="1:26" ht="16.5" customHeight="1" x14ac:dyDescent="0.4">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spans="1:26" ht="16.5" customHeight="1" x14ac:dyDescent="0.4">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spans="1:26" ht="16.5" customHeight="1" x14ac:dyDescent="0.4">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spans="1:26" ht="16.5" customHeight="1" x14ac:dyDescent="0.4">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spans="1:26" ht="16.5" customHeight="1" x14ac:dyDescent="0.4">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spans="1:26" ht="16.5" customHeight="1" x14ac:dyDescent="0.4">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spans="1:26" ht="16.5" customHeight="1" x14ac:dyDescent="0.4">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spans="1:26" ht="16.5" customHeight="1" x14ac:dyDescent="0.4">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spans="1:26" ht="16.5" customHeight="1" x14ac:dyDescent="0.4">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spans="1:26" ht="16.5" customHeight="1" x14ac:dyDescent="0.4">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spans="1:26" ht="16.5" customHeight="1" x14ac:dyDescent="0.4">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spans="1:26" ht="16.5" customHeight="1" x14ac:dyDescent="0.4">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spans="1:26" ht="16.5" customHeight="1" x14ac:dyDescent="0.4">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spans="1:26" ht="16.5" customHeight="1" x14ac:dyDescent="0.4">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spans="1:26" ht="16.5" customHeight="1" x14ac:dyDescent="0.4">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spans="1:26" ht="16.5" customHeight="1" x14ac:dyDescent="0.4">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spans="1:26" ht="16.5" customHeight="1" x14ac:dyDescent="0.4">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spans="1:26" ht="16.5" customHeight="1" x14ac:dyDescent="0.4">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spans="1:26" ht="16.5" customHeight="1" x14ac:dyDescent="0.4">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spans="1:26" ht="16.5" customHeight="1" x14ac:dyDescent="0.4">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spans="1:26" ht="16.5" customHeight="1" x14ac:dyDescent="0.4">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spans="1:26" ht="16.5" customHeight="1" x14ac:dyDescent="0.4">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spans="1:26" ht="16.5" customHeight="1" x14ac:dyDescent="0.4">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spans="1:26" ht="16.5" customHeight="1" x14ac:dyDescent="0.4">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spans="1:26" ht="16.5" customHeight="1" x14ac:dyDescent="0.4">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spans="1:26" ht="16.5" customHeight="1" x14ac:dyDescent="0.4">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spans="1:26" ht="16.5" customHeight="1" x14ac:dyDescent="0.4">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spans="1:26" ht="16.5" customHeight="1" x14ac:dyDescent="0.4">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spans="1:26" ht="16.5" customHeight="1" x14ac:dyDescent="0.4">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spans="1:26" ht="16.5" customHeight="1" x14ac:dyDescent="0.4">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spans="1:26" ht="16.5" customHeight="1" x14ac:dyDescent="0.4">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spans="1:26" ht="16.5" customHeight="1" x14ac:dyDescent="0.4">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spans="1:26" ht="16.5" customHeight="1" x14ac:dyDescent="0.4">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spans="1:26" ht="16.5" customHeight="1" x14ac:dyDescent="0.4">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spans="1:26" ht="16.5" customHeight="1" x14ac:dyDescent="0.4">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spans="1:26" ht="16.5" customHeight="1" x14ac:dyDescent="0.4">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spans="1:26" ht="16.5" customHeight="1" x14ac:dyDescent="0.4">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spans="1:26" ht="16.5" customHeight="1" x14ac:dyDescent="0.4">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spans="1:26" ht="16.5" customHeight="1" x14ac:dyDescent="0.4">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spans="1:26" ht="16.5" customHeight="1" x14ac:dyDescent="0.4">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spans="1:26" ht="16.5" customHeight="1" x14ac:dyDescent="0.4">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spans="1:26" ht="16.5" customHeight="1" x14ac:dyDescent="0.4">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spans="1:26" ht="16.5" customHeight="1" x14ac:dyDescent="0.4">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spans="1:26" ht="16.5" customHeight="1" x14ac:dyDescent="0.4">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spans="1:26" ht="16.5" customHeight="1" x14ac:dyDescent="0.4">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spans="1:26" ht="16.5" customHeight="1" x14ac:dyDescent="0.4">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spans="1:26" ht="16.5" customHeight="1" x14ac:dyDescent="0.4">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spans="1:26" ht="16.5" customHeight="1" x14ac:dyDescent="0.4">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spans="1:26" ht="16.5" customHeight="1" x14ac:dyDescent="0.4">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spans="1:26" ht="16.5" customHeight="1" x14ac:dyDescent="0.4">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spans="1:26" ht="16.5" customHeight="1" x14ac:dyDescent="0.4">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spans="1:26" ht="16.5" customHeight="1" x14ac:dyDescent="0.4">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spans="1:26" ht="16.5" customHeight="1" x14ac:dyDescent="0.4">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spans="1:26" ht="16.5" customHeight="1" x14ac:dyDescent="0.4">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spans="1:26" ht="16.5" customHeight="1" x14ac:dyDescent="0.4">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spans="1:26" ht="16.5" customHeight="1" x14ac:dyDescent="0.4">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spans="1:26" ht="16.5" customHeight="1" x14ac:dyDescent="0.4">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spans="1:26" ht="16.5" customHeight="1" x14ac:dyDescent="0.4">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spans="1:26" ht="16.5" customHeight="1" x14ac:dyDescent="0.4">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spans="1:26" ht="16.5" customHeight="1" x14ac:dyDescent="0.4">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spans="1:26" ht="16.5" customHeight="1" x14ac:dyDescent="0.4">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spans="1:26" ht="16.5" customHeight="1" x14ac:dyDescent="0.4">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spans="1:26" ht="16.5" customHeight="1" x14ac:dyDescent="0.4">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spans="1:26" ht="16.5" customHeight="1" x14ac:dyDescent="0.4">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spans="1:26" ht="16.5" customHeight="1" x14ac:dyDescent="0.4">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spans="1:26" ht="16.5" customHeight="1" x14ac:dyDescent="0.4">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spans="1:26" ht="16.5" customHeight="1" x14ac:dyDescent="0.4">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spans="1:26" ht="16.5" customHeight="1" x14ac:dyDescent="0.4">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spans="1:26" ht="16.5" customHeight="1" x14ac:dyDescent="0.4">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spans="1:26" ht="16.5" customHeight="1" x14ac:dyDescent="0.4">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spans="1:26" ht="16.5" customHeight="1" x14ac:dyDescent="0.4">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spans="1:26" ht="16.5" customHeight="1" x14ac:dyDescent="0.4">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spans="1:26" ht="16.5" customHeight="1" x14ac:dyDescent="0.4">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spans="1:26" ht="16.5" customHeight="1" x14ac:dyDescent="0.4">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spans="1:26" ht="16.5" customHeight="1" x14ac:dyDescent="0.4">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spans="1:26" ht="16.5" customHeight="1" x14ac:dyDescent="0.4">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spans="1:26" ht="16.5" customHeight="1" x14ac:dyDescent="0.4">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spans="1:26" ht="16.5" customHeight="1" x14ac:dyDescent="0.4">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spans="1:26" ht="16.5" customHeight="1" x14ac:dyDescent="0.4">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spans="1:26" ht="16.5" customHeight="1" x14ac:dyDescent="0.4">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spans="1:26" ht="16.5" customHeight="1" x14ac:dyDescent="0.4">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spans="1:26" ht="16.5" customHeight="1" x14ac:dyDescent="0.4">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spans="1:26" ht="16.5" customHeight="1" x14ac:dyDescent="0.4">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spans="1:26" ht="16.5" customHeight="1" x14ac:dyDescent="0.4">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spans="1:26" ht="16.5" customHeight="1" x14ac:dyDescent="0.4">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spans="1:26" ht="16.5" customHeight="1" x14ac:dyDescent="0.4">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spans="1:26" ht="16.5" customHeight="1" x14ac:dyDescent="0.4">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spans="1:26" ht="16.5" customHeight="1" x14ac:dyDescent="0.4">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spans="1:26" ht="16.5" customHeight="1" x14ac:dyDescent="0.4">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spans="1:26" ht="16.5" customHeight="1" x14ac:dyDescent="0.4">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spans="1:26" ht="16.5" customHeight="1" x14ac:dyDescent="0.4">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spans="1:26" ht="16.5" customHeight="1" x14ac:dyDescent="0.4">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spans="1:26" ht="16.5" customHeight="1" x14ac:dyDescent="0.4">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spans="1:26" ht="16.5" customHeight="1" x14ac:dyDescent="0.4">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spans="1:26" ht="16.5" customHeight="1" x14ac:dyDescent="0.4">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spans="1:26" ht="16.5" customHeight="1" x14ac:dyDescent="0.4">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spans="1:26" ht="16.5" customHeight="1" x14ac:dyDescent="0.4">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spans="1:26" ht="16.5" customHeight="1" x14ac:dyDescent="0.4">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spans="1:26" ht="16.5" customHeight="1" x14ac:dyDescent="0.4">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spans="1:26" ht="16.5" customHeight="1" x14ac:dyDescent="0.4">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spans="1:26" ht="16.5" customHeight="1" x14ac:dyDescent="0.4">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spans="1:26" ht="16.5" customHeight="1" x14ac:dyDescent="0.4">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spans="1:26" ht="16.5" customHeight="1" x14ac:dyDescent="0.4">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spans="1:26" ht="16.5" customHeight="1" x14ac:dyDescent="0.4">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spans="1:26" ht="16.5" customHeight="1" x14ac:dyDescent="0.4">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spans="1:26" ht="16.5" customHeight="1" x14ac:dyDescent="0.4">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spans="1:26" ht="16.5" customHeight="1" x14ac:dyDescent="0.4">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spans="1:26" ht="16.5" customHeight="1" x14ac:dyDescent="0.4">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spans="1:26" ht="16.5" customHeight="1" x14ac:dyDescent="0.4">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spans="1:26" ht="16.5" customHeight="1" x14ac:dyDescent="0.4">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spans="1:26" ht="16.5" customHeight="1" x14ac:dyDescent="0.4">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spans="1:26" ht="16.5" customHeight="1" x14ac:dyDescent="0.4">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spans="1:26" ht="16.5" customHeight="1" x14ac:dyDescent="0.4">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spans="1:26" ht="16.5" customHeight="1" x14ac:dyDescent="0.4">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spans="1:26" ht="16.5" customHeight="1" x14ac:dyDescent="0.4">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spans="1:26" ht="16.5" customHeight="1" x14ac:dyDescent="0.4">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spans="1:26" ht="16.5" customHeight="1" x14ac:dyDescent="0.4">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spans="1:26" ht="16.5" customHeight="1" x14ac:dyDescent="0.4">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spans="1:26" ht="16.5" customHeight="1" x14ac:dyDescent="0.4">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spans="1:26" ht="16.5" customHeight="1" x14ac:dyDescent="0.4">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spans="1:26" ht="16.5" customHeight="1" x14ac:dyDescent="0.4">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spans="1:26" ht="16.5" customHeight="1" x14ac:dyDescent="0.4">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spans="1:26" ht="16.5" customHeight="1" x14ac:dyDescent="0.4">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spans="1:26" ht="16.5" customHeight="1" x14ac:dyDescent="0.4">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spans="1:26" ht="16.5" customHeight="1" x14ac:dyDescent="0.4">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spans="1:26" ht="16.5" customHeight="1" x14ac:dyDescent="0.4">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spans="1:26" ht="16.5" customHeight="1" x14ac:dyDescent="0.4">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spans="1:26" ht="16.5" customHeight="1" x14ac:dyDescent="0.4">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spans="1:26" ht="16.5" customHeight="1" x14ac:dyDescent="0.4">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spans="1:26" ht="16.5" customHeight="1" x14ac:dyDescent="0.4">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spans="1:26" ht="16.5" customHeight="1" x14ac:dyDescent="0.4">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spans="1:26" ht="16.5" customHeight="1" x14ac:dyDescent="0.4">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spans="1:26" ht="16.5" customHeight="1" x14ac:dyDescent="0.4">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spans="1:26" ht="16.5" customHeight="1" x14ac:dyDescent="0.4">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spans="1:26" ht="16.5" customHeight="1" x14ac:dyDescent="0.4">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spans="1:26" ht="16.5" customHeight="1" x14ac:dyDescent="0.4">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spans="1:26" ht="16.5" customHeight="1" x14ac:dyDescent="0.4">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spans="1:26" ht="16.5" customHeight="1" x14ac:dyDescent="0.4">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spans="1:26" ht="16.5" customHeight="1" x14ac:dyDescent="0.4">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spans="1:26" ht="16.5" customHeight="1" x14ac:dyDescent="0.4">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spans="1:26" ht="16.5" customHeight="1" x14ac:dyDescent="0.4">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spans="1:26" ht="16.5" customHeight="1" x14ac:dyDescent="0.4">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spans="1:26" ht="16.5" customHeight="1" x14ac:dyDescent="0.4">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spans="1:26" ht="16.5" customHeight="1" x14ac:dyDescent="0.4">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spans="1:26" ht="16.5" customHeight="1" x14ac:dyDescent="0.4">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spans="1:26" ht="16.5" customHeight="1" x14ac:dyDescent="0.4">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spans="1:26" ht="16.5" customHeight="1" x14ac:dyDescent="0.4">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spans="1:26" ht="16.5" customHeight="1" x14ac:dyDescent="0.4">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spans="1:26" ht="16.5" customHeight="1" x14ac:dyDescent="0.4">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spans="1:26" ht="16.5" customHeight="1" x14ac:dyDescent="0.4">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spans="1:26" ht="16.5" customHeight="1" x14ac:dyDescent="0.4">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spans="1:26" ht="16.5" customHeight="1" x14ac:dyDescent="0.4">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spans="1:26" ht="16.5" customHeight="1" x14ac:dyDescent="0.4">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spans="1:26" ht="16.5" customHeight="1" x14ac:dyDescent="0.4">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spans="1:26" ht="16.5" customHeight="1" x14ac:dyDescent="0.4">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spans="1:26" ht="16.5" customHeight="1" x14ac:dyDescent="0.4">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spans="1:26" ht="16.5" customHeight="1" x14ac:dyDescent="0.4">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spans="1:26" ht="16.5" customHeight="1" x14ac:dyDescent="0.4">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spans="1:26" ht="16.5" customHeight="1" x14ac:dyDescent="0.4">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spans="1:26" ht="16.5" customHeight="1" x14ac:dyDescent="0.4">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spans="1:26" ht="16.5" customHeight="1" x14ac:dyDescent="0.4">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spans="1:26" ht="16.5" customHeight="1" x14ac:dyDescent="0.4">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spans="1:26" ht="16.5" customHeight="1" x14ac:dyDescent="0.4">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spans="1:26" ht="16.5" customHeight="1" x14ac:dyDescent="0.4">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spans="1:26" ht="16.5" customHeight="1" x14ac:dyDescent="0.4">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spans="1:26" ht="16.5" customHeight="1" x14ac:dyDescent="0.4">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spans="1:26" ht="16.5" customHeight="1" x14ac:dyDescent="0.4">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spans="1:26" ht="16.5" customHeight="1" x14ac:dyDescent="0.4">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spans="1:26" ht="16.5" customHeight="1" x14ac:dyDescent="0.4">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spans="1:26" ht="16.5" customHeight="1" x14ac:dyDescent="0.4">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spans="1:26" ht="16.5" customHeight="1" x14ac:dyDescent="0.4">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spans="1:26" ht="16.5" customHeight="1" x14ac:dyDescent="0.4">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spans="1:26" ht="16.5" customHeight="1" x14ac:dyDescent="0.4">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spans="1:26" ht="16.5" customHeight="1" x14ac:dyDescent="0.4">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spans="1:26" ht="16.5" customHeight="1" x14ac:dyDescent="0.4">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spans="1:26" ht="16.5" customHeight="1" x14ac:dyDescent="0.4">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spans="1:26" ht="16.5" customHeight="1" x14ac:dyDescent="0.4">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spans="1:26" ht="16.5" customHeight="1" x14ac:dyDescent="0.4">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spans="1:26" ht="16.5" customHeight="1" x14ac:dyDescent="0.4">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spans="1:26" ht="16.5" customHeight="1" x14ac:dyDescent="0.4">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spans="1:26" ht="16.5" customHeight="1" x14ac:dyDescent="0.4">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spans="1:26" ht="16.5" customHeight="1" x14ac:dyDescent="0.4">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spans="1:26" ht="16.5" customHeight="1" x14ac:dyDescent="0.4">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spans="1:26" ht="16.5" customHeight="1" x14ac:dyDescent="0.4">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spans="1:26" ht="16.5" customHeight="1" x14ac:dyDescent="0.4">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spans="1:26" ht="16.5" customHeight="1" x14ac:dyDescent="0.4">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spans="1:26" ht="16.5" customHeight="1" x14ac:dyDescent="0.4">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spans="1:26" ht="16.5" customHeight="1" x14ac:dyDescent="0.4">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spans="1:26" ht="16.5" customHeight="1" x14ac:dyDescent="0.4">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spans="1:26" ht="16.5" customHeight="1" x14ac:dyDescent="0.4">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spans="1:26" ht="16.5" customHeight="1" x14ac:dyDescent="0.4">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spans="1:26" ht="16.5" customHeight="1" x14ac:dyDescent="0.4">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spans="1:26" ht="16.5" customHeight="1" x14ac:dyDescent="0.4">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spans="1:26" ht="16.5" customHeight="1" x14ac:dyDescent="0.4">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spans="1:26" ht="16.5" customHeight="1" x14ac:dyDescent="0.4">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spans="1:26" ht="16.5" customHeight="1" x14ac:dyDescent="0.4">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spans="1:26" ht="16.5" customHeight="1" x14ac:dyDescent="0.4">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spans="1:26" ht="16.5" customHeight="1" x14ac:dyDescent="0.4">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spans="1:26" ht="16.5" customHeight="1" x14ac:dyDescent="0.4">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spans="1:26" ht="16.5" customHeight="1" x14ac:dyDescent="0.4">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spans="1:26" ht="16.5" customHeight="1" x14ac:dyDescent="0.4">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spans="1:26" ht="16.5" customHeight="1" x14ac:dyDescent="0.4">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spans="1:26" ht="16.5" customHeight="1" x14ac:dyDescent="0.4">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spans="1:26" ht="16.5" customHeight="1" x14ac:dyDescent="0.4">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spans="1:26" ht="16.5" customHeight="1" x14ac:dyDescent="0.4">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spans="1:26" ht="16.5" customHeight="1" x14ac:dyDescent="0.4">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spans="1:26" ht="16.5" customHeight="1" x14ac:dyDescent="0.4">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spans="1:26" ht="16.5" customHeight="1" x14ac:dyDescent="0.4">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spans="1:26" ht="16.5" customHeight="1" x14ac:dyDescent="0.4">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spans="1:26" ht="16.5" customHeight="1" x14ac:dyDescent="0.4">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spans="1:26" ht="16.5" customHeight="1" x14ac:dyDescent="0.4">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spans="1:26" ht="16.5" customHeight="1" x14ac:dyDescent="0.4">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spans="1:26" ht="16.5" customHeight="1" x14ac:dyDescent="0.4">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spans="1:26" ht="16.5" customHeight="1" x14ac:dyDescent="0.4">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spans="1:26" ht="16.5" customHeight="1" x14ac:dyDescent="0.4">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spans="1:26" ht="16.5" customHeight="1" x14ac:dyDescent="0.4">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spans="1:26" ht="16.5" customHeight="1" x14ac:dyDescent="0.4">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spans="1:26" ht="16.5" customHeight="1" x14ac:dyDescent="0.4">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spans="1:26" ht="16.5" customHeight="1" x14ac:dyDescent="0.4">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spans="1:26" ht="16.5" customHeight="1" x14ac:dyDescent="0.4">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spans="1:26" ht="16.5" customHeight="1" x14ac:dyDescent="0.4">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spans="1:26" ht="16.5" customHeight="1" x14ac:dyDescent="0.4">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spans="1:26" ht="16.5" customHeight="1" x14ac:dyDescent="0.4">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spans="1:26" ht="16.5" customHeight="1" x14ac:dyDescent="0.4">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spans="1:26" ht="16.5" customHeight="1" x14ac:dyDescent="0.4">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spans="1:26" ht="16.5" customHeight="1" x14ac:dyDescent="0.4">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spans="1:26" ht="16.5" customHeight="1" x14ac:dyDescent="0.4">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spans="1:26" ht="16.5" customHeight="1" x14ac:dyDescent="0.4">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spans="1:26" ht="16.5" customHeight="1" x14ac:dyDescent="0.4">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spans="1:26" ht="16.5" customHeight="1" x14ac:dyDescent="0.4">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spans="1:26" ht="16.5" customHeight="1" x14ac:dyDescent="0.4">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spans="1:26" ht="16.5" customHeight="1" x14ac:dyDescent="0.4">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spans="1:26" ht="16.5" customHeight="1" x14ac:dyDescent="0.4">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spans="1:26" ht="16.5" customHeight="1" x14ac:dyDescent="0.4">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spans="1:26" ht="16.5" customHeight="1" x14ac:dyDescent="0.4">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spans="1:26" ht="16.5" customHeight="1" x14ac:dyDescent="0.4">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spans="1:26" ht="16.5" customHeight="1" x14ac:dyDescent="0.4">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spans="1:26" ht="16.5" customHeight="1" x14ac:dyDescent="0.4">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spans="1:26" ht="16.5" customHeight="1" x14ac:dyDescent="0.4">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spans="1:26" ht="16.5" customHeight="1" x14ac:dyDescent="0.4">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spans="1:26" ht="16.5" customHeight="1" x14ac:dyDescent="0.4">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spans="1:26" ht="16.5" customHeight="1" x14ac:dyDescent="0.4">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spans="1:26" ht="16.5" customHeight="1" x14ac:dyDescent="0.4">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spans="1:26" ht="16.5" customHeight="1" x14ac:dyDescent="0.4">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spans="1:26" ht="16.5" customHeight="1" x14ac:dyDescent="0.4">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spans="1:26" ht="16.5" customHeight="1" x14ac:dyDescent="0.4">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spans="1:26" ht="16.5" customHeight="1" x14ac:dyDescent="0.4">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spans="1:26" ht="16.5" customHeight="1" x14ac:dyDescent="0.4">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spans="1:26" ht="16.5" customHeight="1" x14ac:dyDescent="0.4">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spans="1:26" ht="16.5" customHeight="1" x14ac:dyDescent="0.4">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spans="1:26" ht="16.5" customHeight="1" x14ac:dyDescent="0.4">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spans="1:26" ht="16.5" customHeight="1" x14ac:dyDescent="0.4">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spans="1:26" ht="16.5" customHeight="1" x14ac:dyDescent="0.4">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spans="1:26" ht="16.5" customHeight="1" x14ac:dyDescent="0.4">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spans="1:26" ht="16.5" customHeight="1" x14ac:dyDescent="0.4">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spans="1:26" ht="16.5" customHeight="1" x14ac:dyDescent="0.4">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spans="1:26" ht="16.5" customHeight="1" x14ac:dyDescent="0.4">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spans="1:26" ht="16.5" customHeight="1" x14ac:dyDescent="0.4">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spans="1:26" ht="16.5" customHeight="1" x14ac:dyDescent="0.4">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spans="1:26" ht="16.5" customHeight="1" x14ac:dyDescent="0.4">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spans="1:26" ht="16.5" customHeight="1" x14ac:dyDescent="0.4">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spans="1:26" ht="16.5" customHeight="1" x14ac:dyDescent="0.4">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spans="1:26" ht="16.5" customHeight="1" x14ac:dyDescent="0.4">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spans="1:26" ht="16.5" customHeight="1" x14ac:dyDescent="0.4">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spans="1:26" ht="16.5" customHeight="1" x14ac:dyDescent="0.4">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spans="1:26" ht="16.5" customHeight="1" x14ac:dyDescent="0.4">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spans="1:26" ht="16.5" customHeight="1" x14ac:dyDescent="0.4">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spans="1:26" ht="16.5" customHeight="1" x14ac:dyDescent="0.4">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spans="1:26" ht="16.5" customHeight="1" x14ac:dyDescent="0.4">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spans="1:26" ht="16.5" customHeight="1" x14ac:dyDescent="0.4">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spans="1:26" ht="16.5" customHeight="1" x14ac:dyDescent="0.4">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spans="1:26" ht="16.5" customHeight="1" x14ac:dyDescent="0.4">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spans="1:26" ht="16.5" customHeight="1" x14ac:dyDescent="0.4">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spans="1:26" ht="16.5" customHeight="1" x14ac:dyDescent="0.4">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spans="1:26" ht="16.5" customHeight="1" x14ac:dyDescent="0.4">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spans="1:26" ht="16.5" customHeight="1" x14ac:dyDescent="0.4">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spans="1:26" ht="16.5" customHeight="1" x14ac:dyDescent="0.4">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spans="1:26" ht="16.5" customHeight="1" x14ac:dyDescent="0.4">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spans="1:26" ht="16.5" customHeight="1" x14ac:dyDescent="0.4">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spans="1:26" ht="16.5" customHeight="1" x14ac:dyDescent="0.4">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spans="1:26" ht="16.5" customHeight="1" x14ac:dyDescent="0.4">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spans="1:26" ht="16.5" customHeight="1" x14ac:dyDescent="0.4">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spans="1:26" ht="16.5" customHeight="1" x14ac:dyDescent="0.4">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spans="1:26" ht="16.5" customHeight="1" x14ac:dyDescent="0.4">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spans="1:26" ht="16.5" customHeight="1" x14ac:dyDescent="0.4">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spans="1:26" ht="16.5" customHeight="1" x14ac:dyDescent="0.4">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spans="1:26" ht="16.5" customHeight="1" x14ac:dyDescent="0.4">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spans="1:26" ht="16.5" customHeight="1" x14ac:dyDescent="0.4">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spans="1:26" ht="16.5" customHeight="1" x14ac:dyDescent="0.4">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spans="1:26" ht="16.5" customHeight="1" x14ac:dyDescent="0.4">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spans="1:26" ht="16.5" customHeight="1" x14ac:dyDescent="0.4">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spans="1:26" ht="16.5" customHeight="1" x14ac:dyDescent="0.4">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spans="1:26" ht="16.5" customHeight="1" x14ac:dyDescent="0.4">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spans="1:26" ht="16.5" customHeight="1" x14ac:dyDescent="0.4">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spans="1:26" ht="16.5" customHeight="1" x14ac:dyDescent="0.4">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spans="1:26" ht="16.5" customHeight="1" x14ac:dyDescent="0.4">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spans="1:26" ht="16.5" customHeight="1" x14ac:dyDescent="0.4">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spans="1:26" ht="16.5" customHeight="1" x14ac:dyDescent="0.4">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spans="1:26" ht="16.5" customHeight="1" x14ac:dyDescent="0.4">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spans="1:26" ht="16.5" customHeight="1" x14ac:dyDescent="0.4">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spans="1:26" ht="16.5" customHeight="1" x14ac:dyDescent="0.4">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spans="1:26" ht="16.5" customHeight="1" x14ac:dyDescent="0.4">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spans="1:26" ht="16.5" customHeight="1" x14ac:dyDescent="0.4">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spans="1:26" ht="16.5" customHeight="1" x14ac:dyDescent="0.4">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spans="1:26" ht="16.5" customHeight="1" x14ac:dyDescent="0.4">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spans="1:26" ht="16.5" customHeight="1" x14ac:dyDescent="0.4">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spans="1:26" ht="16.5" customHeight="1" x14ac:dyDescent="0.4">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spans="1:26" ht="16.5" customHeight="1" x14ac:dyDescent="0.4">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spans="1:26" ht="16.5" customHeight="1" x14ac:dyDescent="0.4">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spans="1:26" ht="16.5" customHeight="1" x14ac:dyDescent="0.4">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spans="1:26" ht="16.5" customHeight="1" x14ac:dyDescent="0.4">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spans="1:26" ht="16.5" customHeight="1" x14ac:dyDescent="0.4">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spans="1:26" ht="16.5" customHeight="1" x14ac:dyDescent="0.4">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spans="1:26" ht="16.5" customHeight="1" x14ac:dyDescent="0.4">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spans="1:26" ht="16.5" customHeight="1" x14ac:dyDescent="0.4">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spans="1:26" ht="16.5" customHeight="1" x14ac:dyDescent="0.4">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spans="1:26" ht="16.5" customHeight="1" x14ac:dyDescent="0.4">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spans="1:26" ht="16.5" customHeight="1" x14ac:dyDescent="0.4">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spans="1:26" ht="16.5" customHeight="1" x14ac:dyDescent="0.4">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spans="1:26" ht="16.5" customHeight="1" x14ac:dyDescent="0.4">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spans="1:26" ht="16.5" customHeight="1" x14ac:dyDescent="0.4">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spans="1:26" ht="16.5" customHeight="1" x14ac:dyDescent="0.4">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spans="1:26" ht="16.5" customHeight="1" x14ac:dyDescent="0.4">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spans="1:26" ht="16.5" customHeight="1" x14ac:dyDescent="0.4">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spans="1:26" ht="16.5" customHeight="1" x14ac:dyDescent="0.4">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spans="1:26" ht="16.5" customHeight="1" x14ac:dyDescent="0.4">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spans="1:26" ht="16.5" customHeight="1" x14ac:dyDescent="0.4">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spans="1:26" ht="16.5" customHeight="1" x14ac:dyDescent="0.4">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spans="1:26" ht="16.5" customHeight="1" x14ac:dyDescent="0.4">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spans="1:26" ht="16.5" customHeight="1" x14ac:dyDescent="0.4">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spans="1:26" ht="16.5" customHeight="1" x14ac:dyDescent="0.4">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spans="1:26" ht="16.5" customHeight="1" x14ac:dyDescent="0.4">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spans="1:26" ht="16.5" customHeight="1" x14ac:dyDescent="0.4">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spans="1:26" ht="16.5" customHeight="1" x14ac:dyDescent="0.4">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spans="1:26" ht="16.5" customHeight="1" x14ac:dyDescent="0.4">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spans="1:26" ht="16.5" customHeight="1" x14ac:dyDescent="0.4">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spans="1:26" ht="16.5" customHeight="1" x14ac:dyDescent="0.4">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spans="1:26" ht="16.5" customHeight="1" x14ac:dyDescent="0.4">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spans="1:26" ht="16.5" customHeight="1" x14ac:dyDescent="0.4">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spans="1:26" ht="16.5" customHeight="1" x14ac:dyDescent="0.4">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spans="1:26" ht="16.5" customHeight="1" x14ac:dyDescent="0.4">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spans="1:26" ht="16.5" customHeight="1" x14ac:dyDescent="0.4">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spans="1:26" ht="16.5" customHeight="1" x14ac:dyDescent="0.4">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spans="1:26" ht="16.5" customHeight="1" x14ac:dyDescent="0.4">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spans="1:26" ht="16.5" customHeight="1" x14ac:dyDescent="0.4">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spans="1:26" ht="16.5" customHeight="1" x14ac:dyDescent="0.4">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spans="1:26" ht="16.5" customHeight="1" x14ac:dyDescent="0.4">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spans="1:26" ht="16.5" customHeight="1" x14ac:dyDescent="0.4">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spans="1:26" ht="16.5" customHeight="1" x14ac:dyDescent="0.4">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spans="1:26" ht="16.5" customHeight="1" x14ac:dyDescent="0.4">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spans="1:26" ht="16.5" customHeight="1" x14ac:dyDescent="0.4">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spans="1:26" ht="16.5" customHeight="1" x14ac:dyDescent="0.4">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spans="1:26" ht="16.5" customHeight="1" x14ac:dyDescent="0.4">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spans="1:26" ht="16.5" customHeight="1" x14ac:dyDescent="0.4">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spans="1:26" ht="16.5" customHeight="1" x14ac:dyDescent="0.4">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spans="1:26" ht="16.5" customHeight="1" x14ac:dyDescent="0.4">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spans="1:26" ht="16.5" customHeight="1" x14ac:dyDescent="0.4">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spans="1:26" ht="16.5" customHeight="1" x14ac:dyDescent="0.4">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spans="1:26" ht="16.5" customHeight="1" x14ac:dyDescent="0.4">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spans="1:26" ht="16.5" customHeight="1" x14ac:dyDescent="0.4">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spans="1:26" ht="16.5" customHeight="1" x14ac:dyDescent="0.4">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spans="1:26" ht="16.5" customHeight="1" x14ac:dyDescent="0.4">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spans="1:26" ht="16.5" customHeight="1" x14ac:dyDescent="0.4">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spans="1:26" ht="16.5" customHeight="1" x14ac:dyDescent="0.4">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spans="1:26" ht="16.5" customHeight="1" x14ac:dyDescent="0.4">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spans="1:26" ht="16.5" customHeight="1" x14ac:dyDescent="0.4">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spans="1:26" ht="16.5" customHeight="1" x14ac:dyDescent="0.4">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spans="1:26" ht="16.5" customHeight="1" x14ac:dyDescent="0.4">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spans="1:26" ht="16.5" customHeight="1" x14ac:dyDescent="0.4">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spans="1:26" ht="16.5" customHeight="1" x14ac:dyDescent="0.4">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spans="1:26" ht="16.5" customHeight="1" x14ac:dyDescent="0.4">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spans="1:26" ht="16.5" customHeight="1" x14ac:dyDescent="0.4">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spans="1:26" ht="16.5" customHeight="1" x14ac:dyDescent="0.4">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spans="1:26" ht="16.5" customHeight="1" x14ac:dyDescent="0.4">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spans="1:26" ht="16.5" customHeight="1" x14ac:dyDescent="0.4">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spans="1:26" ht="16.5" customHeight="1" x14ac:dyDescent="0.4">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spans="1:26" ht="16.5" customHeight="1" x14ac:dyDescent="0.4">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spans="1:26" ht="16.5" customHeight="1" x14ac:dyDescent="0.4">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spans="1:26" ht="16.5" customHeight="1" x14ac:dyDescent="0.4">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spans="1:26" ht="16.5" customHeight="1" x14ac:dyDescent="0.4">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spans="1:26" ht="16.5" customHeight="1" x14ac:dyDescent="0.4">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spans="1:26" ht="16.5" customHeight="1" x14ac:dyDescent="0.4">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spans="1:26" ht="16.5" customHeight="1" x14ac:dyDescent="0.4">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spans="1:26" ht="16.5" customHeight="1" x14ac:dyDescent="0.4">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spans="1:26" ht="16.5" customHeight="1" x14ac:dyDescent="0.4">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spans="1:26" ht="16.5" customHeight="1" x14ac:dyDescent="0.4">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spans="1:26" ht="16.5" customHeight="1" x14ac:dyDescent="0.4">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spans="1:26" ht="16.5" customHeight="1" x14ac:dyDescent="0.4">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spans="1:26" ht="16.5" customHeight="1" x14ac:dyDescent="0.4">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spans="1:26" ht="16.5" customHeight="1" x14ac:dyDescent="0.4">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spans="1:26" ht="16.5" customHeight="1" x14ac:dyDescent="0.4">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spans="1:26" ht="16.5" customHeight="1" x14ac:dyDescent="0.4">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spans="1:26" ht="16.5" customHeight="1" x14ac:dyDescent="0.4">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spans="1:26" ht="16.5" customHeight="1" x14ac:dyDescent="0.4">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spans="1:26" ht="16.5" customHeight="1" x14ac:dyDescent="0.4">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spans="1:26" ht="16.5" customHeight="1" x14ac:dyDescent="0.4">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spans="1:26" ht="16.5" customHeight="1" x14ac:dyDescent="0.4">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spans="1:26" ht="16.5" customHeight="1" x14ac:dyDescent="0.4">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spans="1:26" ht="16.5" customHeight="1" x14ac:dyDescent="0.4">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spans="1:26" ht="16.5" customHeight="1" x14ac:dyDescent="0.4">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spans="1:26" ht="16.5" customHeight="1" x14ac:dyDescent="0.4">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spans="1:26" ht="16.5" customHeight="1" x14ac:dyDescent="0.4">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spans="1:26" ht="16.5" customHeight="1" x14ac:dyDescent="0.4">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spans="1:26" ht="16.5" customHeight="1" x14ac:dyDescent="0.4">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spans="1:26" ht="16.5" customHeight="1" x14ac:dyDescent="0.4">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spans="1:26" ht="16.5" customHeight="1" x14ac:dyDescent="0.4">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spans="1:26" ht="16.5" customHeight="1" x14ac:dyDescent="0.4">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spans="1:26" ht="16.5" customHeight="1" x14ac:dyDescent="0.4">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spans="1:26" ht="16.5" customHeight="1" x14ac:dyDescent="0.4">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spans="1:26" ht="16.5" customHeight="1" x14ac:dyDescent="0.4">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spans="1:26" ht="16.5" customHeight="1" x14ac:dyDescent="0.4">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spans="1:26" ht="16.5" customHeight="1" x14ac:dyDescent="0.4">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spans="1:26" ht="16.5" customHeight="1" x14ac:dyDescent="0.4">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spans="1:26" ht="16.5" customHeight="1" x14ac:dyDescent="0.4">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spans="1:26" ht="16.5" customHeight="1" x14ac:dyDescent="0.4">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spans="1:26" ht="16.5" customHeight="1" x14ac:dyDescent="0.4">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spans="1:26" ht="16.5" customHeight="1" x14ac:dyDescent="0.4">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spans="1:26" ht="16.5" customHeight="1" x14ac:dyDescent="0.4">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spans="1:26" ht="16.5" customHeight="1" x14ac:dyDescent="0.4">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spans="1:26" ht="16.5" customHeight="1" x14ac:dyDescent="0.4">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spans="1:26" ht="16.5" customHeight="1" x14ac:dyDescent="0.4">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spans="1:26" ht="16.5" customHeight="1" x14ac:dyDescent="0.4">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spans="1:26" ht="16.5" customHeight="1" x14ac:dyDescent="0.4">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spans="1:26" ht="16.5" customHeight="1" x14ac:dyDescent="0.4">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spans="1:26" ht="16.5" customHeight="1" x14ac:dyDescent="0.4">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spans="1:26" ht="16.5" customHeight="1" x14ac:dyDescent="0.4">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spans="1:26" ht="16.5" customHeight="1" x14ac:dyDescent="0.4">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spans="1:26" ht="16.5" customHeight="1" x14ac:dyDescent="0.4">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spans="1:26" ht="16.5" customHeight="1" x14ac:dyDescent="0.4">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spans="1:26" ht="16.5" customHeight="1" x14ac:dyDescent="0.4">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spans="1:26" ht="16.5" customHeight="1" x14ac:dyDescent="0.4">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spans="1:26" ht="16.5" customHeight="1" x14ac:dyDescent="0.4">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spans="1:26" ht="16.5" customHeight="1" x14ac:dyDescent="0.4">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spans="1:26" ht="16.5" customHeight="1" x14ac:dyDescent="0.4">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spans="1:26" ht="16.5" customHeight="1" x14ac:dyDescent="0.4">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spans="1:26" ht="16.5" customHeight="1" x14ac:dyDescent="0.4">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spans="1:26" ht="16.5" customHeight="1" x14ac:dyDescent="0.4">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spans="1:26" ht="16.5" customHeight="1" x14ac:dyDescent="0.4">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spans="1:26" ht="16.5" customHeight="1" x14ac:dyDescent="0.4">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spans="1:26" ht="16.5" customHeight="1" x14ac:dyDescent="0.4">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spans="1:26" ht="16.5" customHeight="1" x14ac:dyDescent="0.4">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spans="1:26" ht="16.5" customHeight="1" x14ac:dyDescent="0.4">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spans="1:26" ht="16.5" customHeight="1" x14ac:dyDescent="0.4">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spans="1:26" ht="16.5" customHeight="1" x14ac:dyDescent="0.4">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spans="1:26" ht="16.5" customHeight="1" x14ac:dyDescent="0.4">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spans="1:26" ht="16.5" customHeight="1" x14ac:dyDescent="0.4">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spans="1:26" ht="16.5" customHeight="1" x14ac:dyDescent="0.4">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spans="1:26" ht="16.5" customHeight="1" x14ac:dyDescent="0.4">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spans="1:26" ht="16.5" customHeight="1" x14ac:dyDescent="0.4">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spans="1:26" ht="16.5" customHeight="1" x14ac:dyDescent="0.4">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spans="1:26" ht="16.5" customHeight="1" x14ac:dyDescent="0.4">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spans="1:26" ht="16.5" customHeight="1" x14ac:dyDescent="0.4">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spans="1:26" ht="16.5" customHeight="1" x14ac:dyDescent="0.4">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spans="1:26" ht="16.5" customHeight="1" x14ac:dyDescent="0.4">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spans="1:26" ht="16.5" customHeight="1" x14ac:dyDescent="0.4">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spans="1:26" ht="16.5" customHeight="1" x14ac:dyDescent="0.4">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spans="1:26" ht="16.5" customHeight="1" x14ac:dyDescent="0.4">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spans="1:26" ht="16.5" customHeight="1" x14ac:dyDescent="0.4">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spans="1:26" ht="16.5" customHeight="1" x14ac:dyDescent="0.4">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spans="1:26" ht="16.5" customHeight="1" x14ac:dyDescent="0.4">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spans="1:26" ht="16.5" customHeight="1" x14ac:dyDescent="0.4">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spans="1:26" ht="16.5" customHeight="1" x14ac:dyDescent="0.4">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spans="1:26" ht="16.5" customHeight="1" x14ac:dyDescent="0.4">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spans="1:26" ht="16.5" customHeight="1" x14ac:dyDescent="0.4">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spans="1:26" ht="16.5" customHeight="1" x14ac:dyDescent="0.4">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spans="1:26" ht="16.5" customHeight="1" x14ac:dyDescent="0.4">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spans="1:26" ht="16.5" customHeight="1" x14ac:dyDescent="0.4">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spans="1:26" ht="16.5" customHeight="1" x14ac:dyDescent="0.4">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spans="1:26" ht="16.5" customHeight="1" x14ac:dyDescent="0.4">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spans="1:26" ht="16.5" customHeight="1" x14ac:dyDescent="0.4">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spans="1:26" ht="16.5" customHeight="1" x14ac:dyDescent="0.4">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spans="1:26" ht="16.5" customHeight="1" x14ac:dyDescent="0.4">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spans="1:26" ht="16.5" customHeight="1" x14ac:dyDescent="0.4">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spans="1:26" ht="16.5" customHeight="1" x14ac:dyDescent="0.4">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spans="1:26" ht="16.5" customHeight="1" x14ac:dyDescent="0.4">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spans="1:26" ht="16.5" customHeight="1" x14ac:dyDescent="0.4">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spans="1:26" ht="16.5" customHeight="1" x14ac:dyDescent="0.4">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spans="1:26" ht="16.5" customHeight="1" x14ac:dyDescent="0.4">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spans="1:26" ht="16.5" customHeight="1" x14ac:dyDescent="0.4">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spans="1:26" ht="16.5" customHeight="1" x14ac:dyDescent="0.4">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spans="1:26" ht="16.5" customHeight="1" x14ac:dyDescent="0.4">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spans="1:26" ht="16.5" customHeight="1" x14ac:dyDescent="0.4">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spans="1:26" ht="16.5" customHeight="1" x14ac:dyDescent="0.4">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spans="1:26" ht="16.5" customHeight="1" x14ac:dyDescent="0.4">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spans="1:26" ht="16.5" customHeight="1" x14ac:dyDescent="0.4">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spans="1:26" ht="16.5" customHeight="1" x14ac:dyDescent="0.4">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spans="1:26" ht="16.5" customHeight="1" x14ac:dyDescent="0.4">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spans="1:26" ht="16.5" customHeight="1" x14ac:dyDescent="0.4">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spans="1:26" ht="16.5" customHeight="1" x14ac:dyDescent="0.4">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spans="1:26" ht="16.5" customHeight="1" x14ac:dyDescent="0.4">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spans="1:26" ht="16.5" customHeight="1" x14ac:dyDescent="0.4">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spans="1:26" ht="16.5" customHeight="1" x14ac:dyDescent="0.4">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spans="1:26" ht="16.5" customHeight="1" x14ac:dyDescent="0.4">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spans="1:26" ht="16.5" customHeight="1" x14ac:dyDescent="0.4">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spans="1:26" ht="16.5" customHeight="1" x14ac:dyDescent="0.4">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spans="1:26" ht="16.5" customHeight="1" x14ac:dyDescent="0.4">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spans="1:26" ht="16.5" customHeight="1" x14ac:dyDescent="0.4">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spans="1:26" ht="16.5" customHeight="1" x14ac:dyDescent="0.4">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spans="1:26" ht="16.5" customHeight="1" x14ac:dyDescent="0.4">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spans="1:26" ht="16.5" customHeight="1" x14ac:dyDescent="0.4">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spans="1:26" ht="16.5" customHeight="1" x14ac:dyDescent="0.4">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spans="1:26" ht="16.5" customHeight="1" x14ac:dyDescent="0.4">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spans="1:26" ht="16.5" customHeight="1" x14ac:dyDescent="0.4">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spans="1:26" ht="16.5" customHeight="1" x14ac:dyDescent="0.4">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spans="1:26" ht="16.5" customHeight="1" x14ac:dyDescent="0.4">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spans="1:26" ht="16.5" customHeight="1" x14ac:dyDescent="0.4">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spans="1:26" ht="16.5" customHeight="1" x14ac:dyDescent="0.4">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spans="1:26" ht="16.5" customHeight="1" x14ac:dyDescent="0.4">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spans="1:26" ht="16.5" customHeight="1" x14ac:dyDescent="0.4">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spans="1:26" ht="16.5" customHeight="1" x14ac:dyDescent="0.4">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spans="1:26" ht="16.5" customHeight="1" x14ac:dyDescent="0.4">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spans="1:26" ht="16.5" customHeight="1" x14ac:dyDescent="0.4">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spans="1:26" ht="16.5" customHeight="1" x14ac:dyDescent="0.4">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spans="1:26" ht="16.5" customHeight="1" x14ac:dyDescent="0.4">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spans="1:26" ht="16.5" customHeight="1" x14ac:dyDescent="0.4">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spans="1:26" ht="16.5" customHeight="1" x14ac:dyDescent="0.4">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spans="1:26" ht="16.5" customHeight="1" x14ac:dyDescent="0.4">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spans="1:26" ht="16.5" customHeight="1" x14ac:dyDescent="0.4">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spans="1:26" ht="16.5" customHeight="1" x14ac:dyDescent="0.4">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spans="1:26" ht="16.5" customHeight="1" x14ac:dyDescent="0.4">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spans="1:26" ht="16.5" customHeight="1" x14ac:dyDescent="0.4">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spans="1:26" ht="16.5" customHeight="1" x14ac:dyDescent="0.4">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spans="1:26" ht="16.5" customHeight="1" x14ac:dyDescent="0.4">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spans="1:26" ht="16.5" customHeight="1" x14ac:dyDescent="0.4">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spans="1:26" ht="16.5" customHeight="1" x14ac:dyDescent="0.4">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spans="1:26" ht="16.5" customHeight="1" x14ac:dyDescent="0.4">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spans="1:26" ht="16.5" customHeight="1" x14ac:dyDescent="0.4">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spans="1:26" ht="16.5" customHeight="1" x14ac:dyDescent="0.4">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spans="1:26" ht="16.5" customHeight="1" x14ac:dyDescent="0.4">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spans="1:26" ht="16.5" customHeight="1" x14ac:dyDescent="0.4">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spans="1:26" ht="16.5" customHeight="1" x14ac:dyDescent="0.4">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spans="1:26" ht="16.5" customHeight="1" x14ac:dyDescent="0.4">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spans="1:26" ht="16.5" customHeight="1" x14ac:dyDescent="0.4">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spans="1:26" ht="16.5" customHeight="1" x14ac:dyDescent="0.4">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spans="1:26" ht="16.5" customHeight="1" x14ac:dyDescent="0.4">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spans="1:26" ht="16.5" customHeight="1" x14ac:dyDescent="0.4">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spans="1:26" ht="16.5" customHeight="1" x14ac:dyDescent="0.4">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spans="1:26" ht="16.5" customHeight="1" x14ac:dyDescent="0.4">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spans="1:26" ht="16.5" customHeight="1" x14ac:dyDescent="0.4">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spans="1:26" ht="16.5" customHeight="1" x14ac:dyDescent="0.4">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spans="1:26" ht="16.5" customHeight="1" x14ac:dyDescent="0.4">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spans="1:26" ht="16.5" customHeight="1" x14ac:dyDescent="0.4">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spans="1:26" ht="16.5" customHeight="1" x14ac:dyDescent="0.4">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spans="1:26" ht="16.5" customHeight="1" x14ac:dyDescent="0.4">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spans="1:26" ht="16.5" customHeight="1" x14ac:dyDescent="0.4">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spans="1:26" ht="16.5" customHeight="1" x14ac:dyDescent="0.4">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spans="1:26" ht="16.5" customHeight="1" x14ac:dyDescent="0.4">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spans="1:26" ht="16.5" customHeight="1" x14ac:dyDescent="0.4">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spans="1:26" ht="16.5" customHeight="1" x14ac:dyDescent="0.4">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spans="1:26" ht="16.5" customHeight="1" x14ac:dyDescent="0.4">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spans="1:26" ht="16.5" customHeight="1" x14ac:dyDescent="0.4">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spans="1:26" ht="16.5" customHeight="1" x14ac:dyDescent="0.4">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spans="1:26" ht="16.5" customHeight="1" x14ac:dyDescent="0.4">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spans="1:26" ht="16.5" customHeight="1" x14ac:dyDescent="0.4">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spans="1:26" ht="16.5" customHeight="1" x14ac:dyDescent="0.4">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spans="1:26" ht="16.5" customHeight="1" x14ac:dyDescent="0.4">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spans="1:26" ht="16.5" customHeight="1" x14ac:dyDescent="0.4">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spans="1:26" ht="16.5" customHeight="1" x14ac:dyDescent="0.4">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spans="1:26" ht="16.5" customHeight="1" x14ac:dyDescent="0.4">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spans="1:26" ht="16.5" customHeight="1" x14ac:dyDescent="0.4">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spans="1:26" ht="16.5" customHeight="1" x14ac:dyDescent="0.4">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spans="1:26" ht="16.5" customHeight="1" x14ac:dyDescent="0.4">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spans="1:26" ht="16.5" customHeight="1" x14ac:dyDescent="0.4">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spans="1:26" ht="16.5" customHeight="1" x14ac:dyDescent="0.4">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spans="1:26" ht="16.5" customHeight="1" x14ac:dyDescent="0.4">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spans="1:26" ht="16.5" customHeight="1" x14ac:dyDescent="0.4">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spans="1:26" ht="16.5" customHeight="1" x14ac:dyDescent="0.4">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spans="1:26" ht="16.5" customHeight="1" x14ac:dyDescent="0.4">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spans="1:26" ht="16.5" customHeight="1" x14ac:dyDescent="0.4">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spans="1:26" ht="16.5" customHeight="1" x14ac:dyDescent="0.4">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spans="1:26" ht="16.5" customHeight="1" x14ac:dyDescent="0.4">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spans="1:26" ht="16.5" customHeight="1" x14ac:dyDescent="0.4">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spans="1:26" ht="16.5" customHeight="1" x14ac:dyDescent="0.4">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spans="1:26" ht="16.5" customHeight="1" x14ac:dyDescent="0.4">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spans="1:26" ht="16.5" customHeight="1" x14ac:dyDescent="0.4">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spans="1:26" ht="16.5" customHeight="1" x14ac:dyDescent="0.4">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spans="1:26" ht="16.5" customHeight="1" x14ac:dyDescent="0.4">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spans="1:26" ht="16.5" customHeight="1" x14ac:dyDescent="0.4">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spans="1:26" ht="16.5" customHeight="1" x14ac:dyDescent="0.4">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spans="1:26" ht="16.5" customHeight="1" x14ac:dyDescent="0.4">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spans="1:26" ht="16.5" customHeight="1" x14ac:dyDescent="0.4">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spans="1:26" ht="16.5" customHeight="1" x14ac:dyDescent="0.4">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spans="1:26" ht="16.5" customHeight="1" x14ac:dyDescent="0.4">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spans="1:26" ht="16.5" customHeight="1" x14ac:dyDescent="0.4">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spans="1:26" ht="16.5" customHeight="1" x14ac:dyDescent="0.4">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spans="1:26" ht="16.5" customHeight="1" x14ac:dyDescent="0.4">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spans="1:26" ht="16.5" customHeight="1" x14ac:dyDescent="0.4">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spans="1:26" ht="16.5" customHeight="1" x14ac:dyDescent="0.4">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spans="1:26" ht="16.5" customHeight="1" x14ac:dyDescent="0.4">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spans="1:26" ht="16.5" customHeight="1" x14ac:dyDescent="0.4">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spans="1:26" ht="16.5" customHeight="1" x14ac:dyDescent="0.4">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spans="1:26" ht="16.5" customHeight="1" x14ac:dyDescent="0.4">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spans="1:26" ht="16.5" customHeight="1" x14ac:dyDescent="0.4">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spans="1:26" ht="16.5" customHeight="1" x14ac:dyDescent="0.4">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spans="1:26" ht="16.5" customHeight="1" x14ac:dyDescent="0.4">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spans="1:26" ht="16.5" customHeight="1" x14ac:dyDescent="0.4">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spans="1:26" ht="16.5" customHeight="1" x14ac:dyDescent="0.4">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spans="1:26" ht="16.5" customHeight="1" x14ac:dyDescent="0.4">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spans="1:26" ht="16.5" customHeight="1" x14ac:dyDescent="0.4">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spans="1:26" ht="16.5" customHeight="1" x14ac:dyDescent="0.4">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spans="1:26" ht="16.5" customHeight="1" x14ac:dyDescent="0.4">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spans="1:26" ht="16.5" customHeight="1" x14ac:dyDescent="0.4">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spans="1:26" ht="16.5" customHeight="1" x14ac:dyDescent="0.4">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spans="1:26" ht="16.5" customHeight="1" x14ac:dyDescent="0.4">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spans="1:26" ht="16.5" customHeight="1" x14ac:dyDescent="0.4">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spans="1:26" ht="16.5" customHeight="1" x14ac:dyDescent="0.4">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spans="1:26" ht="16.5" customHeight="1" x14ac:dyDescent="0.4">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spans="1:26" ht="16.5" customHeight="1" x14ac:dyDescent="0.4">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spans="1:26" ht="16.5" customHeight="1" x14ac:dyDescent="0.4">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spans="1:26" ht="16.5" customHeight="1" x14ac:dyDescent="0.4">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spans="1:26" ht="16.5" customHeight="1" x14ac:dyDescent="0.4">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spans="1:26" ht="16.5" customHeight="1" x14ac:dyDescent="0.4">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spans="1:26" ht="16.5" customHeight="1" x14ac:dyDescent="0.4">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spans="1:26" ht="16.5" customHeight="1" x14ac:dyDescent="0.4">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spans="1:26" ht="16.5" customHeight="1" x14ac:dyDescent="0.4">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spans="1:26" ht="16.5" customHeight="1" x14ac:dyDescent="0.4">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spans="1:26" ht="16.5" customHeight="1" x14ac:dyDescent="0.4">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spans="1:26" ht="16.5" customHeight="1" x14ac:dyDescent="0.4">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spans="1:26" ht="16.5" customHeight="1" x14ac:dyDescent="0.4">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spans="1:26" ht="16.5" customHeight="1" x14ac:dyDescent="0.4">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spans="1:26" ht="16.5" customHeight="1" x14ac:dyDescent="0.4">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spans="1:26" ht="16.5" customHeight="1" x14ac:dyDescent="0.4">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spans="1:26" ht="16.5" customHeight="1" x14ac:dyDescent="0.4">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spans="1:26" ht="16.5" customHeight="1" x14ac:dyDescent="0.4">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spans="1:26" ht="16.5" customHeight="1" x14ac:dyDescent="0.4">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spans="1:26" ht="16.5" customHeight="1" x14ac:dyDescent="0.4">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spans="1:26" ht="16.5" customHeight="1" x14ac:dyDescent="0.4">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spans="1:26" ht="16.5" customHeight="1" x14ac:dyDescent="0.4">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spans="1:26" ht="16.5" customHeight="1" x14ac:dyDescent="0.4">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spans="1:26" ht="16.5" customHeight="1" x14ac:dyDescent="0.4">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spans="1:26" ht="16.5" customHeight="1" x14ac:dyDescent="0.4">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spans="1:26" ht="16.5" customHeight="1" x14ac:dyDescent="0.4">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spans="1:26" ht="16.5" customHeight="1" x14ac:dyDescent="0.4">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spans="1:26" ht="16.5" customHeight="1" x14ac:dyDescent="0.4">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spans="1:26" ht="16.5" customHeight="1" x14ac:dyDescent="0.4">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spans="1:26" ht="16.5" customHeight="1" x14ac:dyDescent="0.4">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spans="1:26" ht="16.5" customHeight="1" x14ac:dyDescent="0.4">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spans="1:26" ht="16.5" customHeight="1" x14ac:dyDescent="0.4">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spans="1:26" ht="16.5" customHeight="1" x14ac:dyDescent="0.4">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spans="1:26" ht="16.5" customHeight="1" x14ac:dyDescent="0.4">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spans="1:26" ht="16.5" customHeight="1" x14ac:dyDescent="0.4">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spans="1:26" ht="16.5" customHeight="1" x14ac:dyDescent="0.4">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spans="1:26" ht="16.5" customHeight="1" x14ac:dyDescent="0.4">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spans="1:26" ht="16.5" customHeight="1" x14ac:dyDescent="0.4">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spans="1:26" ht="16.5" customHeight="1" x14ac:dyDescent="0.4">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spans="1:26" ht="16.5" customHeight="1" x14ac:dyDescent="0.4">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spans="1:26" ht="16.5" customHeight="1" x14ac:dyDescent="0.4">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spans="1:26" ht="16.5" customHeight="1" x14ac:dyDescent="0.4">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spans="1:26" ht="16.5" customHeight="1" x14ac:dyDescent="0.4">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spans="1:26" ht="16.5" customHeight="1" x14ac:dyDescent="0.4">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spans="1:26" ht="16.5" customHeight="1" x14ac:dyDescent="0.4">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spans="1:26" ht="16.5" customHeight="1" x14ac:dyDescent="0.4">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spans="1:26" ht="16.5" customHeight="1" x14ac:dyDescent="0.4">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spans="1:26" ht="16.5" customHeight="1" x14ac:dyDescent="0.4">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spans="1:26" ht="16.5" customHeight="1" x14ac:dyDescent="0.4">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spans="1:26" ht="16.5" customHeight="1" x14ac:dyDescent="0.4">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spans="1:26" ht="16.5" customHeight="1" x14ac:dyDescent="0.4">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spans="1:26" ht="16.5" customHeight="1" x14ac:dyDescent="0.4">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spans="1:26" ht="16.5" customHeight="1" x14ac:dyDescent="0.4">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spans="1:26" ht="16.5" customHeight="1" x14ac:dyDescent="0.4">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spans="1:26" ht="16.5" customHeight="1" x14ac:dyDescent="0.4">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spans="1:26" ht="16.5" customHeight="1" x14ac:dyDescent="0.4">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spans="1:26" ht="16.5" customHeight="1" x14ac:dyDescent="0.4">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spans="1:26" ht="16.5" customHeight="1" x14ac:dyDescent="0.4">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spans="1:26" ht="16.5" customHeight="1" x14ac:dyDescent="0.4">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spans="1:26" ht="16.5" customHeight="1" x14ac:dyDescent="0.4">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spans="1:26" ht="16.5" customHeight="1" x14ac:dyDescent="0.4">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spans="1:26" ht="16.5" customHeight="1" x14ac:dyDescent="0.4">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spans="1:26" ht="16.5" customHeight="1" x14ac:dyDescent="0.4">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spans="1:26" ht="16.5" customHeight="1" x14ac:dyDescent="0.4">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spans="1:26" ht="16.5" customHeight="1" x14ac:dyDescent="0.4">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spans="1:26" ht="16.5" customHeight="1" x14ac:dyDescent="0.4">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spans="1:26" ht="16.5" customHeight="1" x14ac:dyDescent="0.4">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spans="1:26" ht="16.5" customHeight="1" x14ac:dyDescent="0.4">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spans="1:26" ht="16.5" customHeight="1" x14ac:dyDescent="0.4">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spans="1:26" ht="16.5" customHeight="1" x14ac:dyDescent="0.4">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spans="1:26" ht="16.5" customHeight="1" x14ac:dyDescent="0.4">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spans="1:26" ht="16.5" customHeight="1" x14ac:dyDescent="0.4">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spans="1:26" ht="16.5" customHeight="1" x14ac:dyDescent="0.4">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spans="1:26" ht="16.5" customHeight="1" x14ac:dyDescent="0.4">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spans="1:26" ht="16.5" customHeight="1" x14ac:dyDescent="0.4">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spans="1:26" ht="16.5" customHeight="1" x14ac:dyDescent="0.4">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spans="1:26" ht="16.5" customHeight="1" x14ac:dyDescent="0.4">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spans="1:26" ht="16.5" customHeight="1" x14ac:dyDescent="0.4">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spans="1:26" ht="16.5" customHeight="1" x14ac:dyDescent="0.4">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spans="1:26" ht="16.5" customHeight="1" x14ac:dyDescent="0.4">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spans="1:26" ht="16.5" customHeight="1" x14ac:dyDescent="0.4">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spans="1:26" ht="16.5" customHeight="1" x14ac:dyDescent="0.4">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spans="1:26" ht="16.5" customHeight="1" x14ac:dyDescent="0.4">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spans="1:26" ht="16.5" customHeight="1" x14ac:dyDescent="0.4">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spans="1:26" ht="16.5" customHeight="1" x14ac:dyDescent="0.4">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spans="1:26" ht="16.5" customHeight="1" x14ac:dyDescent="0.4">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spans="1:26" ht="16.5" customHeight="1" x14ac:dyDescent="0.4">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spans="1:26" ht="16.5" customHeight="1" x14ac:dyDescent="0.4">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spans="1:26" ht="16.5" customHeight="1" x14ac:dyDescent="0.4">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spans="1:26" ht="16.5" customHeight="1" x14ac:dyDescent="0.4">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spans="1:26" ht="16.5" customHeight="1" x14ac:dyDescent="0.4">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spans="1:26" ht="16.5" customHeight="1" x14ac:dyDescent="0.4">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spans="1:26" ht="16.5" customHeight="1" x14ac:dyDescent="0.4">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spans="1:26" ht="16.5" customHeight="1" x14ac:dyDescent="0.4">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spans="1:26" ht="16.5" customHeight="1" x14ac:dyDescent="0.4">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spans="1:26" ht="16.5" customHeight="1" x14ac:dyDescent="0.4">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spans="1:26" ht="16.5" customHeight="1" x14ac:dyDescent="0.4">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spans="1:26" ht="16.5" customHeight="1" x14ac:dyDescent="0.4">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spans="1:26" ht="16.5" customHeight="1" x14ac:dyDescent="0.4">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spans="1:26" ht="16.5" customHeight="1" x14ac:dyDescent="0.4">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spans="1:26" ht="16.5" customHeight="1" x14ac:dyDescent="0.4">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spans="1:26" ht="16.5" customHeight="1" x14ac:dyDescent="0.4">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spans="1:26" ht="16.5" customHeight="1" x14ac:dyDescent="0.4">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spans="1:26" ht="16.5" customHeight="1" x14ac:dyDescent="0.4">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spans="1:26" ht="16.5" customHeight="1" x14ac:dyDescent="0.4">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spans="1:26" ht="16.5" customHeight="1" x14ac:dyDescent="0.4">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spans="1:26" ht="16.5" customHeight="1" x14ac:dyDescent="0.4">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spans="1:26" ht="16.5" customHeight="1" x14ac:dyDescent="0.4">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spans="1:26" ht="16.5" customHeight="1" x14ac:dyDescent="0.4">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spans="1:26" ht="16.5" customHeight="1" x14ac:dyDescent="0.4">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spans="1:26" ht="16.5" customHeight="1" x14ac:dyDescent="0.4">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spans="1:26" ht="16.5" customHeight="1" x14ac:dyDescent="0.4">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spans="1:26" ht="16.5" customHeight="1" x14ac:dyDescent="0.4">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spans="1:26" ht="16.5" customHeight="1" x14ac:dyDescent="0.4">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spans="1:26" ht="16.5" customHeight="1" x14ac:dyDescent="0.4">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spans="1:26" ht="16.5" customHeight="1" x14ac:dyDescent="0.4">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spans="1:26" ht="16.5" customHeight="1" x14ac:dyDescent="0.4">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spans="1:26" ht="16.5" customHeight="1" x14ac:dyDescent="0.4">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spans="1:26" ht="16.5" customHeight="1" x14ac:dyDescent="0.4">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spans="1:26" ht="16.5" customHeight="1" x14ac:dyDescent="0.4">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spans="1:26" ht="16.5" customHeight="1" x14ac:dyDescent="0.4">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spans="1:26" ht="16.5" customHeight="1" x14ac:dyDescent="0.4">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spans="1:26" ht="16.5" customHeight="1" x14ac:dyDescent="0.4">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spans="1:26" ht="16.5" customHeight="1" x14ac:dyDescent="0.4">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spans="1:26" ht="16.5" customHeight="1" x14ac:dyDescent="0.4">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spans="1:26" ht="16.5" customHeight="1" x14ac:dyDescent="0.4">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spans="1:26" ht="16.5" customHeight="1" x14ac:dyDescent="0.4">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spans="1:26" ht="16.5" customHeight="1" x14ac:dyDescent="0.4">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spans="1:26" ht="16.5" customHeight="1" x14ac:dyDescent="0.4">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spans="1:26" ht="16.5" customHeight="1" x14ac:dyDescent="0.4">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spans="1:26" ht="16.5" customHeight="1" x14ac:dyDescent="0.4">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spans="1:26" ht="16.5" customHeight="1" x14ac:dyDescent="0.4">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spans="1:26" ht="16.5" customHeight="1" x14ac:dyDescent="0.4">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spans="1:26" ht="16.5" customHeight="1" x14ac:dyDescent="0.4">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spans="1:26" ht="16.5" customHeight="1" x14ac:dyDescent="0.4">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spans="1:26" ht="16.5" customHeight="1" x14ac:dyDescent="0.4">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spans="1:26" ht="16.5" customHeight="1" x14ac:dyDescent="0.4">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spans="1:26" ht="16.5" customHeight="1" x14ac:dyDescent="0.4">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spans="1:26" ht="16.5" customHeight="1" x14ac:dyDescent="0.4">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spans="1:26" ht="16.5" customHeight="1" x14ac:dyDescent="0.4">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spans="1:26" ht="16.5" customHeight="1" x14ac:dyDescent="0.4">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spans="1:26" ht="16.5" customHeight="1" x14ac:dyDescent="0.4">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spans="1:26" ht="16.5" customHeight="1" x14ac:dyDescent="0.4">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spans="1:26" ht="16.5" customHeight="1" x14ac:dyDescent="0.4">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spans="1:26" ht="16.5" customHeight="1" x14ac:dyDescent="0.4">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spans="1:26" ht="16.5" customHeight="1" x14ac:dyDescent="0.4">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spans="1:26" ht="16.5" customHeight="1" x14ac:dyDescent="0.4">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spans="1:26" ht="16.5" customHeight="1" x14ac:dyDescent="0.4">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spans="1:26" ht="16.5" customHeight="1" x14ac:dyDescent="0.4">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spans="1:26" ht="16.5" customHeight="1" x14ac:dyDescent="0.4">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spans="1:26" ht="16.5" customHeight="1" x14ac:dyDescent="0.4">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spans="1:26" ht="16.5" customHeight="1" x14ac:dyDescent="0.4">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spans="1:26" ht="16.5" customHeight="1" x14ac:dyDescent="0.4">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spans="1:26" ht="16.5" customHeight="1" x14ac:dyDescent="0.4">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spans="1:26" ht="16.5" customHeight="1" x14ac:dyDescent="0.4">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spans="1:26" ht="16.5" customHeight="1" x14ac:dyDescent="0.4">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spans="1:26" ht="16.5" customHeight="1" x14ac:dyDescent="0.4">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spans="1:26" ht="16.5" customHeight="1" x14ac:dyDescent="0.4">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spans="1:26" ht="16.5" customHeight="1" x14ac:dyDescent="0.4">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spans="1:26" ht="16.5" customHeight="1" x14ac:dyDescent="0.4">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spans="1:26" ht="16.5" customHeight="1" x14ac:dyDescent="0.4">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spans="1:26" ht="16.5" customHeight="1" x14ac:dyDescent="0.4">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row>
    <row r="996" spans="1:26" ht="16.5" customHeight="1" x14ac:dyDescent="0.4">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row>
    <row r="997" spans="1:26" ht="16.5" customHeight="1" x14ac:dyDescent="0.4">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row>
    <row r="998" spans="1:26" ht="16.5" customHeight="1" x14ac:dyDescent="0.4">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row>
    <row r="999" spans="1:26" ht="16.5" customHeight="1" x14ac:dyDescent="0.4">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row>
    <row r="1000" spans="1:26" ht="16.5" customHeight="1" x14ac:dyDescent="0.4">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row>
    <row r="1001" spans="1:26" ht="15" customHeight="1" x14ac:dyDescent="0.4">
      <c r="A1001" s="30"/>
      <c r="B1001" s="30"/>
      <c r="C1001" s="30"/>
      <c r="D1001" s="30"/>
      <c r="E1001" s="30"/>
      <c r="F1001" s="30"/>
      <c r="G1001" s="30"/>
      <c r="H1001" s="30"/>
      <c r="I1001" s="30"/>
      <c r="J1001" s="30"/>
      <c r="K1001" s="30"/>
      <c r="L1001" s="30"/>
      <c r="M1001" s="30"/>
      <c r="N1001" s="30"/>
      <c r="O1001" s="30"/>
      <c r="P1001" s="30"/>
      <c r="Q1001" s="30"/>
      <c r="R1001" s="30"/>
    </row>
    <row r="1002" spans="1:26" ht="15" customHeight="1" x14ac:dyDescent="0.4">
      <c r="A1002" s="30"/>
      <c r="B1002" s="30"/>
      <c r="C1002" s="30"/>
      <c r="D1002" s="30"/>
      <c r="E1002" s="30"/>
      <c r="F1002" s="30"/>
      <c r="G1002" s="30"/>
      <c r="H1002" s="30"/>
      <c r="I1002" s="30"/>
      <c r="J1002" s="30"/>
      <c r="K1002" s="30"/>
      <c r="L1002" s="30"/>
      <c r="M1002" s="30"/>
      <c r="N1002" s="30"/>
      <c r="O1002" s="30"/>
      <c r="P1002" s="30"/>
      <c r="Q1002" s="30"/>
      <c r="R1002" s="30"/>
    </row>
    <row r="1003" spans="1:26" ht="15" customHeight="1" x14ac:dyDescent="0.4">
      <c r="A1003" s="30"/>
      <c r="B1003" s="30"/>
      <c r="C1003" s="30"/>
      <c r="D1003" s="30"/>
      <c r="E1003" s="30"/>
      <c r="F1003" s="30"/>
      <c r="G1003" s="30"/>
      <c r="H1003" s="30"/>
      <c r="I1003" s="30"/>
      <c r="J1003" s="30"/>
      <c r="K1003" s="30"/>
      <c r="L1003" s="30"/>
      <c r="M1003" s="30"/>
      <c r="N1003" s="30"/>
      <c r="O1003" s="30"/>
      <c r="P1003" s="30"/>
      <c r="Q1003" s="30"/>
      <c r="R1003" s="30"/>
    </row>
  </sheetData>
  <sheetProtection algorithmName="SHA-512" hashValue="UJetswhY5FvbOqwh+UywXTZu42c5VgnkiSSUVrxN4fxqeW4ZVjmJMjYNdFCcoPRKBzFsAf8QtLtwHwdLIZSclw==" saltValue="BFhDvwAGohHMrJW89rLtyQ==" spinCount="100000" sheet="1" selectLockedCells="1"/>
  <mergeCells count="41">
    <mergeCell ref="B45:R45"/>
    <mergeCell ref="B46:R46"/>
    <mergeCell ref="B48:R48"/>
    <mergeCell ref="B49:R76"/>
    <mergeCell ref="B44:R44"/>
    <mergeCell ref="B41:R41"/>
    <mergeCell ref="B42:R42"/>
    <mergeCell ref="B33:R33"/>
    <mergeCell ref="B34:R34"/>
    <mergeCell ref="B35:R35"/>
    <mergeCell ref="B36:R36"/>
    <mergeCell ref="B37:R37"/>
    <mergeCell ref="B43:R43"/>
    <mergeCell ref="B32:R32"/>
    <mergeCell ref="B21:R21"/>
    <mergeCell ref="B22:R22"/>
    <mergeCell ref="B23:R23"/>
    <mergeCell ref="B24:R24"/>
    <mergeCell ref="B25:R25"/>
    <mergeCell ref="B26:R26"/>
    <mergeCell ref="B27:R27"/>
    <mergeCell ref="B28:R28"/>
    <mergeCell ref="B29:R29"/>
    <mergeCell ref="B30:R30"/>
    <mergeCell ref="B31:R31"/>
    <mergeCell ref="B38:R38"/>
    <mergeCell ref="B39:R39"/>
    <mergeCell ref="B40:R40"/>
    <mergeCell ref="B20:R20"/>
    <mergeCell ref="C3:H3"/>
    <mergeCell ref="C5:H5"/>
    <mergeCell ref="C7:H7"/>
    <mergeCell ref="B9:R9"/>
    <mergeCell ref="B10:R10"/>
    <mergeCell ref="B14:R14"/>
    <mergeCell ref="B15:R15"/>
    <mergeCell ref="B16:R16"/>
    <mergeCell ref="B17:R17"/>
    <mergeCell ref="B18:R18"/>
    <mergeCell ref="B19:R19"/>
    <mergeCell ref="B11:J11"/>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33CA0-BDA5-4FE4-9778-98299550D61A}">
  <dimension ref="B2:I326"/>
  <sheetViews>
    <sheetView zoomScale="85" zoomScaleNormal="85" workbookViewId="0">
      <selection activeCell="B6" sqref="B6"/>
    </sheetView>
  </sheetViews>
  <sheetFormatPr defaultColWidth="9.109375" defaultRowHeight="19.2" x14ac:dyDescent="0.45"/>
  <cols>
    <col min="1" max="1" width="9.109375" style="4"/>
    <col min="2" max="3" width="16.44140625" style="4" customWidth="1"/>
    <col min="4" max="4" width="16.44140625" style="3" customWidth="1"/>
    <col min="5" max="5" width="92.88671875" style="4" customWidth="1"/>
    <col min="6" max="6" width="2.109375" style="4" customWidth="1"/>
    <col min="7" max="7" width="12.6640625" style="4" customWidth="1"/>
    <col min="8" max="8" width="15.109375" style="4" hidden="1" customWidth="1"/>
    <col min="9" max="9" width="12.5546875" style="4" hidden="1" customWidth="1"/>
    <col min="10" max="16384" width="9.109375" style="4"/>
  </cols>
  <sheetData>
    <row r="2" spans="2:9" x14ac:dyDescent="0.45">
      <c r="B2" s="71" t="s">
        <v>2282</v>
      </c>
      <c r="C2" s="71"/>
      <c r="D2" s="71"/>
      <c r="E2" s="71"/>
    </row>
    <row r="3" spans="2:9" ht="6.75" customHeight="1" x14ac:dyDescent="0.45">
      <c r="B3" s="3"/>
      <c r="D3" s="4"/>
    </row>
    <row r="4" spans="2:9" ht="16.5" customHeight="1" x14ac:dyDescent="0.45">
      <c r="B4" s="155" t="s">
        <v>2389</v>
      </c>
      <c r="C4" s="155"/>
      <c r="D4" s="155"/>
      <c r="E4" s="155"/>
      <c r="I4" s="4" t="e" cm="1" vm="1">
        <f t="array" ref="I4">SUM(_xlfn._xlws.FILTER(I6:I12,NOT(ISBLANK(D6:D12))))</f>
        <v>#VALUE!</v>
      </c>
    </row>
    <row r="5" spans="2:9" ht="5.25" customHeight="1" x14ac:dyDescent="0.45">
      <c r="B5" s="3"/>
      <c r="D5" s="4"/>
    </row>
    <row r="6" spans="2:9" s="75" customFormat="1" ht="21.75" customHeight="1" x14ac:dyDescent="0.3">
      <c r="B6" s="166"/>
      <c r="C6" s="154" t="s">
        <v>2385</v>
      </c>
      <c r="D6" s="154"/>
      <c r="E6" s="154"/>
      <c r="H6" s="75" t="str">
        <f>C6</f>
        <v xml:space="preserve">Improve student access and participation in current alternative breakfast/Breakfast After the Bell (BAB) program. </v>
      </c>
      <c r="I6" s="75">
        <v>8</v>
      </c>
    </row>
    <row r="7" spans="2:9" s="75" customFormat="1" ht="24" customHeight="1" x14ac:dyDescent="0.3">
      <c r="B7" s="166"/>
      <c r="C7" s="154" t="s">
        <v>2289</v>
      </c>
      <c r="D7" s="154"/>
      <c r="E7" s="154"/>
      <c r="H7" s="75" t="e">
        <f>#REF!</f>
        <v>#REF!</v>
      </c>
      <c r="I7" s="75">
        <v>8</v>
      </c>
    </row>
    <row r="8" spans="2:9" s="75" customFormat="1" ht="24" customHeight="1" x14ac:dyDescent="0.3">
      <c r="B8" s="166"/>
      <c r="C8" s="77" t="s">
        <v>2386</v>
      </c>
      <c r="D8" s="69"/>
      <c r="E8" s="69"/>
      <c r="H8" s="75" t="str">
        <f>C8</f>
        <v xml:space="preserve">Purchase or renew software license for menu planning or nutrient analysis software used in the School Breakfast Program (SBP). </v>
      </c>
      <c r="I8" s="75">
        <v>5</v>
      </c>
    </row>
    <row r="9" spans="2:9" s="75" customFormat="1" ht="24.75" customHeight="1" x14ac:dyDescent="0.3">
      <c r="B9" s="166"/>
      <c r="C9" s="77" t="s">
        <v>2366</v>
      </c>
      <c r="D9" s="69"/>
      <c r="E9" s="69"/>
      <c r="H9" s="75" t="str">
        <f>C9</f>
        <v>This project will support specific Local School Wellness Policy goals related to the SBP (must attach/highlight specifics). </v>
      </c>
      <c r="I9" s="75">
        <v>5</v>
      </c>
    </row>
    <row r="10" spans="2:9" s="75" customFormat="1" ht="22.5" customHeight="1" x14ac:dyDescent="0.3">
      <c r="B10" s="166"/>
      <c r="C10" s="77" t="s">
        <v>2367</v>
      </c>
      <c r="D10" s="69"/>
      <c r="E10" s="69"/>
      <c r="H10" s="75" t="str">
        <f>C10</f>
        <v>Promotion and outreach of SBP. </v>
      </c>
      <c r="I10" s="75">
        <v>3</v>
      </c>
    </row>
    <row r="11" spans="2:9" s="75" customFormat="1" ht="22.5" customHeight="1" x14ac:dyDescent="0.3">
      <c r="B11" s="166"/>
      <c r="C11" s="75" t="s">
        <v>2368</v>
      </c>
      <c r="D11" s="69"/>
      <c r="E11" s="69"/>
      <c r="H11" s="75" t="str">
        <f>C11</f>
        <v xml:space="preserve">Funding supports limits to added sugars at breakfast according to Final Rule-Child Nutrition Programs: Meal Patterns Consistent with the 2020-2025 DGAs. </v>
      </c>
      <c r="I11" s="75">
        <v>3</v>
      </c>
    </row>
    <row r="12" spans="2:9" ht="22.5" customHeight="1" x14ac:dyDescent="0.45">
      <c r="B12" s="166"/>
      <c r="C12" s="4" t="s">
        <v>2384</v>
      </c>
      <c r="E12" s="5"/>
      <c r="F12" s="5"/>
      <c r="G12" s="5"/>
      <c r="H12" s="4">
        <f t="shared" ref="H12" si="0">E12</f>
        <v>0</v>
      </c>
    </row>
    <row r="13" spans="2:9" x14ac:dyDescent="0.45">
      <c r="E13" s="14"/>
    </row>
    <row r="14" spans="2:9" ht="20.25" customHeight="1" x14ac:dyDescent="0.45">
      <c r="B14" s="122" t="s">
        <v>2369</v>
      </c>
      <c r="C14" s="156"/>
      <c r="D14" s="156"/>
      <c r="E14" s="156"/>
    </row>
    <row r="15" spans="2:9" ht="6.75" customHeight="1" thickBot="1" x14ac:dyDescent="0.5"/>
    <row r="16" spans="2:9" ht="207.75" customHeight="1" thickBot="1" x14ac:dyDescent="0.5">
      <c r="B16" s="157"/>
      <c r="C16" s="158"/>
      <c r="D16" s="158"/>
      <c r="E16" s="159"/>
    </row>
    <row r="18" spans="2:5" ht="20.25" customHeight="1" x14ac:dyDescent="0.45">
      <c r="B18" s="160" t="s">
        <v>2362</v>
      </c>
      <c r="C18" s="160"/>
      <c r="D18" s="160"/>
      <c r="E18" s="160"/>
    </row>
    <row r="19" spans="2:5" x14ac:dyDescent="0.45">
      <c r="B19" s="96" t="s">
        <v>323</v>
      </c>
      <c r="D19" s="4"/>
    </row>
    <row r="20" spans="2:5" x14ac:dyDescent="0.45">
      <c r="B20" s="3"/>
    </row>
    <row r="21" spans="2:5" x14ac:dyDescent="0.45">
      <c r="B21" s="75" t="s">
        <v>2370</v>
      </c>
      <c r="D21" s="4"/>
    </row>
    <row r="22" spans="2:5" ht="37.5" customHeight="1" x14ac:dyDescent="0.45">
      <c r="B22" s="161" t="s">
        <v>2340</v>
      </c>
      <c r="C22" s="161"/>
      <c r="D22" s="161"/>
      <c r="E22" s="161"/>
    </row>
    <row r="23" spans="2:5" ht="21" customHeight="1" x14ac:dyDescent="0.45">
      <c r="B23" s="153" t="s">
        <v>2341</v>
      </c>
      <c r="C23" s="153"/>
      <c r="D23" s="153"/>
      <c r="E23" s="153"/>
    </row>
    <row r="24" spans="2:5" x14ac:dyDescent="0.45">
      <c r="B24" s="96" t="s">
        <v>323</v>
      </c>
      <c r="D24" s="4"/>
    </row>
    <row r="25" spans="2:5" x14ac:dyDescent="0.45">
      <c r="B25" s="3"/>
      <c r="D25" s="4"/>
    </row>
    <row r="26" spans="2:5" x14ac:dyDescent="0.45">
      <c r="B26" s="75" t="s">
        <v>2387</v>
      </c>
      <c r="D26" s="4"/>
    </row>
    <row r="27" spans="2:5" ht="9" customHeight="1" x14ac:dyDescent="0.45">
      <c r="B27" s="3"/>
      <c r="D27" s="4"/>
    </row>
    <row r="28" spans="2:5" x14ac:dyDescent="0.45">
      <c r="B28" s="96" t="s">
        <v>323</v>
      </c>
      <c r="D28" s="4"/>
    </row>
    <row r="29" spans="2:5" x14ac:dyDescent="0.45">
      <c r="B29" s="3"/>
      <c r="D29" s="4"/>
    </row>
    <row r="30" spans="2:5" x14ac:dyDescent="0.45">
      <c r="B30" s="75" t="s">
        <v>2388</v>
      </c>
      <c r="D30" s="4"/>
    </row>
    <row r="31" spans="2:5" ht="9" customHeight="1" x14ac:dyDescent="0.45">
      <c r="B31" s="3"/>
      <c r="D31" s="4"/>
    </row>
    <row r="32" spans="2:5" x14ac:dyDescent="0.45">
      <c r="B32" s="96" t="s">
        <v>323</v>
      </c>
      <c r="D32" s="4"/>
    </row>
    <row r="33" spans="2:5" x14ac:dyDescent="0.45">
      <c r="B33" s="3"/>
    </row>
    <row r="35" spans="2:5" x14ac:dyDescent="0.45">
      <c r="B35" s="4" t="s">
        <v>2361</v>
      </c>
    </row>
    <row r="36" spans="2:5" ht="58.2" thickBot="1" x14ac:dyDescent="0.5">
      <c r="B36" s="103" t="s">
        <v>2345</v>
      </c>
      <c r="C36" s="103" t="s">
        <v>2342</v>
      </c>
      <c r="D36" s="103" t="s">
        <v>2343</v>
      </c>
      <c r="E36" s="76" t="s">
        <v>2344</v>
      </c>
    </row>
    <row r="37" spans="2:5" x14ac:dyDescent="0.45">
      <c r="B37" s="104"/>
      <c r="C37" s="104"/>
      <c r="D37" s="105"/>
      <c r="E37" s="4" t="e" cm="1" vm="1">
        <f t="array" ref="E37">_xlfn._xlws.FILTER('Site Selection'!D:D,NOT(ISBLANK('Site Selection'!B:B)))</f>
        <v>#VALUE!</v>
      </c>
    </row>
    <row r="38" spans="2:5" x14ac:dyDescent="0.45">
      <c r="B38" s="104"/>
      <c r="C38" s="104"/>
      <c r="D38" s="105"/>
    </row>
    <row r="39" spans="2:5" x14ac:dyDescent="0.45">
      <c r="B39" s="104"/>
      <c r="C39" s="104"/>
      <c r="D39" s="105"/>
    </row>
    <row r="40" spans="2:5" x14ac:dyDescent="0.45">
      <c r="B40" s="104"/>
      <c r="C40" s="104"/>
      <c r="D40" s="105"/>
    </row>
    <row r="41" spans="2:5" x14ac:dyDescent="0.45">
      <c r="B41" s="104"/>
      <c r="C41" s="104"/>
      <c r="D41" s="105"/>
    </row>
    <row r="42" spans="2:5" x14ac:dyDescent="0.45">
      <c r="B42" s="104"/>
      <c r="C42" s="104"/>
      <c r="D42" s="105"/>
    </row>
    <row r="43" spans="2:5" x14ac:dyDescent="0.45">
      <c r="B43" s="104"/>
      <c r="C43" s="104"/>
      <c r="D43" s="105"/>
    </row>
    <row r="44" spans="2:5" x14ac:dyDescent="0.45">
      <c r="B44" s="104"/>
      <c r="C44" s="104"/>
      <c r="D44" s="105"/>
    </row>
    <row r="45" spans="2:5" x14ac:dyDescent="0.45">
      <c r="B45" s="104"/>
      <c r="C45" s="104"/>
      <c r="D45" s="105"/>
    </row>
    <row r="46" spans="2:5" x14ac:dyDescent="0.45">
      <c r="B46" s="104"/>
      <c r="C46" s="104"/>
      <c r="D46" s="105"/>
    </row>
    <row r="47" spans="2:5" x14ac:dyDescent="0.45">
      <c r="B47" s="104"/>
      <c r="C47" s="104"/>
      <c r="D47" s="105"/>
    </row>
    <row r="48" spans="2:5" x14ac:dyDescent="0.45">
      <c r="B48" s="104"/>
      <c r="C48" s="104"/>
      <c r="D48" s="105"/>
    </row>
    <row r="49" spans="2:4" x14ac:dyDescent="0.45">
      <c r="B49" s="104"/>
      <c r="C49" s="104"/>
      <c r="D49" s="105"/>
    </row>
    <row r="50" spans="2:4" x14ac:dyDescent="0.45">
      <c r="B50" s="104"/>
      <c r="C50" s="104"/>
      <c r="D50" s="105"/>
    </row>
    <row r="51" spans="2:4" x14ac:dyDescent="0.45">
      <c r="B51" s="104"/>
      <c r="C51" s="104"/>
      <c r="D51" s="105"/>
    </row>
    <row r="52" spans="2:4" x14ac:dyDescent="0.45">
      <c r="B52" s="104"/>
      <c r="C52" s="104"/>
      <c r="D52" s="105"/>
    </row>
    <row r="53" spans="2:4" x14ac:dyDescent="0.45">
      <c r="B53" s="104"/>
      <c r="C53" s="104"/>
      <c r="D53" s="105"/>
    </row>
    <row r="54" spans="2:4" x14ac:dyDescent="0.45">
      <c r="B54" s="104"/>
      <c r="C54" s="104"/>
      <c r="D54" s="105"/>
    </row>
    <row r="55" spans="2:4" x14ac:dyDescent="0.45">
      <c r="B55" s="104"/>
      <c r="C55" s="104"/>
      <c r="D55" s="105"/>
    </row>
    <row r="56" spans="2:4" x14ac:dyDescent="0.45">
      <c r="B56" s="107" t="b">
        <v>0</v>
      </c>
      <c r="C56" s="107" t="b">
        <v>0</v>
      </c>
      <c r="D56" s="108" t="b">
        <v>0</v>
      </c>
    </row>
    <row r="57" spans="2:4" x14ac:dyDescent="0.45">
      <c r="B57" s="107" t="b">
        <v>0</v>
      </c>
      <c r="C57" s="107" t="b">
        <v>0</v>
      </c>
      <c r="D57" s="108" t="b">
        <v>0</v>
      </c>
    </row>
    <row r="58" spans="2:4" x14ac:dyDescent="0.45">
      <c r="B58" s="107" t="b">
        <v>0</v>
      </c>
      <c r="C58" s="107" t="b">
        <v>0</v>
      </c>
      <c r="D58" s="108" t="b">
        <v>0</v>
      </c>
    </row>
    <row r="59" spans="2:4" x14ac:dyDescent="0.45">
      <c r="B59" s="107" t="b">
        <v>0</v>
      </c>
      <c r="C59" s="107" t="b">
        <v>0</v>
      </c>
      <c r="D59" s="108" t="b">
        <v>0</v>
      </c>
    </row>
    <row r="60" spans="2:4" x14ac:dyDescent="0.45">
      <c r="B60" s="107" t="b">
        <v>0</v>
      </c>
      <c r="C60" s="107" t="b">
        <v>0</v>
      </c>
      <c r="D60" s="108" t="b">
        <v>0</v>
      </c>
    </row>
    <row r="61" spans="2:4" x14ac:dyDescent="0.45">
      <c r="B61" s="107" t="b">
        <v>0</v>
      </c>
      <c r="C61" s="107" t="b">
        <v>0</v>
      </c>
      <c r="D61" s="108" t="b">
        <v>0</v>
      </c>
    </row>
    <row r="62" spans="2:4" x14ac:dyDescent="0.45">
      <c r="B62" s="107" t="b">
        <v>0</v>
      </c>
      <c r="C62" s="107" t="b">
        <v>0</v>
      </c>
      <c r="D62" s="108" t="b">
        <v>0</v>
      </c>
    </row>
    <row r="63" spans="2:4" x14ac:dyDescent="0.45">
      <c r="B63" s="107" t="b">
        <v>0</v>
      </c>
      <c r="C63" s="107" t="b">
        <v>0</v>
      </c>
      <c r="D63" s="108" t="b">
        <v>0</v>
      </c>
    </row>
    <row r="64" spans="2:4" x14ac:dyDescent="0.45">
      <c r="B64" s="107" t="b">
        <v>0</v>
      </c>
      <c r="C64" s="107" t="b">
        <v>0</v>
      </c>
      <c r="D64" s="108" t="b">
        <v>0</v>
      </c>
    </row>
    <row r="65" spans="2:4" x14ac:dyDescent="0.45">
      <c r="B65" s="107" t="b">
        <v>0</v>
      </c>
      <c r="C65" s="107" t="b">
        <v>0</v>
      </c>
      <c r="D65" s="108" t="b">
        <v>0</v>
      </c>
    </row>
    <row r="66" spans="2:4" x14ac:dyDescent="0.45">
      <c r="B66" s="107" t="b">
        <v>0</v>
      </c>
      <c r="C66" s="107" t="b">
        <v>0</v>
      </c>
      <c r="D66" s="108" t="b">
        <v>0</v>
      </c>
    </row>
    <row r="67" spans="2:4" x14ac:dyDescent="0.45">
      <c r="B67" s="107" t="b">
        <v>0</v>
      </c>
      <c r="C67" s="107" t="b">
        <v>0</v>
      </c>
      <c r="D67" s="108" t="b">
        <v>0</v>
      </c>
    </row>
    <row r="68" spans="2:4" x14ac:dyDescent="0.45">
      <c r="B68" s="107" t="b">
        <v>0</v>
      </c>
      <c r="C68" s="107" t="b">
        <v>0</v>
      </c>
      <c r="D68" s="108" t="b">
        <v>0</v>
      </c>
    </row>
    <row r="69" spans="2:4" x14ac:dyDescent="0.45">
      <c r="B69" s="107" t="b">
        <v>0</v>
      </c>
      <c r="C69" s="107" t="b">
        <v>0</v>
      </c>
      <c r="D69" s="108" t="b">
        <v>0</v>
      </c>
    </row>
    <row r="70" spans="2:4" x14ac:dyDescent="0.45">
      <c r="B70" s="107" t="b">
        <v>0</v>
      </c>
      <c r="C70" s="107" t="b">
        <v>0</v>
      </c>
      <c r="D70" s="108" t="b">
        <v>0</v>
      </c>
    </row>
    <row r="71" spans="2:4" x14ac:dyDescent="0.45">
      <c r="B71" s="107" t="b">
        <v>0</v>
      </c>
      <c r="C71" s="107" t="b">
        <v>0</v>
      </c>
      <c r="D71" s="108" t="b">
        <v>0</v>
      </c>
    </row>
    <row r="72" spans="2:4" x14ac:dyDescent="0.45">
      <c r="B72" s="107" t="b">
        <v>0</v>
      </c>
      <c r="C72" s="107" t="b">
        <v>0</v>
      </c>
      <c r="D72" s="108" t="b">
        <v>0</v>
      </c>
    </row>
    <row r="73" spans="2:4" x14ac:dyDescent="0.45">
      <c r="B73" s="107" t="b">
        <v>0</v>
      </c>
      <c r="C73" s="107" t="b">
        <v>0</v>
      </c>
      <c r="D73" s="108" t="b">
        <v>0</v>
      </c>
    </row>
    <row r="74" spans="2:4" x14ac:dyDescent="0.45">
      <c r="B74" s="107" t="b">
        <v>0</v>
      </c>
      <c r="C74" s="107" t="b">
        <v>0</v>
      </c>
      <c r="D74" s="108" t="b">
        <v>0</v>
      </c>
    </row>
    <row r="75" spans="2:4" x14ac:dyDescent="0.45">
      <c r="B75" s="107" t="b">
        <v>0</v>
      </c>
      <c r="C75" s="107" t="b">
        <v>0</v>
      </c>
      <c r="D75" s="108" t="b">
        <v>0</v>
      </c>
    </row>
    <row r="76" spans="2:4" x14ac:dyDescent="0.45">
      <c r="B76" s="107" t="b">
        <v>0</v>
      </c>
      <c r="C76" s="107" t="b">
        <v>0</v>
      </c>
      <c r="D76" s="108" t="b">
        <v>0</v>
      </c>
    </row>
    <row r="77" spans="2:4" x14ac:dyDescent="0.45">
      <c r="B77" s="107" t="b">
        <v>0</v>
      </c>
      <c r="C77" s="107" t="b">
        <v>0</v>
      </c>
      <c r="D77" s="108" t="b">
        <v>0</v>
      </c>
    </row>
    <row r="78" spans="2:4" x14ac:dyDescent="0.45">
      <c r="B78" s="107" t="b">
        <v>0</v>
      </c>
      <c r="C78" s="107" t="b">
        <v>0</v>
      </c>
      <c r="D78" s="108" t="b">
        <v>0</v>
      </c>
    </row>
    <row r="79" spans="2:4" x14ac:dyDescent="0.45">
      <c r="B79" s="107" t="b">
        <v>0</v>
      </c>
      <c r="C79" s="107" t="b">
        <v>0</v>
      </c>
      <c r="D79" s="108" t="b">
        <v>0</v>
      </c>
    </row>
    <row r="80" spans="2:4" x14ac:dyDescent="0.45">
      <c r="B80" s="107" t="b">
        <v>0</v>
      </c>
      <c r="C80" s="107" t="b">
        <v>0</v>
      </c>
      <c r="D80" s="108" t="b">
        <v>0</v>
      </c>
    </row>
    <row r="81" spans="2:4" x14ac:dyDescent="0.45">
      <c r="B81" s="107" t="b">
        <v>0</v>
      </c>
      <c r="C81" s="107" t="b">
        <v>0</v>
      </c>
      <c r="D81" s="108" t="b">
        <v>0</v>
      </c>
    </row>
    <row r="82" spans="2:4" x14ac:dyDescent="0.45">
      <c r="B82" s="107" t="b">
        <v>0</v>
      </c>
      <c r="C82" s="107" t="b">
        <v>0</v>
      </c>
      <c r="D82" s="108" t="b">
        <v>0</v>
      </c>
    </row>
    <row r="83" spans="2:4" x14ac:dyDescent="0.45">
      <c r="B83" s="107" t="b">
        <v>0</v>
      </c>
      <c r="C83" s="107" t="b">
        <v>0</v>
      </c>
      <c r="D83" s="108" t="b">
        <v>0</v>
      </c>
    </row>
    <row r="84" spans="2:4" x14ac:dyDescent="0.45">
      <c r="B84" s="107" t="b">
        <v>0</v>
      </c>
      <c r="C84" s="107" t="b">
        <v>0</v>
      </c>
      <c r="D84" s="108" t="b">
        <v>0</v>
      </c>
    </row>
    <row r="85" spans="2:4" x14ac:dyDescent="0.45">
      <c r="B85" s="107" t="b">
        <v>0</v>
      </c>
      <c r="C85" s="107" t="b">
        <v>0</v>
      </c>
      <c r="D85" s="108" t="b">
        <v>0</v>
      </c>
    </row>
    <row r="86" spans="2:4" x14ac:dyDescent="0.45">
      <c r="B86" s="107" t="b">
        <v>0</v>
      </c>
      <c r="C86" s="107" t="b">
        <v>0</v>
      </c>
      <c r="D86" s="108" t="b">
        <v>0</v>
      </c>
    </row>
    <row r="87" spans="2:4" x14ac:dyDescent="0.45">
      <c r="B87" s="107" t="b">
        <v>0</v>
      </c>
      <c r="C87" s="107" t="b">
        <v>0</v>
      </c>
      <c r="D87" s="108" t="b">
        <v>0</v>
      </c>
    </row>
    <row r="88" spans="2:4" x14ac:dyDescent="0.45">
      <c r="B88" s="107" t="b">
        <v>0</v>
      </c>
      <c r="C88" s="107" t="b">
        <v>0</v>
      </c>
      <c r="D88" s="108" t="b">
        <v>0</v>
      </c>
    </row>
    <row r="89" spans="2:4" x14ac:dyDescent="0.45">
      <c r="B89" s="107" t="b">
        <v>0</v>
      </c>
      <c r="C89" s="107" t="b">
        <v>0</v>
      </c>
      <c r="D89" s="108" t="b">
        <v>0</v>
      </c>
    </row>
    <row r="90" spans="2:4" x14ac:dyDescent="0.45">
      <c r="B90" s="107" t="b">
        <v>0</v>
      </c>
      <c r="C90" s="107" t="b">
        <v>0</v>
      </c>
      <c r="D90" s="108" t="b">
        <v>0</v>
      </c>
    </row>
    <row r="91" spans="2:4" x14ac:dyDescent="0.45">
      <c r="B91" s="107" t="b">
        <v>0</v>
      </c>
      <c r="C91" s="107" t="b">
        <v>0</v>
      </c>
      <c r="D91" s="108" t="b">
        <v>0</v>
      </c>
    </row>
    <row r="92" spans="2:4" x14ac:dyDescent="0.45">
      <c r="B92" s="107" t="b">
        <v>0</v>
      </c>
      <c r="C92" s="107" t="b">
        <v>0</v>
      </c>
      <c r="D92" s="108" t="b">
        <v>0</v>
      </c>
    </row>
    <row r="93" spans="2:4" x14ac:dyDescent="0.45">
      <c r="B93" s="107" t="b">
        <v>0</v>
      </c>
      <c r="C93" s="107" t="b">
        <v>0</v>
      </c>
      <c r="D93" s="108" t="b">
        <v>0</v>
      </c>
    </row>
    <row r="94" spans="2:4" x14ac:dyDescent="0.45">
      <c r="B94" s="107" t="b">
        <v>0</v>
      </c>
      <c r="C94" s="107" t="b">
        <v>0</v>
      </c>
      <c r="D94" s="108" t="b">
        <v>0</v>
      </c>
    </row>
    <row r="95" spans="2:4" x14ac:dyDescent="0.45">
      <c r="B95" s="107" t="b">
        <v>0</v>
      </c>
      <c r="C95" s="107" t="b">
        <v>0</v>
      </c>
      <c r="D95" s="108" t="b">
        <v>0</v>
      </c>
    </row>
    <row r="96" spans="2:4" x14ac:dyDescent="0.45">
      <c r="B96" s="107" t="b">
        <v>0</v>
      </c>
      <c r="C96" s="107" t="b">
        <v>0</v>
      </c>
      <c r="D96" s="108" t="b">
        <v>0</v>
      </c>
    </row>
    <row r="97" spans="2:4" x14ac:dyDescent="0.45">
      <c r="B97" s="107" t="b">
        <v>0</v>
      </c>
      <c r="C97" s="107" t="b">
        <v>0</v>
      </c>
      <c r="D97" s="108" t="b">
        <v>0</v>
      </c>
    </row>
    <row r="98" spans="2:4" x14ac:dyDescent="0.45">
      <c r="B98" s="107" t="b">
        <v>0</v>
      </c>
      <c r="C98" s="107" t="b">
        <v>0</v>
      </c>
      <c r="D98" s="108" t="b">
        <v>0</v>
      </c>
    </row>
    <row r="99" spans="2:4" x14ac:dyDescent="0.45">
      <c r="B99" s="107" t="b">
        <v>0</v>
      </c>
      <c r="C99" s="107" t="b">
        <v>0</v>
      </c>
      <c r="D99" s="108" t="b">
        <v>0</v>
      </c>
    </row>
    <row r="100" spans="2:4" x14ac:dyDescent="0.45">
      <c r="B100" s="107" t="b">
        <v>0</v>
      </c>
      <c r="C100" s="107" t="b">
        <v>0</v>
      </c>
      <c r="D100" s="108" t="b">
        <v>0</v>
      </c>
    </row>
    <row r="101" spans="2:4" x14ac:dyDescent="0.45">
      <c r="B101" s="107" t="b">
        <v>0</v>
      </c>
      <c r="C101" s="107" t="b">
        <v>0</v>
      </c>
      <c r="D101" s="108" t="b">
        <v>0</v>
      </c>
    </row>
    <row r="102" spans="2:4" x14ac:dyDescent="0.45">
      <c r="B102" s="107" t="b">
        <v>0</v>
      </c>
      <c r="C102" s="107" t="b">
        <v>0</v>
      </c>
      <c r="D102" s="108" t="b">
        <v>0</v>
      </c>
    </row>
    <row r="103" spans="2:4" x14ac:dyDescent="0.45">
      <c r="B103" s="107" t="b">
        <v>0</v>
      </c>
      <c r="C103" s="107" t="b">
        <v>0</v>
      </c>
      <c r="D103" s="108" t="b">
        <v>0</v>
      </c>
    </row>
    <row r="104" spans="2:4" x14ac:dyDescent="0.45">
      <c r="B104" s="107" t="b">
        <v>0</v>
      </c>
      <c r="C104" s="107" t="b">
        <v>0</v>
      </c>
      <c r="D104" s="108" t="b">
        <v>0</v>
      </c>
    </row>
    <row r="105" spans="2:4" x14ac:dyDescent="0.45">
      <c r="B105" s="107" t="b">
        <v>0</v>
      </c>
      <c r="C105" s="107" t="b">
        <v>0</v>
      </c>
      <c r="D105" s="108" t="b">
        <v>0</v>
      </c>
    </row>
    <row r="106" spans="2:4" x14ac:dyDescent="0.45">
      <c r="B106" s="107" t="b">
        <v>0</v>
      </c>
      <c r="C106" s="107" t="b">
        <v>0</v>
      </c>
      <c r="D106" s="108" t="b">
        <v>0</v>
      </c>
    </row>
    <row r="107" spans="2:4" x14ac:dyDescent="0.45">
      <c r="B107" s="107" t="b">
        <v>0</v>
      </c>
      <c r="C107" s="107" t="b">
        <v>0</v>
      </c>
      <c r="D107" s="108" t="b">
        <v>0</v>
      </c>
    </row>
    <row r="108" spans="2:4" x14ac:dyDescent="0.45">
      <c r="B108" s="107" t="b">
        <v>0</v>
      </c>
      <c r="C108" s="107" t="b">
        <v>0</v>
      </c>
      <c r="D108" s="108" t="b">
        <v>0</v>
      </c>
    </row>
    <row r="109" spans="2:4" x14ac:dyDescent="0.45">
      <c r="B109" s="107" t="b">
        <v>0</v>
      </c>
      <c r="C109" s="107" t="b">
        <v>0</v>
      </c>
      <c r="D109" s="108" t="b">
        <v>0</v>
      </c>
    </row>
    <row r="110" spans="2:4" x14ac:dyDescent="0.45">
      <c r="B110" s="107" t="b">
        <v>0</v>
      </c>
      <c r="C110" s="107" t="b">
        <v>0</v>
      </c>
      <c r="D110" s="108" t="b">
        <v>0</v>
      </c>
    </row>
    <row r="111" spans="2:4" x14ac:dyDescent="0.45">
      <c r="B111" s="107" t="b">
        <v>0</v>
      </c>
      <c r="C111" s="107" t="b">
        <v>0</v>
      </c>
      <c r="D111" s="108" t="b">
        <v>0</v>
      </c>
    </row>
    <row r="112" spans="2:4" x14ac:dyDescent="0.45">
      <c r="B112" s="107" t="b">
        <v>0</v>
      </c>
      <c r="C112" s="107" t="b">
        <v>0</v>
      </c>
      <c r="D112" s="108" t="b">
        <v>0</v>
      </c>
    </row>
    <row r="113" spans="2:4" x14ac:dyDescent="0.45">
      <c r="B113" s="107" t="b">
        <v>0</v>
      </c>
      <c r="C113" s="107" t="b">
        <v>0</v>
      </c>
      <c r="D113" s="108" t="b">
        <v>0</v>
      </c>
    </row>
    <row r="114" spans="2:4" x14ac:dyDescent="0.45">
      <c r="B114" s="107" t="b">
        <v>0</v>
      </c>
      <c r="C114" s="107" t="b">
        <v>0</v>
      </c>
      <c r="D114" s="108" t="b">
        <v>0</v>
      </c>
    </row>
    <row r="115" spans="2:4" x14ac:dyDescent="0.45">
      <c r="B115" s="107" t="b">
        <v>0</v>
      </c>
      <c r="C115" s="107" t="b">
        <v>0</v>
      </c>
      <c r="D115" s="108" t="b">
        <v>0</v>
      </c>
    </row>
    <row r="116" spans="2:4" x14ac:dyDescent="0.45">
      <c r="B116" s="107" t="b">
        <v>0</v>
      </c>
      <c r="C116" s="107" t="b">
        <v>0</v>
      </c>
      <c r="D116" s="108" t="b">
        <v>0</v>
      </c>
    </row>
    <row r="117" spans="2:4" x14ac:dyDescent="0.45">
      <c r="B117" s="107" t="b">
        <v>0</v>
      </c>
      <c r="C117" s="107" t="b">
        <v>0</v>
      </c>
      <c r="D117" s="108" t="b">
        <v>0</v>
      </c>
    </row>
    <row r="118" spans="2:4" x14ac:dyDescent="0.45">
      <c r="B118" s="107" t="b">
        <v>0</v>
      </c>
      <c r="C118" s="107" t="b">
        <v>0</v>
      </c>
      <c r="D118" s="108" t="b">
        <v>0</v>
      </c>
    </row>
    <row r="119" spans="2:4" x14ac:dyDescent="0.45">
      <c r="B119" s="107" t="b">
        <v>0</v>
      </c>
      <c r="C119" s="107" t="b">
        <v>0</v>
      </c>
      <c r="D119" s="108" t="b">
        <v>0</v>
      </c>
    </row>
    <row r="120" spans="2:4" x14ac:dyDescent="0.45">
      <c r="B120" s="107" t="b">
        <v>0</v>
      </c>
      <c r="C120" s="107" t="b">
        <v>0</v>
      </c>
      <c r="D120" s="108" t="b">
        <v>0</v>
      </c>
    </row>
    <row r="121" spans="2:4" x14ac:dyDescent="0.45">
      <c r="B121" s="107" t="b">
        <v>0</v>
      </c>
      <c r="C121" s="107" t="b">
        <v>0</v>
      </c>
      <c r="D121" s="108" t="b">
        <v>0</v>
      </c>
    </row>
    <row r="122" spans="2:4" x14ac:dyDescent="0.45">
      <c r="B122" s="107" t="b">
        <v>0</v>
      </c>
      <c r="C122" s="107" t="b">
        <v>0</v>
      </c>
      <c r="D122" s="108" t="b">
        <v>0</v>
      </c>
    </row>
    <row r="123" spans="2:4" x14ac:dyDescent="0.45">
      <c r="B123" s="107" t="b">
        <v>0</v>
      </c>
      <c r="C123" s="107" t="b">
        <v>0</v>
      </c>
      <c r="D123" s="108" t="b">
        <v>0</v>
      </c>
    </row>
    <row r="124" spans="2:4" x14ac:dyDescent="0.45">
      <c r="B124" s="107" t="b">
        <v>0</v>
      </c>
      <c r="C124" s="107" t="b">
        <v>0</v>
      </c>
      <c r="D124" s="108" t="b">
        <v>0</v>
      </c>
    </row>
    <row r="125" spans="2:4" x14ac:dyDescent="0.45">
      <c r="B125" s="107" t="b">
        <v>0</v>
      </c>
      <c r="C125" s="107" t="b">
        <v>0</v>
      </c>
      <c r="D125" s="108" t="b">
        <v>0</v>
      </c>
    </row>
    <row r="126" spans="2:4" x14ac:dyDescent="0.45">
      <c r="B126" s="107" t="b">
        <v>0</v>
      </c>
      <c r="C126" s="107" t="b">
        <v>0</v>
      </c>
      <c r="D126" s="108" t="b">
        <v>0</v>
      </c>
    </row>
    <row r="127" spans="2:4" x14ac:dyDescent="0.45">
      <c r="B127" s="107" t="b">
        <v>0</v>
      </c>
      <c r="C127" s="107" t="b">
        <v>0</v>
      </c>
      <c r="D127" s="108" t="b">
        <v>0</v>
      </c>
    </row>
    <row r="128" spans="2:4" x14ac:dyDescent="0.45">
      <c r="B128" s="107" t="b">
        <v>0</v>
      </c>
      <c r="C128" s="107" t="b">
        <v>0</v>
      </c>
      <c r="D128" s="108" t="b">
        <v>0</v>
      </c>
    </row>
    <row r="129" spans="2:4" x14ac:dyDescent="0.45">
      <c r="B129" s="107" t="b">
        <v>0</v>
      </c>
      <c r="C129" s="107" t="b">
        <v>0</v>
      </c>
      <c r="D129" s="108" t="b">
        <v>0</v>
      </c>
    </row>
    <row r="130" spans="2:4" x14ac:dyDescent="0.45">
      <c r="B130" s="107" t="b">
        <v>0</v>
      </c>
      <c r="C130" s="107" t="b">
        <v>0</v>
      </c>
      <c r="D130" s="108" t="b">
        <v>0</v>
      </c>
    </row>
    <row r="131" spans="2:4" x14ac:dyDescent="0.45">
      <c r="B131" s="107" t="b">
        <v>0</v>
      </c>
      <c r="C131" s="107" t="b">
        <v>0</v>
      </c>
      <c r="D131" s="108" t="b">
        <v>0</v>
      </c>
    </row>
    <row r="132" spans="2:4" x14ac:dyDescent="0.45">
      <c r="B132" s="107" t="b">
        <v>0</v>
      </c>
      <c r="C132" s="107" t="b">
        <v>0</v>
      </c>
      <c r="D132" s="108" t="b">
        <v>0</v>
      </c>
    </row>
    <row r="133" spans="2:4" x14ac:dyDescent="0.45">
      <c r="B133" s="107" t="b">
        <v>0</v>
      </c>
      <c r="C133" s="107" t="b">
        <v>0</v>
      </c>
      <c r="D133" s="108" t="b">
        <v>0</v>
      </c>
    </row>
    <row r="134" spans="2:4" x14ac:dyDescent="0.45">
      <c r="B134" s="107" t="b">
        <v>0</v>
      </c>
      <c r="C134" s="107" t="b">
        <v>0</v>
      </c>
      <c r="D134" s="108" t="b">
        <v>0</v>
      </c>
    </row>
    <row r="135" spans="2:4" x14ac:dyDescent="0.45">
      <c r="B135" s="107" t="b">
        <v>0</v>
      </c>
      <c r="C135" s="107" t="b">
        <v>0</v>
      </c>
      <c r="D135" s="108" t="b">
        <v>0</v>
      </c>
    </row>
    <row r="136" spans="2:4" x14ac:dyDescent="0.45">
      <c r="B136" s="107" t="b">
        <v>0</v>
      </c>
      <c r="C136" s="107" t="b">
        <v>0</v>
      </c>
      <c r="D136" s="108" t="b">
        <v>0</v>
      </c>
    </row>
    <row r="137" spans="2:4" x14ac:dyDescent="0.45">
      <c r="B137" s="107" t="b">
        <v>0</v>
      </c>
      <c r="C137" s="107" t="b">
        <v>0</v>
      </c>
      <c r="D137" s="108" t="b">
        <v>0</v>
      </c>
    </row>
    <row r="138" spans="2:4" x14ac:dyDescent="0.45">
      <c r="B138" s="104"/>
      <c r="C138" s="104"/>
      <c r="D138" s="105"/>
    </row>
    <row r="139" spans="2:4" x14ac:dyDescent="0.45">
      <c r="B139" s="104"/>
      <c r="C139" s="104"/>
      <c r="D139" s="105"/>
    </row>
    <row r="140" spans="2:4" x14ac:dyDescent="0.45">
      <c r="B140" s="104"/>
      <c r="C140" s="104"/>
      <c r="D140" s="105"/>
    </row>
    <row r="141" spans="2:4" x14ac:dyDescent="0.45">
      <c r="B141" s="104"/>
      <c r="C141" s="104"/>
      <c r="D141" s="105"/>
    </row>
    <row r="142" spans="2:4" x14ac:dyDescent="0.45">
      <c r="B142" s="104"/>
      <c r="C142" s="104"/>
      <c r="D142" s="105"/>
    </row>
    <row r="143" spans="2:4" x14ac:dyDescent="0.45">
      <c r="B143" s="104"/>
      <c r="C143" s="104"/>
      <c r="D143" s="105"/>
    </row>
    <row r="144" spans="2:4" x14ac:dyDescent="0.45">
      <c r="B144" s="104"/>
      <c r="C144" s="104"/>
      <c r="D144" s="105"/>
    </row>
    <row r="145" spans="2:4" x14ac:dyDescent="0.45">
      <c r="B145" s="104"/>
      <c r="C145" s="104"/>
      <c r="D145" s="105"/>
    </row>
    <row r="146" spans="2:4" x14ac:dyDescent="0.45">
      <c r="B146" s="106"/>
      <c r="C146" s="106"/>
      <c r="D146" s="109"/>
    </row>
    <row r="147" spans="2:4" x14ac:dyDescent="0.45">
      <c r="B147" s="106"/>
      <c r="C147" s="106"/>
      <c r="D147" s="109"/>
    </row>
    <row r="148" spans="2:4" x14ac:dyDescent="0.45">
      <c r="B148" s="106"/>
      <c r="C148" s="106"/>
      <c r="D148" s="109"/>
    </row>
    <row r="149" spans="2:4" x14ac:dyDescent="0.45">
      <c r="B149" s="106"/>
      <c r="C149" s="106"/>
      <c r="D149" s="109"/>
    </row>
    <row r="150" spans="2:4" x14ac:dyDescent="0.45">
      <c r="B150" s="106"/>
      <c r="C150" s="106"/>
      <c r="D150" s="109"/>
    </row>
    <row r="151" spans="2:4" x14ac:dyDescent="0.45">
      <c r="B151" s="106"/>
      <c r="C151" s="106"/>
      <c r="D151" s="109"/>
    </row>
    <row r="152" spans="2:4" x14ac:dyDescent="0.45">
      <c r="B152" s="106"/>
      <c r="C152" s="106"/>
      <c r="D152" s="109"/>
    </row>
    <row r="153" spans="2:4" x14ac:dyDescent="0.45">
      <c r="B153" s="106"/>
      <c r="C153" s="106"/>
      <c r="D153" s="109"/>
    </row>
    <row r="154" spans="2:4" x14ac:dyDescent="0.45">
      <c r="B154" s="106"/>
      <c r="C154" s="106"/>
      <c r="D154" s="109"/>
    </row>
    <row r="155" spans="2:4" x14ac:dyDescent="0.45">
      <c r="B155" s="106"/>
      <c r="C155" s="106"/>
      <c r="D155" s="109"/>
    </row>
    <row r="156" spans="2:4" x14ac:dyDescent="0.45">
      <c r="B156" s="106"/>
      <c r="C156" s="106"/>
      <c r="D156" s="109"/>
    </row>
    <row r="157" spans="2:4" x14ac:dyDescent="0.45">
      <c r="B157" s="106"/>
      <c r="C157" s="106"/>
      <c r="D157" s="109"/>
    </row>
    <row r="158" spans="2:4" x14ac:dyDescent="0.45">
      <c r="B158" s="106"/>
      <c r="C158" s="106"/>
      <c r="D158" s="109"/>
    </row>
    <row r="159" spans="2:4" x14ac:dyDescent="0.45">
      <c r="B159" s="106"/>
      <c r="C159" s="106"/>
      <c r="D159" s="109"/>
    </row>
    <row r="160" spans="2:4" x14ac:dyDescent="0.45">
      <c r="B160" s="106"/>
      <c r="C160" s="106"/>
      <c r="D160" s="109"/>
    </row>
    <row r="161" spans="2:4" x14ac:dyDescent="0.45">
      <c r="B161" s="106"/>
      <c r="C161" s="106"/>
      <c r="D161" s="109"/>
    </row>
    <row r="162" spans="2:4" x14ac:dyDescent="0.45">
      <c r="B162" s="106"/>
      <c r="C162" s="106"/>
      <c r="D162" s="109"/>
    </row>
    <row r="163" spans="2:4" x14ac:dyDescent="0.45">
      <c r="B163" s="106"/>
      <c r="C163" s="106"/>
      <c r="D163" s="109"/>
    </row>
    <row r="164" spans="2:4" x14ac:dyDescent="0.45">
      <c r="B164" s="106"/>
      <c r="C164" s="106"/>
      <c r="D164" s="109"/>
    </row>
    <row r="165" spans="2:4" x14ac:dyDescent="0.45">
      <c r="B165" s="106"/>
      <c r="C165" s="106"/>
      <c r="D165" s="109"/>
    </row>
    <row r="166" spans="2:4" x14ac:dyDescent="0.45">
      <c r="B166" s="106"/>
      <c r="C166" s="106"/>
      <c r="D166" s="109"/>
    </row>
    <row r="167" spans="2:4" x14ac:dyDescent="0.45">
      <c r="B167" s="106"/>
      <c r="C167" s="106"/>
      <c r="D167" s="109"/>
    </row>
    <row r="168" spans="2:4" x14ac:dyDescent="0.45">
      <c r="B168" s="106"/>
      <c r="C168" s="106"/>
      <c r="D168" s="109"/>
    </row>
    <row r="169" spans="2:4" x14ac:dyDescent="0.45">
      <c r="B169" s="106"/>
      <c r="C169" s="106"/>
      <c r="D169" s="109"/>
    </row>
    <row r="170" spans="2:4" x14ac:dyDescent="0.45">
      <c r="B170" s="106"/>
      <c r="C170" s="106"/>
      <c r="D170" s="109"/>
    </row>
    <row r="171" spans="2:4" x14ac:dyDescent="0.45">
      <c r="B171" s="106"/>
      <c r="C171" s="106"/>
      <c r="D171" s="109"/>
    </row>
    <row r="172" spans="2:4" x14ac:dyDescent="0.45">
      <c r="B172" s="106"/>
      <c r="C172" s="106"/>
      <c r="D172" s="109"/>
    </row>
    <row r="173" spans="2:4" x14ac:dyDescent="0.45">
      <c r="B173" s="106"/>
      <c r="C173" s="106"/>
      <c r="D173" s="109"/>
    </row>
    <row r="174" spans="2:4" x14ac:dyDescent="0.45">
      <c r="B174" s="106"/>
      <c r="C174" s="106"/>
      <c r="D174" s="109"/>
    </row>
    <row r="175" spans="2:4" x14ac:dyDescent="0.45">
      <c r="B175" s="106"/>
      <c r="C175" s="106"/>
      <c r="D175" s="109"/>
    </row>
    <row r="176" spans="2:4" x14ac:dyDescent="0.45">
      <c r="B176" s="106"/>
      <c r="C176" s="106"/>
      <c r="D176" s="109"/>
    </row>
    <row r="177" spans="2:4" x14ac:dyDescent="0.45">
      <c r="B177" s="106"/>
      <c r="C177" s="106"/>
      <c r="D177" s="109"/>
    </row>
    <row r="178" spans="2:4" x14ac:dyDescent="0.45">
      <c r="B178" s="106"/>
      <c r="C178" s="106"/>
      <c r="D178" s="109"/>
    </row>
    <row r="179" spans="2:4" x14ac:dyDescent="0.45">
      <c r="B179" s="106"/>
      <c r="C179" s="106"/>
      <c r="D179" s="109"/>
    </row>
    <row r="180" spans="2:4" x14ac:dyDescent="0.45">
      <c r="B180" s="106"/>
      <c r="C180" s="106"/>
      <c r="D180" s="109"/>
    </row>
    <row r="181" spans="2:4" x14ac:dyDescent="0.45">
      <c r="B181" s="106"/>
      <c r="C181" s="106"/>
      <c r="D181" s="109"/>
    </row>
    <row r="182" spans="2:4" x14ac:dyDescent="0.45">
      <c r="B182" s="106"/>
      <c r="C182" s="106"/>
      <c r="D182" s="109"/>
    </row>
    <row r="183" spans="2:4" x14ac:dyDescent="0.45">
      <c r="B183" s="106"/>
      <c r="C183" s="106"/>
      <c r="D183" s="109"/>
    </row>
    <row r="184" spans="2:4" x14ac:dyDescent="0.45">
      <c r="B184" s="106"/>
      <c r="C184" s="106"/>
      <c r="D184" s="109"/>
    </row>
    <row r="185" spans="2:4" x14ac:dyDescent="0.45">
      <c r="B185" s="106"/>
      <c r="C185" s="106"/>
      <c r="D185" s="109"/>
    </row>
    <row r="186" spans="2:4" x14ac:dyDescent="0.45">
      <c r="B186" s="106"/>
      <c r="C186" s="106"/>
      <c r="D186" s="109"/>
    </row>
    <row r="187" spans="2:4" x14ac:dyDescent="0.45">
      <c r="B187" s="106"/>
      <c r="C187" s="106"/>
      <c r="D187" s="109"/>
    </row>
    <row r="188" spans="2:4" x14ac:dyDescent="0.45">
      <c r="B188" s="106"/>
      <c r="C188" s="106"/>
      <c r="D188" s="109"/>
    </row>
    <row r="189" spans="2:4" x14ac:dyDescent="0.45">
      <c r="B189" s="106"/>
      <c r="C189" s="106"/>
      <c r="D189" s="109"/>
    </row>
    <row r="190" spans="2:4" x14ac:dyDescent="0.45">
      <c r="B190" s="106"/>
      <c r="C190" s="106"/>
      <c r="D190" s="109"/>
    </row>
    <row r="191" spans="2:4" x14ac:dyDescent="0.45">
      <c r="B191" s="106"/>
      <c r="C191" s="106"/>
      <c r="D191" s="109"/>
    </row>
    <row r="192" spans="2:4" x14ac:dyDescent="0.45">
      <c r="B192" s="106"/>
      <c r="C192" s="106"/>
      <c r="D192" s="109"/>
    </row>
    <row r="193" spans="2:4" x14ac:dyDescent="0.45">
      <c r="B193" s="106"/>
      <c r="C193" s="106"/>
      <c r="D193" s="109"/>
    </row>
    <row r="194" spans="2:4" x14ac:dyDescent="0.45">
      <c r="B194" s="106"/>
      <c r="C194" s="106"/>
      <c r="D194" s="109"/>
    </row>
    <row r="195" spans="2:4" x14ac:dyDescent="0.45">
      <c r="B195" s="106"/>
      <c r="C195" s="106"/>
      <c r="D195" s="109"/>
    </row>
    <row r="196" spans="2:4" x14ac:dyDescent="0.45">
      <c r="B196" s="106"/>
      <c r="C196" s="106"/>
      <c r="D196" s="109"/>
    </row>
    <row r="197" spans="2:4" x14ac:dyDescent="0.45">
      <c r="B197" s="106"/>
      <c r="C197" s="106"/>
      <c r="D197" s="109"/>
    </row>
    <row r="198" spans="2:4" x14ac:dyDescent="0.45">
      <c r="B198" s="106"/>
      <c r="C198" s="106"/>
      <c r="D198" s="109"/>
    </row>
    <row r="199" spans="2:4" x14ac:dyDescent="0.45">
      <c r="B199" s="106"/>
      <c r="C199" s="106"/>
      <c r="D199" s="109"/>
    </row>
    <row r="200" spans="2:4" x14ac:dyDescent="0.45">
      <c r="B200" s="106"/>
      <c r="C200" s="106"/>
      <c r="D200" s="109"/>
    </row>
    <row r="201" spans="2:4" x14ac:dyDescent="0.45">
      <c r="B201" s="106"/>
      <c r="C201" s="106"/>
      <c r="D201" s="109"/>
    </row>
    <row r="202" spans="2:4" x14ac:dyDescent="0.45">
      <c r="B202" s="106"/>
      <c r="C202" s="106"/>
      <c r="D202" s="109"/>
    </row>
    <row r="203" spans="2:4" x14ac:dyDescent="0.45">
      <c r="B203" s="106"/>
      <c r="C203" s="106"/>
      <c r="D203" s="109"/>
    </row>
    <row r="204" spans="2:4" x14ac:dyDescent="0.45">
      <c r="B204" s="106"/>
      <c r="C204" s="106"/>
      <c r="D204" s="109"/>
    </row>
    <row r="205" spans="2:4" x14ac:dyDescent="0.45">
      <c r="B205" s="106"/>
      <c r="C205" s="106"/>
      <c r="D205" s="109"/>
    </row>
    <row r="206" spans="2:4" x14ac:dyDescent="0.45">
      <c r="B206" s="106"/>
      <c r="C206" s="106"/>
      <c r="D206" s="109"/>
    </row>
    <row r="207" spans="2:4" x14ac:dyDescent="0.45">
      <c r="B207" s="106"/>
      <c r="C207" s="106"/>
      <c r="D207" s="109"/>
    </row>
    <row r="208" spans="2:4" x14ac:dyDescent="0.45">
      <c r="B208" s="106"/>
      <c r="C208" s="106"/>
      <c r="D208" s="109"/>
    </row>
    <row r="209" spans="2:4" x14ac:dyDescent="0.45">
      <c r="B209" s="106"/>
      <c r="C209" s="106"/>
      <c r="D209" s="109"/>
    </row>
    <row r="210" spans="2:4" x14ac:dyDescent="0.45">
      <c r="B210" s="106"/>
      <c r="C210" s="106"/>
      <c r="D210" s="109"/>
    </row>
    <row r="211" spans="2:4" x14ac:dyDescent="0.45">
      <c r="B211" s="106"/>
      <c r="C211" s="106"/>
      <c r="D211" s="109"/>
    </row>
    <row r="212" spans="2:4" x14ac:dyDescent="0.45">
      <c r="B212" s="106"/>
      <c r="C212" s="106"/>
      <c r="D212" s="109"/>
    </row>
    <row r="213" spans="2:4" x14ac:dyDescent="0.45">
      <c r="B213" s="106"/>
      <c r="C213" s="106"/>
      <c r="D213" s="109"/>
    </row>
    <row r="214" spans="2:4" x14ac:dyDescent="0.45">
      <c r="B214" s="106"/>
      <c r="C214" s="106"/>
      <c r="D214" s="109"/>
    </row>
    <row r="215" spans="2:4" x14ac:dyDescent="0.45">
      <c r="B215" s="106"/>
      <c r="C215" s="106"/>
      <c r="D215" s="109"/>
    </row>
    <row r="216" spans="2:4" x14ac:dyDescent="0.45">
      <c r="B216" s="106"/>
      <c r="C216" s="106"/>
      <c r="D216" s="109"/>
    </row>
    <row r="217" spans="2:4" x14ac:dyDescent="0.45">
      <c r="B217" s="106"/>
      <c r="C217" s="106"/>
      <c r="D217" s="109"/>
    </row>
    <row r="218" spans="2:4" x14ac:dyDescent="0.45">
      <c r="B218" s="106"/>
      <c r="C218" s="106"/>
      <c r="D218" s="109"/>
    </row>
    <row r="219" spans="2:4" x14ac:dyDescent="0.45">
      <c r="B219" s="106"/>
      <c r="C219" s="106"/>
      <c r="D219" s="109"/>
    </row>
    <row r="220" spans="2:4" x14ac:dyDescent="0.45">
      <c r="B220" s="106"/>
      <c r="C220" s="106"/>
      <c r="D220" s="109"/>
    </row>
    <row r="221" spans="2:4" x14ac:dyDescent="0.45">
      <c r="B221" s="106"/>
      <c r="C221" s="106"/>
      <c r="D221" s="109"/>
    </row>
    <row r="222" spans="2:4" x14ac:dyDescent="0.45">
      <c r="B222" s="106"/>
      <c r="C222" s="106"/>
      <c r="D222" s="109"/>
    </row>
    <row r="223" spans="2:4" x14ac:dyDescent="0.45">
      <c r="B223" s="106"/>
      <c r="C223" s="106"/>
      <c r="D223" s="109"/>
    </row>
    <row r="224" spans="2:4" x14ac:dyDescent="0.45">
      <c r="B224" s="106"/>
      <c r="C224" s="106"/>
      <c r="D224" s="109"/>
    </row>
    <row r="225" spans="2:4" x14ac:dyDescent="0.45">
      <c r="B225" s="106"/>
      <c r="C225" s="106"/>
      <c r="D225" s="109"/>
    </row>
    <row r="226" spans="2:4" x14ac:dyDescent="0.45">
      <c r="B226" s="106"/>
      <c r="C226" s="106"/>
      <c r="D226" s="109"/>
    </row>
    <row r="227" spans="2:4" x14ac:dyDescent="0.45">
      <c r="B227" s="106"/>
      <c r="C227" s="106"/>
      <c r="D227" s="109"/>
    </row>
    <row r="228" spans="2:4" x14ac:dyDescent="0.45">
      <c r="B228" s="106"/>
      <c r="C228" s="106"/>
      <c r="D228" s="109"/>
    </row>
    <row r="229" spans="2:4" x14ac:dyDescent="0.45">
      <c r="B229" s="106"/>
      <c r="C229" s="106"/>
      <c r="D229" s="109"/>
    </row>
    <row r="230" spans="2:4" x14ac:dyDescent="0.45">
      <c r="B230" s="106"/>
      <c r="C230" s="106"/>
      <c r="D230" s="109"/>
    </row>
    <row r="231" spans="2:4" x14ac:dyDescent="0.45">
      <c r="B231" s="106"/>
      <c r="C231" s="106"/>
      <c r="D231" s="109"/>
    </row>
    <row r="232" spans="2:4" x14ac:dyDescent="0.45">
      <c r="B232" s="106"/>
      <c r="C232" s="106"/>
      <c r="D232" s="109"/>
    </row>
    <row r="233" spans="2:4" x14ac:dyDescent="0.45">
      <c r="B233" s="106"/>
      <c r="C233" s="106"/>
      <c r="D233" s="109"/>
    </row>
    <row r="234" spans="2:4" x14ac:dyDescent="0.45">
      <c r="B234" s="106"/>
      <c r="C234" s="106"/>
      <c r="D234" s="109"/>
    </row>
    <row r="235" spans="2:4" x14ac:dyDescent="0.45">
      <c r="B235" s="106"/>
      <c r="C235" s="106"/>
      <c r="D235" s="109"/>
    </row>
    <row r="236" spans="2:4" x14ac:dyDescent="0.45">
      <c r="B236" s="106"/>
      <c r="C236" s="106"/>
      <c r="D236" s="109"/>
    </row>
    <row r="237" spans="2:4" x14ac:dyDescent="0.45">
      <c r="B237" s="106"/>
      <c r="C237" s="106"/>
      <c r="D237" s="109"/>
    </row>
    <row r="238" spans="2:4" x14ac:dyDescent="0.45">
      <c r="B238" s="106"/>
      <c r="C238" s="106"/>
      <c r="D238" s="109"/>
    </row>
    <row r="239" spans="2:4" x14ac:dyDescent="0.45">
      <c r="B239" s="106"/>
      <c r="C239" s="106"/>
      <c r="D239" s="109"/>
    </row>
    <row r="240" spans="2:4" x14ac:dyDescent="0.45">
      <c r="B240" s="106"/>
      <c r="C240" s="106"/>
      <c r="D240" s="109"/>
    </row>
    <row r="241" spans="2:4" x14ac:dyDescent="0.45">
      <c r="B241" s="106"/>
      <c r="C241" s="106"/>
      <c r="D241" s="109"/>
    </row>
    <row r="242" spans="2:4" x14ac:dyDescent="0.45">
      <c r="B242" s="106"/>
      <c r="C242" s="106"/>
      <c r="D242" s="109"/>
    </row>
    <row r="243" spans="2:4" x14ac:dyDescent="0.45">
      <c r="B243" s="106"/>
      <c r="C243" s="106"/>
      <c r="D243" s="109"/>
    </row>
    <row r="244" spans="2:4" x14ac:dyDescent="0.45">
      <c r="B244" s="106"/>
      <c r="C244" s="106"/>
      <c r="D244" s="109"/>
    </row>
    <row r="245" spans="2:4" x14ac:dyDescent="0.45">
      <c r="B245" s="106"/>
      <c r="C245" s="106"/>
      <c r="D245" s="109"/>
    </row>
    <row r="246" spans="2:4" x14ac:dyDescent="0.45">
      <c r="B246" s="106"/>
      <c r="C246" s="106"/>
      <c r="D246" s="109"/>
    </row>
    <row r="247" spans="2:4" x14ac:dyDescent="0.45">
      <c r="B247" s="106"/>
      <c r="C247" s="106"/>
      <c r="D247" s="109"/>
    </row>
    <row r="248" spans="2:4" x14ac:dyDescent="0.45">
      <c r="B248" s="106"/>
      <c r="C248" s="106"/>
      <c r="D248" s="109"/>
    </row>
    <row r="249" spans="2:4" x14ac:dyDescent="0.45">
      <c r="B249" s="106"/>
      <c r="C249" s="106"/>
      <c r="D249" s="109"/>
    </row>
    <row r="250" spans="2:4" x14ac:dyDescent="0.45">
      <c r="B250" s="106"/>
      <c r="C250" s="106"/>
      <c r="D250" s="109"/>
    </row>
    <row r="251" spans="2:4" x14ac:dyDescent="0.45">
      <c r="B251" s="106"/>
      <c r="C251" s="106"/>
      <c r="D251" s="109"/>
    </row>
    <row r="252" spans="2:4" x14ac:dyDescent="0.45">
      <c r="B252" s="106"/>
      <c r="C252" s="106"/>
      <c r="D252" s="109"/>
    </row>
    <row r="253" spans="2:4" x14ac:dyDescent="0.45">
      <c r="B253" s="106"/>
      <c r="C253" s="106"/>
      <c r="D253" s="109"/>
    </row>
    <row r="254" spans="2:4" x14ac:dyDescent="0.45">
      <c r="B254" s="106"/>
      <c r="C254" s="106"/>
      <c r="D254" s="109"/>
    </row>
    <row r="255" spans="2:4" x14ac:dyDescent="0.45">
      <c r="B255" s="106"/>
      <c r="C255" s="106"/>
      <c r="D255" s="109"/>
    </row>
    <row r="256" spans="2:4" x14ac:dyDescent="0.45">
      <c r="B256" s="106"/>
      <c r="C256" s="106"/>
      <c r="D256" s="109"/>
    </row>
    <row r="257" spans="2:4" x14ac:dyDescent="0.45">
      <c r="B257" s="106"/>
      <c r="C257" s="106"/>
      <c r="D257" s="109"/>
    </row>
    <row r="258" spans="2:4" x14ac:dyDescent="0.45">
      <c r="B258" s="106"/>
      <c r="C258" s="106"/>
      <c r="D258" s="109"/>
    </row>
    <row r="259" spans="2:4" x14ac:dyDescent="0.45">
      <c r="B259" s="106"/>
      <c r="C259" s="106"/>
      <c r="D259" s="109"/>
    </row>
    <row r="260" spans="2:4" x14ac:dyDescent="0.45">
      <c r="B260" s="106"/>
      <c r="C260" s="106"/>
      <c r="D260" s="109"/>
    </row>
    <row r="261" spans="2:4" x14ac:dyDescent="0.45">
      <c r="B261" s="106"/>
      <c r="C261" s="106"/>
      <c r="D261" s="109"/>
    </row>
    <row r="262" spans="2:4" x14ac:dyDescent="0.45">
      <c r="B262" s="106"/>
      <c r="C262" s="106"/>
      <c r="D262" s="109"/>
    </row>
    <row r="263" spans="2:4" x14ac:dyDescent="0.45">
      <c r="B263" s="106"/>
      <c r="C263" s="106"/>
      <c r="D263" s="109"/>
    </row>
    <row r="264" spans="2:4" x14ac:dyDescent="0.45">
      <c r="B264" s="106"/>
      <c r="C264" s="106"/>
      <c r="D264" s="109"/>
    </row>
    <row r="265" spans="2:4" x14ac:dyDescent="0.45">
      <c r="B265" s="106"/>
      <c r="C265" s="106"/>
      <c r="D265" s="109"/>
    </row>
    <row r="266" spans="2:4" x14ac:dyDescent="0.45">
      <c r="B266" s="106"/>
      <c r="C266" s="106"/>
      <c r="D266" s="109"/>
    </row>
    <row r="267" spans="2:4" x14ac:dyDescent="0.45">
      <c r="B267" s="106"/>
      <c r="C267" s="106"/>
      <c r="D267" s="109"/>
    </row>
    <row r="268" spans="2:4" x14ac:dyDescent="0.45">
      <c r="B268" s="106"/>
      <c r="C268" s="106"/>
      <c r="D268" s="109"/>
    </row>
    <row r="269" spans="2:4" x14ac:dyDescent="0.45">
      <c r="B269" s="106"/>
      <c r="C269" s="106"/>
      <c r="D269" s="109"/>
    </row>
    <row r="270" spans="2:4" x14ac:dyDescent="0.45">
      <c r="B270" s="106"/>
      <c r="C270" s="106"/>
      <c r="D270" s="109"/>
    </row>
    <row r="271" spans="2:4" x14ac:dyDescent="0.45">
      <c r="B271" s="106"/>
      <c r="C271" s="106"/>
      <c r="D271" s="109"/>
    </row>
    <row r="272" spans="2:4" x14ac:dyDescent="0.45">
      <c r="B272" s="106"/>
      <c r="C272" s="106"/>
      <c r="D272" s="109"/>
    </row>
    <row r="273" spans="2:4" x14ac:dyDescent="0.45">
      <c r="B273" s="106"/>
      <c r="C273" s="106"/>
      <c r="D273" s="109"/>
    </row>
    <row r="274" spans="2:4" x14ac:dyDescent="0.45">
      <c r="B274" s="106"/>
      <c r="C274" s="106"/>
      <c r="D274" s="109"/>
    </row>
    <row r="275" spans="2:4" x14ac:dyDescent="0.45">
      <c r="B275" s="106"/>
      <c r="C275" s="106"/>
      <c r="D275" s="109"/>
    </row>
    <row r="276" spans="2:4" x14ac:dyDescent="0.45">
      <c r="B276" s="106"/>
      <c r="C276" s="106"/>
      <c r="D276" s="109"/>
    </row>
    <row r="277" spans="2:4" x14ac:dyDescent="0.45">
      <c r="B277" s="106"/>
      <c r="C277" s="106"/>
      <c r="D277" s="109"/>
    </row>
    <row r="278" spans="2:4" x14ac:dyDescent="0.45">
      <c r="B278" s="106"/>
      <c r="C278" s="106"/>
      <c r="D278" s="109"/>
    </row>
    <row r="279" spans="2:4" x14ac:dyDescent="0.45">
      <c r="B279" s="106"/>
      <c r="C279" s="106"/>
      <c r="D279" s="109"/>
    </row>
    <row r="280" spans="2:4" x14ac:dyDescent="0.45">
      <c r="B280" s="106"/>
      <c r="C280" s="106"/>
      <c r="D280" s="109"/>
    </row>
    <row r="281" spans="2:4" x14ac:dyDescent="0.45">
      <c r="B281" s="106"/>
      <c r="C281" s="106"/>
      <c r="D281" s="109"/>
    </row>
    <row r="282" spans="2:4" x14ac:dyDescent="0.45">
      <c r="B282" s="106"/>
      <c r="C282" s="106"/>
      <c r="D282" s="109"/>
    </row>
    <row r="283" spans="2:4" x14ac:dyDescent="0.45">
      <c r="B283" s="106"/>
      <c r="C283" s="106"/>
      <c r="D283" s="109"/>
    </row>
    <row r="284" spans="2:4" x14ac:dyDescent="0.45">
      <c r="B284" s="106"/>
      <c r="C284" s="106"/>
      <c r="D284" s="109"/>
    </row>
    <row r="285" spans="2:4" x14ac:dyDescent="0.45">
      <c r="B285" s="106"/>
      <c r="C285" s="106"/>
      <c r="D285" s="109"/>
    </row>
    <row r="286" spans="2:4" x14ac:dyDescent="0.45">
      <c r="B286" s="106"/>
      <c r="C286" s="106"/>
      <c r="D286" s="109"/>
    </row>
    <row r="287" spans="2:4" x14ac:dyDescent="0.45">
      <c r="B287" s="106"/>
      <c r="C287" s="106"/>
      <c r="D287" s="109"/>
    </row>
    <row r="288" spans="2:4" x14ac:dyDescent="0.45">
      <c r="B288" s="106"/>
      <c r="C288" s="106"/>
      <c r="D288" s="109"/>
    </row>
    <row r="289" spans="2:4" x14ac:dyDescent="0.45">
      <c r="B289" s="106"/>
      <c r="C289" s="106"/>
      <c r="D289" s="109"/>
    </row>
    <row r="290" spans="2:4" x14ac:dyDescent="0.45">
      <c r="B290" s="106"/>
      <c r="C290" s="106"/>
      <c r="D290" s="109"/>
    </row>
    <row r="291" spans="2:4" x14ac:dyDescent="0.45">
      <c r="B291" s="106"/>
      <c r="C291" s="106"/>
      <c r="D291" s="109"/>
    </row>
    <row r="292" spans="2:4" x14ac:dyDescent="0.45">
      <c r="B292" s="106"/>
      <c r="C292" s="106"/>
      <c r="D292" s="109"/>
    </row>
    <row r="293" spans="2:4" x14ac:dyDescent="0.45">
      <c r="B293" s="106"/>
      <c r="C293" s="106"/>
      <c r="D293" s="109"/>
    </row>
    <row r="294" spans="2:4" x14ac:dyDescent="0.45">
      <c r="B294" s="106"/>
      <c r="C294" s="106"/>
      <c r="D294" s="109"/>
    </row>
    <row r="295" spans="2:4" x14ac:dyDescent="0.45">
      <c r="B295" s="106"/>
      <c r="C295" s="106"/>
      <c r="D295" s="109"/>
    </row>
    <row r="296" spans="2:4" x14ac:dyDescent="0.45">
      <c r="B296" s="106"/>
      <c r="C296" s="106"/>
      <c r="D296" s="109"/>
    </row>
    <row r="297" spans="2:4" x14ac:dyDescent="0.45">
      <c r="B297" s="106"/>
      <c r="C297" s="106"/>
      <c r="D297" s="109"/>
    </row>
    <row r="298" spans="2:4" x14ac:dyDescent="0.45">
      <c r="B298" s="106"/>
      <c r="C298" s="106"/>
      <c r="D298" s="109"/>
    </row>
    <row r="299" spans="2:4" x14ac:dyDescent="0.45">
      <c r="B299" s="106"/>
      <c r="C299" s="106"/>
      <c r="D299" s="109"/>
    </row>
    <row r="300" spans="2:4" x14ac:dyDescent="0.45">
      <c r="B300" s="106"/>
      <c r="C300" s="106"/>
      <c r="D300" s="109"/>
    </row>
    <row r="301" spans="2:4" x14ac:dyDescent="0.45">
      <c r="B301" s="106"/>
      <c r="C301" s="106"/>
      <c r="D301" s="109"/>
    </row>
    <row r="302" spans="2:4" x14ac:dyDescent="0.45">
      <c r="B302" s="106"/>
      <c r="C302" s="106"/>
      <c r="D302" s="109"/>
    </row>
    <row r="303" spans="2:4" x14ac:dyDescent="0.45">
      <c r="B303" s="106"/>
      <c r="C303" s="106"/>
      <c r="D303" s="109"/>
    </row>
    <row r="304" spans="2:4" x14ac:dyDescent="0.45">
      <c r="B304" s="106"/>
      <c r="C304" s="106"/>
      <c r="D304" s="109"/>
    </row>
    <row r="305" spans="2:4" x14ac:dyDescent="0.45">
      <c r="B305" s="106"/>
      <c r="C305" s="106"/>
      <c r="D305" s="109"/>
    </row>
    <row r="306" spans="2:4" x14ac:dyDescent="0.45">
      <c r="B306" s="106"/>
      <c r="C306" s="106"/>
      <c r="D306" s="109"/>
    </row>
    <row r="307" spans="2:4" x14ac:dyDescent="0.45">
      <c r="B307" s="106"/>
      <c r="C307" s="106"/>
      <c r="D307" s="109"/>
    </row>
    <row r="308" spans="2:4" x14ac:dyDescent="0.45">
      <c r="B308" s="106"/>
      <c r="C308" s="106"/>
      <c r="D308" s="109"/>
    </row>
    <row r="309" spans="2:4" x14ac:dyDescent="0.45">
      <c r="B309" s="106"/>
      <c r="C309" s="106"/>
      <c r="D309" s="109"/>
    </row>
    <row r="310" spans="2:4" x14ac:dyDescent="0.45">
      <c r="B310" s="106"/>
      <c r="C310" s="106"/>
      <c r="D310" s="109"/>
    </row>
    <row r="311" spans="2:4" x14ac:dyDescent="0.45">
      <c r="B311" s="106"/>
      <c r="C311" s="106"/>
      <c r="D311" s="109"/>
    </row>
    <row r="312" spans="2:4" x14ac:dyDescent="0.45">
      <c r="B312" s="106"/>
      <c r="C312" s="106"/>
      <c r="D312" s="109"/>
    </row>
    <row r="313" spans="2:4" x14ac:dyDescent="0.45">
      <c r="B313" s="106"/>
      <c r="C313" s="106"/>
      <c r="D313" s="109"/>
    </row>
    <row r="314" spans="2:4" x14ac:dyDescent="0.45">
      <c r="B314" s="106"/>
      <c r="C314" s="106"/>
      <c r="D314" s="109"/>
    </row>
    <row r="315" spans="2:4" x14ac:dyDescent="0.45">
      <c r="B315" s="106"/>
      <c r="C315" s="106"/>
      <c r="D315" s="109"/>
    </row>
    <row r="316" spans="2:4" x14ac:dyDescent="0.45">
      <c r="B316" s="106"/>
      <c r="C316" s="106"/>
      <c r="D316" s="109"/>
    </row>
    <row r="317" spans="2:4" x14ac:dyDescent="0.45">
      <c r="B317" s="106"/>
      <c r="C317" s="106"/>
      <c r="D317" s="109"/>
    </row>
    <row r="318" spans="2:4" x14ac:dyDescent="0.45">
      <c r="B318" s="106"/>
      <c r="C318" s="106"/>
      <c r="D318" s="109"/>
    </row>
    <row r="319" spans="2:4" x14ac:dyDescent="0.45">
      <c r="B319" s="106"/>
      <c r="C319" s="106"/>
      <c r="D319" s="109"/>
    </row>
    <row r="320" spans="2:4" x14ac:dyDescent="0.45">
      <c r="B320" s="106"/>
      <c r="C320" s="106"/>
      <c r="D320" s="109"/>
    </row>
    <row r="321" spans="2:4" x14ac:dyDescent="0.45">
      <c r="B321" s="106"/>
      <c r="C321" s="106"/>
      <c r="D321" s="109"/>
    </row>
    <row r="322" spans="2:4" x14ac:dyDescent="0.45">
      <c r="B322" s="106"/>
      <c r="C322" s="106"/>
      <c r="D322" s="109"/>
    </row>
    <row r="323" spans="2:4" x14ac:dyDescent="0.45">
      <c r="B323" s="106"/>
      <c r="C323" s="106"/>
      <c r="D323" s="109"/>
    </row>
    <row r="324" spans="2:4" x14ac:dyDescent="0.45">
      <c r="B324" s="106"/>
      <c r="C324" s="106"/>
      <c r="D324" s="109"/>
    </row>
    <row r="325" spans="2:4" x14ac:dyDescent="0.45">
      <c r="B325" s="106"/>
      <c r="C325" s="106"/>
      <c r="D325" s="109"/>
    </row>
    <row r="326" spans="2:4" x14ac:dyDescent="0.45">
      <c r="B326" s="106"/>
      <c r="C326" s="106"/>
      <c r="D326" s="109"/>
    </row>
  </sheetData>
  <sheetProtection algorithmName="SHA-512" hashValue="o6drAUuR6AlL43YpdC/R3Fpkb5CijcpqcQQ+a/hkURv9Ny/myX/eGsDSIUo6StQFeLZOEU24gIaqZmByoLWHog==" saltValue="cQrLGU16JH1A3jM85jbiGw==" spinCount="100000" sheet="1" objects="1" scenarios="1" selectLockedCells="1"/>
  <mergeCells count="8">
    <mergeCell ref="B23:E23"/>
    <mergeCell ref="C6:E6"/>
    <mergeCell ref="C7:E7"/>
    <mergeCell ref="B4:E4"/>
    <mergeCell ref="B14:E14"/>
    <mergeCell ref="B16:E16"/>
    <mergeCell ref="B18:E18"/>
    <mergeCell ref="B22:E22"/>
  </mergeCells>
  <conditionalFormatting sqref="B36:B145">
    <cfRule type="expression" dxfId="4" priority="7">
      <formula>$B$24 = "No"</formula>
    </cfRule>
  </conditionalFormatting>
  <conditionalFormatting sqref="B37:D145">
    <cfRule type="expression" dxfId="3" priority="2">
      <formula>ISBLANK($E37)</formula>
    </cfRule>
  </conditionalFormatting>
  <conditionalFormatting sqref="B35:E145">
    <cfRule type="expression" dxfId="2" priority="6">
      <formula>AND($B$24="No",AND($B$28="No",$B$32="No"))</formula>
    </cfRule>
  </conditionalFormatting>
  <conditionalFormatting sqref="C36:C145">
    <cfRule type="expression" dxfId="1" priority="9">
      <formula>$B$28="No"</formula>
    </cfRule>
  </conditionalFormatting>
  <conditionalFormatting sqref="D36:D145">
    <cfRule type="expression" dxfId="0" priority="8">
      <formula>$B$32="No"</formula>
    </cfRule>
  </conditionalFormatting>
  <hyperlinks>
    <hyperlink ref="B23" r:id="rId1" display="https://ospi.k12.wa.us/student-success/learning-alternatives/open-doors-youth-reengagement" xr:uid="{2DF8B18A-D49C-45EC-A46E-98862CFFAD6C}"/>
  </hyperlink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1">
        <x14:dataValidation type="list" allowBlank="1" showInputMessage="1" showErrorMessage="1" xr:uid="{38897496-969A-4324-8A55-71D9686F55B6}">
          <x14:formula1>
            <xm:f>_dataList!$A$20:$A$21</xm:f>
          </x14:formula1>
          <xm:sqref>B24 B28 B32 B19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F98E0-295A-4B5D-8AC9-F89FA5436BD4}">
  <dimension ref="B1:K30"/>
  <sheetViews>
    <sheetView showGridLines="0" tabSelected="1" workbookViewId="0">
      <selection activeCell="B14" sqref="B14"/>
    </sheetView>
  </sheetViews>
  <sheetFormatPr defaultColWidth="9.109375" defaultRowHeight="16.8" x14ac:dyDescent="0.4"/>
  <cols>
    <col min="1" max="1" width="9.109375" style="6"/>
    <col min="2" max="2" width="15.44140625" style="7" customWidth="1"/>
    <col min="3" max="3" width="37.33203125" style="6" customWidth="1"/>
    <col min="4" max="4" width="15.44140625" style="6" customWidth="1"/>
    <col min="5" max="5" width="17" style="8" customWidth="1"/>
    <col min="6" max="6" width="35.33203125" style="6" customWidth="1"/>
    <col min="7" max="7" width="21.109375" style="6" customWidth="1"/>
    <col min="8" max="8" width="11.88671875" style="6" customWidth="1"/>
    <col min="9" max="9" width="9.109375" style="6"/>
    <col min="10" max="10" width="13.33203125" style="6" customWidth="1"/>
    <col min="11" max="11" width="12.44140625" style="6" bestFit="1" customWidth="1"/>
    <col min="12" max="16384" width="9.109375" style="6"/>
  </cols>
  <sheetData>
    <row r="1" spans="2:11" ht="32.25" customHeight="1" x14ac:dyDescent="0.45">
      <c r="C1" s="39" t="s">
        <v>360</v>
      </c>
      <c r="D1" s="40" t="str">
        <f>IF(K22=0,"Enter Details on the Table Below",K22)</f>
        <v>Enter Details on the Table Below</v>
      </c>
    </row>
    <row r="3" spans="2:11" ht="17.399999999999999" thickBot="1" x14ac:dyDescent="0.45">
      <c r="B3" s="11" t="s">
        <v>355</v>
      </c>
    </row>
    <row r="4" spans="2:11" ht="19.8" thickBot="1" x14ac:dyDescent="0.5">
      <c r="B4" s="41" t="s">
        <v>322</v>
      </c>
    </row>
    <row r="6" spans="2:11" x14ac:dyDescent="0.4">
      <c r="B6" s="11" t="s">
        <v>361</v>
      </c>
    </row>
    <row r="7" spans="2:11" ht="37.950000000000003" customHeight="1" x14ac:dyDescent="0.4">
      <c r="B7" s="163" t="s">
        <v>2379</v>
      </c>
      <c r="C7" s="163"/>
      <c r="D7" s="163"/>
      <c r="E7" s="163"/>
      <c r="F7" s="163"/>
    </row>
    <row r="8" spans="2:11" ht="23.25" hidden="1" customHeight="1" x14ac:dyDescent="0.4">
      <c r="C8" s="7"/>
      <c r="D8" s="7"/>
      <c r="E8" s="38"/>
    </row>
    <row r="9" spans="2:11" ht="59.25" customHeight="1" x14ac:dyDescent="0.3">
      <c r="B9" s="164" t="s">
        <v>363</v>
      </c>
      <c r="C9" s="164"/>
      <c r="D9" s="164"/>
      <c r="E9" s="164"/>
      <c r="F9" s="165"/>
    </row>
    <row r="10" spans="2:11" ht="7.5" customHeight="1" x14ac:dyDescent="0.4">
      <c r="C10" s="7"/>
      <c r="D10" s="7"/>
      <c r="E10" s="38"/>
    </row>
    <row r="12" spans="2:11" ht="33.6" x14ac:dyDescent="0.3">
      <c r="B12" s="9" t="s">
        <v>9</v>
      </c>
      <c r="C12" s="9" t="s">
        <v>10</v>
      </c>
      <c r="D12" s="9" t="s">
        <v>11</v>
      </c>
      <c r="E12" s="81" t="s">
        <v>2348</v>
      </c>
      <c r="F12" s="81" t="s">
        <v>2349</v>
      </c>
      <c r="G12" s="9" t="s">
        <v>2350</v>
      </c>
      <c r="H12" s="9" t="s">
        <v>320</v>
      </c>
      <c r="I12" s="9" t="s">
        <v>2351</v>
      </c>
      <c r="J12" s="9" t="s">
        <v>2352</v>
      </c>
      <c r="K12" s="10" t="s">
        <v>358</v>
      </c>
    </row>
    <row r="13" spans="2:11" ht="28.8" x14ac:dyDescent="0.3">
      <c r="B13" s="83" t="s">
        <v>318</v>
      </c>
      <c r="C13" s="84" t="s">
        <v>2353</v>
      </c>
      <c r="D13" s="85">
        <v>1</v>
      </c>
      <c r="E13" s="86">
        <v>15845</v>
      </c>
      <c r="F13" s="86"/>
      <c r="G13" s="86">
        <v>199</v>
      </c>
      <c r="H13" s="86">
        <v>120</v>
      </c>
      <c r="I13" s="86">
        <v>982.4</v>
      </c>
      <c r="J13" s="86">
        <v>50</v>
      </c>
      <c r="K13" s="87">
        <f>SUM(Table1[[#This Row],[Total Equipment Cost]:[Other Cost]])</f>
        <v>17196.400000000001</v>
      </c>
    </row>
    <row r="14" spans="2:11" x14ac:dyDescent="0.3">
      <c r="B14" s="88"/>
      <c r="C14" s="89"/>
      <c r="D14" s="90"/>
      <c r="E14" s="91"/>
      <c r="F14" s="91"/>
      <c r="G14" s="91"/>
      <c r="H14" s="91"/>
      <c r="I14" s="91"/>
      <c r="J14" s="91"/>
      <c r="K14" s="92">
        <f>SUM(Table1[[#This Row],[Total Equipment Cost]:[Other Cost]])</f>
        <v>0</v>
      </c>
    </row>
    <row r="15" spans="2:11" x14ac:dyDescent="0.3">
      <c r="B15" s="88"/>
      <c r="C15" s="89"/>
      <c r="D15" s="90"/>
      <c r="E15" s="91"/>
      <c r="F15" s="91"/>
      <c r="G15" s="91"/>
      <c r="H15" s="91"/>
      <c r="I15" s="91"/>
      <c r="J15" s="91"/>
      <c r="K15" s="92">
        <f>SUM(Table1[[#This Row],[Total Equipment Cost]:[Other Cost]])</f>
        <v>0</v>
      </c>
    </row>
    <row r="16" spans="2:11" x14ac:dyDescent="0.3">
      <c r="B16" s="88"/>
      <c r="C16" s="89"/>
      <c r="D16" s="90"/>
      <c r="E16" s="91"/>
      <c r="F16" s="91"/>
      <c r="G16" s="91"/>
      <c r="H16" s="91"/>
      <c r="I16" s="91"/>
      <c r="J16" s="91"/>
      <c r="K16" s="92">
        <f>SUM(Table1[[#This Row],[Total Equipment Cost]:[Other Cost]])</f>
        <v>0</v>
      </c>
    </row>
    <row r="17" spans="2:11" x14ac:dyDescent="0.3">
      <c r="B17" s="88"/>
      <c r="C17" s="89"/>
      <c r="D17" s="90"/>
      <c r="E17" s="91"/>
      <c r="F17" s="91"/>
      <c r="G17" s="91"/>
      <c r="H17" s="91"/>
      <c r="I17" s="91"/>
      <c r="J17" s="91"/>
      <c r="K17" s="92">
        <f>SUM(Table1[[#This Row],[Total Equipment Cost]:[Other Cost]])</f>
        <v>0</v>
      </c>
    </row>
    <row r="18" spans="2:11" x14ac:dyDescent="0.3">
      <c r="B18" s="88"/>
      <c r="C18" s="89"/>
      <c r="D18" s="90"/>
      <c r="E18" s="91"/>
      <c r="F18" s="91"/>
      <c r="G18" s="91"/>
      <c r="H18" s="91"/>
      <c r="I18" s="91"/>
      <c r="J18" s="91"/>
      <c r="K18" s="92">
        <f>SUM(Table1[[#This Row],[Total Equipment Cost]:[Other Cost]])</f>
        <v>0</v>
      </c>
    </row>
    <row r="19" spans="2:11" x14ac:dyDescent="0.3">
      <c r="B19" s="88"/>
      <c r="C19" s="89"/>
      <c r="D19" s="90"/>
      <c r="E19" s="91"/>
      <c r="F19" s="91"/>
      <c r="G19" s="91"/>
      <c r="H19" s="91"/>
      <c r="I19" s="91"/>
      <c r="J19" s="91"/>
      <c r="K19" s="92">
        <f>SUM(Table1[[#This Row],[Total Equipment Cost]:[Other Cost]])</f>
        <v>0</v>
      </c>
    </row>
    <row r="20" spans="2:11" x14ac:dyDescent="0.3">
      <c r="B20" s="88"/>
      <c r="C20" s="89"/>
      <c r="D20" s="90"/>
      <c r="E20" s="91"/>
      <c r="F20" s="91"/>
      <c r="G20" s="91"/>
      <c r="H20" s="91"/>
      <c r="I20" s="91"/>
      <c r="J20" s="91"/>
      <c r="K20" s="92">
        <f>SUM(Table1[[#This Row],[Total Equipment Cost]:[Other Cost]])</f>
        <v>0</v>
      </c>
    </row>
    <row r="22" spans="2:11" x14ac:dyDescent="0.4">
      <c r="J22" s="6" t="s">
        <v>2354</v>
      </c>
      <c r="K22" s="82">
        <f>SUM(K14:K20)</f>
        <v>0</v>
      </c>
    </row>
    <row r="30" spans="2:11" ht="100.5" customHeight="1" x14ac:dyDescent="0.3">
      <c r="B30" s="162"/>
      <c r="C30" s="162"/>
      <c r="D30" s="162"/>
      <c r="E30" s="162"/>
    </row>
  </sheetData>
  <sheetProtection algorithmName="SHA-512" hashValue="QLP11sgZxYjYSn4mKCTmoeyaYKEdgQzos42dy2KkPSIjkunC8EZA4LAvsOl7qQphgzYrVeL7iBx0vI5/UiL64w==" saltValue="ZWNpGkZ1nmHJDPsX49cxnQ==" spinCount="100000" sheet="1" objects="1" scenarios="1" selectLockedCells="1"/>
  <mergeCells count="3">
    <mergeCell ref="B30:E30"/>
    <mergeCell ref="B7:F7"/>
    <mergeCell ref="B9:F9"/>
  </mergeCell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2">
        <x14:dataValidation type="list" allowBlank="1" showInputMessage="1" showErrorMessage="1" xr:uid="{294B28C8-793B-4B90-84F0-2CEEAF776949}">
          <x14:formula1>
            <xm:f>_dataList!$A$19:$A$21</xm:f>
          </x14:formula1>
          <xm:sqref>B4</xm:sqref>
        </x14:dataValidation>
        <x14:dataValidation type="list" allowBlank="1" showInputMessage="1" showErrorMessage="1" xr:uid="{530CDB7D-B587-4A85-AEDF-04D10A8D78EC}">
          <x14:formula1>
            <xm:f>_dataList!$A$11:$A$16</xm:f>
          </x14:formula1>
          <xm:sqref>B13:B20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5D782-EE9A-46E6-B7FC-ACF7FDAB8C3B}">
  <dimension ref="A1:J2079"/>
  <sheetViews>
    <sheetView topLeftCell="A1455" workbookViewId="0">
      <selection activeCell="B1459" sqref="B1459"/>
    </sheetView>
  </sheetViews>
  <sheetFormatPr defaultRowHeight="14.4" x14ac:dyDescent="0.3"/>
  <sheetData>
    <row r="1" spans="1:10" ht="39.6" x14ac:dyDescent="0.3">
      <c r="A1" s="72" t="s">
        <v>422</v>
      </c>
      <c r="B1" s="61" t="s">
        <v>1</v>
      </c>
      <c r="C1" s="72" t="s">
        <v>2280</v>
      </c>
      <c r="D1" s="72" t="s">
        <v>423</v>
      </c>
      <c r="E1" s="72" t="s">
        <v>424</v>
      </c>
      <c r="F1" s="72" t="s">
        <v>425</v>
      </c>
      <c r="G1" s="72" t="s">
        <v>426</v>
      </c>
      <c r="H1" s="72" t="s">
        <v>2323</v>
      </c>
      <c r="I1" s="74" t="s">
        <v>2339</v>
      </c>
      <c r="J1" s="62" t="s">
        <v>2346</v>
      </c>
    </row>
    <row r="2" spans="1:10" ht="52.8" x14ac:dyDescent="0.3">
      <c r="A2" s="73">
        <v>159885</v>
      </c>
      <c r="B2" s="73" t="s">
        <v>13</v>
      </c>
      <c r="C2" s="73">
        <v>660729</v>
      </c>
      <c r="D2" s="73" t="s">
        <v>429</v>
      </c>
      <c r="E2" s="73">
        <v>78</v>
      </c>
      <c r="F2" s="73">
        <v>0</v>
      </c>
      <c r="G2" s="73">
        <v>46</v>
      </c>
      <c r="H2" s="73">
        <v>124</v>
      </c>
      <c r="I2">
        <f t="shared" ref="I2:I65" si="0">SUM(E2:F2)/H2</f>
        <v>0.62903225806451613</v>
      </c>
      <c r="J2">
        <f t="shared" ref="J2:J65" si="1">SUM(E2:F2)</f>
        <v>78</v>
      </c>
    </row>
    <row r="3" spans="1:10" ht="39.6" x14ac:dyDescent="0.3">
      <c r="A3" s="73">
        <v>159885</v>
      </c>
      <c r="B3" s="73" t="s">
        <v>13</v>
      </c>
      <c r="C3" s="73">
        <v>660727</v>
      </c>
      <c r="D3" s="73" t="s">
        <v>430</v>
      </c>
      <c r="E3" s="73">
        <v>128</v>
      </c>
      <c r="F3" s="73">
        <v>0</v>
      </c>
      <c r="G3" s="73">
        <v>0</v>
      </c>
      <c r="H3" s="73">
        <v>128</v>
      </c>
      <c r="I3">
        <f t="shared" si="0"/>
        <v>1</v>
      </c>
      <c r="J3">
        <f t="shared" si="1"/>
        <v>128</v>
      </c>
    </row>
    <row r="4" spans="1:10" ht="52.8" x14ac:dyDescent="0.3">
      <c r="A4" s="73">
        <v>159885</v>
      </c>
      <c r="B4" s="73" t="s">
        <v>13</v>
      </c>
      <c r="C4" s="73">
        <v>660730</v>
      </c>
      <c r="D4" s="73" t="s">
        <v>433</v>
      </c>
      <c r="E4" s="73">
        <v>215</v>
      </c>
      <c r="F4" s="73">
        <v>0</v>
      </c>
      <c r="G4" s="73">
        <v>0</v>
      </c>
      <c r="H4" s="73">
        <v>215</v>
      </c>
      <c r="I4">
        <f t="shared" si="0"/>
        <v>1</v>
      </c>
      <c r="J4">
        <f t="shared" si="1"/>
        <v>215</v>
      </c>
    </row>
    <row r="5" spans="1:10" ht="39.6" x14ac:dyDescent="0.3">
      <c r="A5" s="73">
        <v>159885</v>
      </c>
      <c r="B5" s="73" t="s">
        <v>13</v>
      </c>
      <c r="C5" s="73">
        <v>660734</v>
      </c>
      <c r="D5" s="73" t="s">
        <v>427</v>
      </c>
      <c r="E5" s="73">
        <v>285</v>
      </c>
      <c r="F5" s="73">
        <v>0</v>
      </c>
      <c r="G5" s="73">
        <v>0</v>
      </c>
      <c r="H5" s="73">
        <v>285</v>
      </c>
      <c r="I5">
        <f t="shared" si="0"/>
        <v>1</v>
      </c>
      <c r="J5">
        <f t="shared" si="1"/>
        <v>285</v>
      </c>
    </row>
    <row r="6" spans="1:10" ht="52.8" x14ac:dyDescent="0.3">
      <c r="A6" s="73">
        <v>159885</v>
      </c>
      <c r="B6" s="73" t="s">
        <v>13</v>
      </c>
      <c r="C6" s="73">
        <v>660731</v>
      </c>
      <c r="D6" s="73" t="s">
        <v>431</v>
      </c>
      <c r="E6" s="73">
        <v>227</v>
      </c>
      <c r="F6" s="73">
        <v>0</v>
      </c>
      <c r="G6" s="73">
        <v>62</v>
      </c>
      <c r="H6" s="73">
        <v>289</v>
      </c>
      <c r="I6">
        <f t="shared" si="0"/>
        <v>0.7854671280276817</v>
      </c>
      <c r="J6">
        <f t="shared" si="1"/>
        <v>227</v>
      </c>
    </row>
    <row r="7" spans="1:10" ht="39.6" x14ac:dyDescent="0.3">
      <c r="A7" s="73">
        <v>159885</v>
      </c>
      <c r="B7" s="73" t="s">
        <v>13</v>
      </c>
      <c r="C7" s="73">
        <v>664405</v>
      </c>
      <c r="D7" s="73" t="s">
        <v>434</v>
      </c>
      <c r="E7" s="73">
        <v>293</v>
      </c>
      <c r="F7" s="73">
        <v>0</v>
      </c>
      <c r="G7" s="73">
        <v>0</v>
      </c>
      <c r="H7" s="73">
        <v>293</v>
      </c>
      <c r="I7">
        <f t="shared" si="0"/>
        <v>1</v>
      </c>
      <c r="J7">
        <f t="shared" si="1"/>
        <v>293</v>
      </c>
    </row>
    <row r="8" spans="1:10" ht="52.8" x14ac:dyDescent="0.3">
      <c r="A8" s="73">
        <v>159885</v>
      </c>
      <c r="B8" s="73" t="s">
        <v>13</v>
      </c>
      <c r="C8" s="73">
        <v>660728</v>
      </c>
      <c r="D8" s="73" t="s">
        <v>432</v>
      </c>
      <c r="E8" s="73">
        <v>585</v>
      </c>
      <c r="F8" s="73">
        <v>0</v>
      </c>
      <c r="G8" s="73">
        <v>76</v>
      </c>
      <c r="H8" s="73">
        <v>661</v>
      </c>
      <c r="I8">
        <f t="shared" si="0"/>
        <v>0.88502269288956126</v>
      </c>
      <c r="J8">
        <f t="shared" si="1"/>
        <v>585</v>
      </c>
    </row>
    <row r="9" spans="1:10" ht="52.8" x14ac:dyDescent="0.3">
      <c r="A9" s="73">
        <v>159885</v>
      </c>
      <c r="B9" s="73" t="s">
        <v>13</v>
      </c>
      <c r="C9" s="73">
        <v>662627</v>
      </c>
      <c r="D9" s="73" t="s">
        <v>428</v>
      </c>
      <c r="E9" s="73">
        <v>622</v>
      </c>
      <c r="F9" s="73">
        <v>0</v>
      </c>
      <c r="G9" s="73">
        <v>278</v>
      </c>
      <c r="H9" s="73">
        <v>900</v>
      </c>
      <c r="I9">
        <f t="shared" si="0"/>
        <v>0.69111111111111112</v>
      </c>
      <c r="J9">
        <f t="shared" si="1"/>
        <v>622</v>
      </c>
    </row>
    <row r="10" spans="1:10" ht="39.6" x14ac:dyDescent="0.3">
      <c r="A10" s="73">
        <v>159323</v>
      </c>
      <c r="B10" s="73" t="s">
        <v>14</v>
      </c>
      <c r="C10" s="73">
        <v>661767</v>
      </c>
      <c r="D10" s="73" t="s">
        <v>435</v>
      </c>
      <c r="E10" s="73">
        <v>27</v>
      </c>
      <c r="F10" s="73">
        <v>23</v>
      </c>
      <c r="G10" s="73">
        <v>207</v>
      </c>
      <c r="H10" s="73">
        <v>257</v>
      </c>
      <c r="I10">
        <f t="shared" si="0"/>
        <v>0.19455252918287938</v>
      </c>
      <c r="J10">
        <f t="shared" si="1"/>
        <v>50</v>
      </c>
    </row>
    <row r="11" spans="1:10" ht="39.6" x14ac:dyDescent="0.3">
      <c r="A11" s="73">
        <v>159323</v>
      </c>
      <c r="B11" s="73" t="s">
        <v>14</v>
      </c>
      <c r="C11" s="73">
        <v>661768</v>
      </c>
      <c r="D11" s="73" t="s">
        <v>436</v>
      </c>
      <c r="E11" s="73">
        <v>50</v>
      </c>
      <c r="F11" s="73">
        <v>22</v>
      </c>
      <c r="G11" s="73">
        <v>291</v>
      </c>
      <c r="H11" s="73">
        <v>363</v>
      </c>
      <c r="I11">
        <f t="shared" si="0"/>
        <v>0.19834710743801653</v>
      </c>
      <c r="J11">
        <f t="shared" si="1"/>
        <v>72</v>
      </c>
    </row>
    <row r="12" spans="1:10" ht="39.6" x14ac:dyDescent="0.3">
      <c r="A12" s="73">
        <v>159890</v>
      </c>
      <c r="B12" s="73" t="s">
        <v>15</v>
      </c>
      <c r="C12" s="73">
        <v>662017</v>
      </c>
      <c r="D12" s="73" t="s">
        <v>437</v>
      </c>
      <c r="E12" s="73">
        <v>32</v>
      </c>
      <c r="F12" s="73">
        <v>3</v>
      </c>
      <c r="G12" s="73">
        <v>94</v>
      </c>
      <c r="H12" s="73">
        <v>129</v>
      </c>
      <c r="I12">
        <f t="shared" si="0"/>
        <v>0.27131782945736432</v>
      </c>
      <c r="J12">
        <f t="shared" si="1"/>
        <v>35</v>
      </c>
    </row>
    <row r="13" spans="1:10" ht="52.8" x14ac:dyDescent="0.3">
      <c r="A13" s="73">
        <v>159979</v>
      </c>
      <c r="B13" s="73" t="s">
        <v>16</v>
      </c>
      <c r="C13" s="73">
        <v>664490</v>
      </c>
      <c r="D13" s="73" t="s">
        <v>440</v>
      </c>
      <c r="E13" s="73">
        <v>39</v>
      </c>
      <c r="F13" s="73">
        <v>0</v>
      </c>
      <c r="G13" s="73">
        <v>13</v>
      </c>
      <c r="H13" s="73">
        <v>52</v>
      </c>
      <c r="I13">
        <f t="shared" si="0"/>
        <v>0.75</v>
      </c>
      <c r="J13">
        <f t="shared" si="1"/>
        <v>39</v>
      </c>
    </row>
    <row r="14" spans="1:10" ht="52.8" x14ac:dyDescent="0.3">
      <c r="A14" s="73">
        <v>159979</v>
      </c>
      <c r="B14" s="73" t="s">
        <v>16</v>
      </c>
      <c r="C14" s="73">
        <v>660522</v>
      </c>
      <c r="D14" s="73" t="s">
        <v>443</v>
      </c>
      <c r="E14" s="73">
        <v>102</v>
      </c>
      <c r="F14" s="73">
        <v>28</v>
      </c>
      <c r="G14" s="73">
        <v>197</v>
      </c>
      <c r="H14" s="73">
        <v>327</v>
      </c>
      <c r="I14">
        <f t="shared" si="0"/>
        <v>0.39755351681957185</v>
      </c>
      <c r="J14">
        <f t="shared" si="1"/>
        <v>130</v>
      </c>
    </row>
    <row r="15" spans="1:10" ht="39.6" x14ac:dyDescent="0.3">
      <c r="A15" s="73">
        <v>159979</v>
      </c>
      <c r="B15" s="73" t="s">
        <v>16</v>
      </c>
      <c r="C15" s="73">
        <v>660520</v>
      </c>
      <c r="D15" s="73" t="s">
        <v>441</v>
      </c>
      <c r="E15" s="73">
        <v>82</v>
      </c>
      <c r="F15" s="73">
        <v>22</v>
      </c>
      <c r="G15" s="73">
        <v>240</v>
      </c>
      <c r="H15" s="73">
        <v>344</v>
      </c>
      <c r="I15">
        <f t="shared" si="0"/>
        <v>0.30232558139534882</v>
      </c>
      <c r="J15">
        <f t="shared" si="1"/>
        <v>104</v>
      </c>
    </row>
    <row r="16" spans="1:10" ht="52.8" x14ac:dyDescent="0.3">
      <c r="A16" s="73">
        <v>159979</v>
      </c>
      <c r="B16" s="73" t="s">
        <v>16</v>
      </c>
      <c r="C16" s="73">
        <v>660521</v>
      </c>
      <c r="D16" s="73" t="s">
        <v>442</v>
      </c>
      <c r="E16" s="73">
        <v>103</v>
      </c>
      <c r="F16" s="73">
        <v>41</v>
      </c>
      <c r="G16" s="73">
        <v>320</v>
      </c>
      <c r="H16" s="73">
        <v>464</v>
      </c>
      <c r="I16">
        <f t="shared" si="0"/>
        <v>0.31034482758620691</v>
      </c>
      <c r="J16">
        <f t="shared" si="1"/>
        <v>144</v>
      </c>
    </row>
    <row r="17" spans="1:10" ht="39.6" x14ac:dyDescent="0.3">
      <c r="A17" s="73">
        <v>159979</v>
      </c>
      <c r="B17" s="73" t="s">
        <v>16</v>
      </c>
      <c r="C17" s="73">
        <v>660519</v>
      </c>
      <c r="D17" s="73" t="s">
        <v>439</v>
      </c>
      <c r="E17" s="73">
        <v>127</v>
      </c>
      <c r="F17" s="73">
        <v>44</v>
      </c>
      <c r="G17" s="73">
        <v>450</v>
      </c>
      <c r="H17" s="73">
        <v>621</v>
      </c>
      <c r="I17">
        <f t="shared" si="0"/>
        <v>0.27536231884057971</v>
      </c>
      <c r="J17">
        <f t="shared" si="1"/>
        <v>171</v>
      </c>
    </row>
    <row r="18" spans="1:10" ht="39.6" x14ac:dyDescent="0.3">
      <c r="A18" s="73">
        <v>159979</v>
      </c>
      <c r="B18" s="73" t="s">
        <v>16</v>
      </c>
      <c r="C18" s="73">
        <v>660518</v>
      </c>
      <c r="D18" s="73" t="s">
        <v>438</v>
      </c>
      <c r="E18" s="73">
        <v>120</v>
      </c>
      <c r="F18" s="73">
        <v>50</v>
      </c>
      <c r="G18" s="73">
        <v>579</v>
      </c>
      <c r="H18" s="73">
        <v>749</v>
      </c>
      <c r="I18">
        <f t="shared" si="0"/>
        <v>0.22696929238985314</v>
      </c>
      <c r="J18">
        <f t="shared" si="1"/>
        <v>170</v>
      </c>
    </row>
    <row r="19" spans="1:10" ht="79.2" x14ac:dyDescent="0.3">
      <c r="A19" s="73">
        <v>159297</v>
      </c>
      <c r="B19" s="73" t="s">
        <v>17</v>
      </c>
      <c r="C19" s="73">
        <v>665109</v>
      </c>
      <c r="D19" s="73" t="s">
        <v>448</v>
      </c>
      <c r="E19" s="73">
        <v>32</v>
      </c>
      <c r="F19" s="73">
        <v>0</v>
      </c>
      <c r="G19" s="73">
        <v>5</v>
      </c>
      <c r="H19" s="73">
        <v>37</v>
      </c>
      <c r="I19">
        <f t="shared" si="0"/>
        <v>0.86486486486486491</v>
      </c>
      <c r="J19">
        <f t="shared" si="1"/>
        <v>32</v>
      </c>
    </row>
    <row r="20" spans="1:10" ht="39.6" x14ac:dyDescent="0.3">
      <c r="A20" s="73">
        <v>159297</v>
      </c>
      <c r="B20" s="73" t="s">
        <v>17</v>
      </c>
      <c r="C20" s="73">
        <v>660577</v>
      </c>
      <c r="D20" s="73" t="s">
        <v>453</v>
      </c>
      <c r="E20" s="73">
        <v>141</v>
      </c>
      <c r="F20" s="73">
        <v>0</v>
      </c>
      <c r="G20" s="73">
        <v>51</v>
      </c>
      <c r="H20" s="73">
        <v>192</v>
      </c>
      <c r="I20">
        <f t="shared" si="0"/>
        <v>0.734375</v>
      </c>
      <c r="J20">
        <f t="shared" si="1"/>
        <v>141</v>
      </c>
    </row>
    <row r="21" spans="1:10" ht="39.6" x14ac:dyDescent="0.3">
      <c r="A21" s="73">
        <v>159297</v>
      </c>
      <c r="B21" s="73" t="s">
        <v>17</v>
      </c>
      <c r="C21" s="73">
        <v>664798</v>
      </c>
      <c r="D21" s="73" t="s">
        <v>452</v>
      </c>
      <c r="E21" s="73">
        <v>166</v>
      </c>
      <c r="F21" s="73">
        <v>0</v>
      </c>
      <c r="G21" s="73">
        <v>84</v>
      </c>
      <c r="H21" s="73">
        <v>250</v>
      </c>
      <c r="I21">
        <f t="shared" si="0"/>
        <v>0.66400000000000003</v>
      </c>
      <c r="J21">
        <f t="shared" si="1"/>
        <v>166</v>
      </c>
    </row>
    <row r="22" spans="1:10" ht="39.6" x14ac:dyDescent="0.3">
      <c r="A22" s="73">
        <v>159297</v>
      </c>
      <c r="B22" s="73" t="s">
        <v>17</v>
      </c>
      <c r="C22" s="73">
        <v>662479</v>
      </c>
      <c r="D22" s="73" t="s">
        <v>449</v>
      </c>
      <c r="E22" s="73">
        <v>134</v>
      </c>
      <c r="F22" s="73">
        <v>45</v>
      </c>
      <c r="G22" s="73">
        <v>324</v>
      </c>
      <c r="H22" s="73">
        <v>503</v>
      </c>
      <c r="I22">
        <f t="shared" si="0"/>
        <v>0.35586481113320079</v>
      </c>
      <c r="J22">
        <f t="shared" si="1"/>
        <v>179</v>
      </c>
    </row>
    <row r="23" spans="1:10" ht="39.6" x14ac:dyDescent="0.3">
      <c r="A23" s="73">
        <v>159297</v>
      </c>
      <c r="B23" s="73" t="s">
        <v>17</v>
      </c>
      <c r="C23" s="73">
        <v>663603</v>
      </c>
      <c r="D23" s="73" t="s">
        <v>446</v>
      </c>
      <c r="E23" s="73">
        <v>137</v>
      </c>
      <c r="F23" s="73">
        <v>31</v>
      </c>
      <c r="G23" s="73">
        <v>418</v>
      </c>
      <c r="H23" s="73">
        <v>586</v>
      </c>
      <c r="I23">
        <f t="shared" si="0"/>
        <v>0.28668941979522183</v>
      </c>
      <c r="J23">
        <f t="shared" si="1"/>
        <v>168</v>
      </c>
    </row>
    <row r="24" spans="1:10" ht="52.8" x14ac:dyDescent="0.3">
      <c r="A24" s="73">
        <v>159297</v>
      </c>
      <c r="B24" s="73" t="s">
        <v>17</v>
      </c>
      <c r="C24" s="73">
        <v>660580</v>
      </c>
      <c r="D24" s="73" t="s">
        <v>451</v>
      </c>
      <c r="E24" s="73">
        <v>161</v>
      </c>
      <c r="F24" s="73">
        <v>45</v>
      </c>
      <c r="G24" s="73">
        <v>383</v>
      </c>
      <c r="H24" s="73">
        <v>589</v>
      </c>
      <c r="I24">
        <f t="shared" si="0"/>
        <v>0.34974533106960953</v>
      </c>
      <c r="J24">
        <f t="shared" si="1"/>
        <v>206</v>
      </c>
    </row>
    <row r="25" spans="1:10" ht="39.6" x14ac:dyDescent="0.3">
      <c r="A25" s="73">
        <v>159297</v>
      </c>
      <c r="B25" s="73" t="s">
        <v>17</v>
      </c>
      <c r="C25" s="73">
        <v>660579</v>
      </c>
      <c r="D25" s="73" t="s">
        <v>450</v>
      </c>
      <c r="E25" s="73">
        <v>191</v>
      </c>
      <c r="F25" s="73">
        <v>39</v>
      </c>
      <c r="G25" s="73">
        <v>424</v>
      </c>
      <c r="H25" s="73">
        <v>654</v>
      </c>
      <c r="I25">
        <f t="shared" si="0"/>
        <v>0.35168195718654433</v>
      </c>
      <c r="J25">
        <f t="shared" si="1"/>
        <v>230</v>
      </c>
    </row>
    <row r="26" spans="1:10" ht="52.8" x14ac:dyDescent="0.3">
      <c r="A26" s="73">
        <v>159297</v>
      </c>
      <c r="B26" s="73" t="s">
        <v>17</v>
      </c>
      <c r="C26" s="73">
        <v>660581</v>
      </c>
      <c r="D26" s="73" t="s">
        <v>445</v>
      </c>
      <c r="E26" s="73">
        <v>204</v>
      </c>
      <c r="F26" s="73">
        <v>41</v>
      </c>
      <c r="G26" s="73">
        <v>424</v>
      </c>
      <c r="H26" s="73">
        <v>669</v>
      </c>
      <c r="I26">
        <f t="shared" si="0"/>
        <v>0.36621823617339311</v>
      </c>
      <c r="J26">
        <f t="shared" si="1"/>
        <v>245</v>
      </c>
    </row>
    <row r="27" spans="1:10" ht="52.8" x14ac:dyDescent="0.3">
      <c r="A27" s="73">
        <v>159297</v>
      </c>
      <c r="B27" s="73" t="s">
        <v>17</v>
      </c>
      <c r="C27" s="73">
        <v>660582</v>
      </c>
      <c r="D27" s="73" t="s">
        <v>447</v>
      </c>
      <c r="E27" s="73">
        <v>201</v>
      </c>
      <c r="F27" s="73">
        <v>31</v>
      </c>
      <c r="G27" s="73">
        <v>474</v>
      </c>
      <c r="H27" s="73">
        <v>706</v>
      </c>
      <c r="I27">
        <f t="shared" si="0"/>
        <v>0.32861189801699719</v>
      </c>
      <c r="J27">
        <f t="shared" si="1"/>
        <v>232</v>
      </c>
    </row>
    <row r="28" spans="1:10" ht="39.6" x14ac:dyDescent="0.3">
      <c r="A28" s="73">
        <v>159297</v>
      </c>
      <c r="B28" s="73" t="s">
        <v>17</v>
      </c>
      <c r="C28" s="73">
        <v>660576</v>
      </c>
      <c r="D28" s="73" t="s">
        <v>444</v>
      </c>
      <c r="E28" s="73">
        <v>365</v>
      </c>
      <c r="F28" s="73">
        <v>117</v>
      </c>
      <c r="G28" s="73">
        <v>1227</v>
      </c>
      <c r="H28" s="73">
        <v>1709</v>
      </c>
      <c r="I28">
        <f t="shared" si="0"/>
        <v>0.28203627852545349</v>
      </c>
      <c r="J28">
        <f t="shared" si="1"/>
        <v>482</v>
      </c>
    </row>
    <row r="29" spans="1:10" ht="52.8" x14ac:dyDescent="0.3">
      <c r="A29" s="73">
        <v>159585</v>
      </c>
      <c r="B29" s="73" t="s">
        <v>18</v>
      </c>
      <c r="C29" s="73">
        <v>661110</v>
      </c>
      <c r="D29" s="73" t="s">
        <v>454</v>
      </c>
      <c r="E29" s="73">
        <v>82</v>
      </c>
      <c r="F29" s="73">
        <v>33</v>
      </c>
      <c r="G29" s="73">
        <v>195</v>
      </c>
      <c r="H29" s="73">
        <v>310</v>
      </c>
      <c r="I29">
        <f t="shared" si="0"/>
        <v>0.37096774193548387</v>
      </c>
      <c r="J29">
        <f t="shared" si="1"/>
        <v>115</v>
      </c>
    </row>
    <row r="30" spans="1:10" ht="52.8" x14ac:dyDescent="0.3">
      <c r="A30" s="73">
        <v>159585</v>
      </c>
      <c r="B30" s="73" t="s">
        <v>18</v>
      </c>
      <c r="C30" s="73">
        <v>661111</v>
      </c>
      <c r="D30" s="73" t="s">
        <v>455</v>
      </c>
      <c r="E30" s="73">
        <v>72</v>
      </c>
      <c r="F30" s="73">
        <v>23</v>
      </c>
      <c r="G30" s="73">
        <v>251</v>
      </c>
      <c r="H30" s="73">
        <v>346</v>
      </c>
      <c r="I30">
        <f t="shared" si="0"/>
        <v>0.27456647398843931</v>
      </c>
      <c r="J30">
        <f t="shared" si="1"/>
        <v>95</v>
      </c>
    </row>
    <row r="31" spans="1:10" ht="52.8" x14ac:dyDescent="0.3">
      <c r="A31" s="73">
        <v>159935</v>
      </c>
      <c r="B31" s="73" t="s">
        <v>19</v>
      </c>
      <c r="C31" s="73">
        <v>664080</v>
      </c>
      <c r="D31" s="73" t="s">
        <v>457</v>
      </c>
      <c r="E31" s="73">
        <v>257</v>
      </c>
      <c r="F31" s="73">
        <v>0</v>
      </c>
      <c r="G31" s="73">
        <v>107</v>
      </c>
      <c r="H31" s="73">
        <v>364</v>
      </c>
      <c r="I31">
        <f t="shared" si="0"/>
        <v>0.70604395604395609</v>
      </c>
      <c r="J31">
        <f t="shared" si="1"/>
        <v>257</v>
      </c>
    </row>
    <row r="32" spans="1:10" ht="39.6" x14ac:dyDescent="0.3">
      <c r="A32" s="73">
        <v>159935</v>
      </c>
      <c r="B32" s="73" t="s">
        <v>19</v>
      </c>
      <c r="C32" s="73">
        <v>660938</v>
      </c>
      <c r="D32" s="73" t="s">
        <v>469</v>
      </c>
      <c r="E32" s="73">
        <v>256</v>
      </c>
      <c r="F32" s="73">
        <v>0</v>
      </c>
      <c r="G32" s="73">
        <v>157</v>
      </c>
      <c r="H32" s="73">
        <v>413</v>
      </c>
      <c r="I32">
        <f t="shared" si="0"/>
        <v>0.61985472154963683</v>
      </c>
      <c r="J32">
        <f t="shared" si="1"/>
        <v>256</v>
      </c>
    </row>
    <row r="33" spans="1:10" ht="39.6" x14ac:dyDescent="0.3">
      <c r="A33" s="73">
        <v>159935</v>
      </c>
      <c r="B33" s="73" t="s">
        <v>19</v>
      </c>
      <c r="C33" s="73">
        <v>663742</v>
      </c>
      <c r="D33" s="73" t="s">
        <v>465</v>
      </c>
      <c r="E33" s="73">
        <v>360</v>
      </c>
      <c r="F33" s="73">
        <v>0</v>
      </c>
      <c r="G33" s="73">
        <v>59</v>
      </c>
      <c r="H33" s="73">
        <v>419</v>
      </c>
      <c r="I33">
        <f t="shared" si="0"/>
        <v>0.85918854415274459</v>
      </c>
      <c r="J33">
        <f t="shared" si="1"/>
        <v>360</v>
      </c>
    </row>
    <row r="34" spans="1:10" ht="52.8" x14ac:dyDescent="0.3">
      <c r="A34" s="73">
        <v>159935</v>
      </c>
      <c r="B34" s="73" t="s">
        <v>19</v>
      </c>
      <c r="C34" s="73">
        <v>686428</v>
      </c>
      <c r="D34" s="73" t="s">
        <v>460</v>
      </c>
      <c r="E34" s="73">
        <v>211</v>
      </c>
      <c r="F34" s="73">
        <v>0</v>
      </c>
      <c r="G34" s="73">
        <v>231</v>
      </c>
      <c r="H34" s="73">
        <v>442</v>
      </c>
      <c r="I34">
        <f t="shared" si="0"/>
        <v>0.47737556561085975</v>
      </c>
      <c r="J34">
        <f t="shared" si="1"/>
        <v>211</v>
      </c>
    </row>
    <row r="35" spans="1:10" ht="52.8" x14ac:dyDescent="0.3">
      <c r="A35" s="73">
        <v>159935</v>
      </c>
      <c r="B35" s="73" t="s">
        <v>19</v>
      </c>
      <c r="C35" s="73">
        <v>664702</v>
      </c>
      <c r="D35" s="73" t="s">
        <v>464</v>
      </c>
      <c r="E35" s="73">
        <v>297</v>
      </c>
      <c r="F35" s="73">
        <v>0</v>
      </c>
      <c r="G35" s="73">
        <v>161</v>
      </c>
      <c r="H35" s="73">
        <v>458</v>
      </c>
      <c r="I35">
        <f t="shared" si="0"/>
        <v>0.64847161572052403</v>
      </c>
      <c r="J35">
        <f t="shared" si="1"/>
        <v>297</v>
      </c>
    </row>
    <row r="36" spans="1:10" ht="39.6" x14ac:dyDescent="0.3">
      <c r="A36" s="73">
        <v>159935</v>
      </c>
      <c r="B36" s="73" t="s">
        <v>19</v>
      </c>
      <c r="C36" s="73">
        <v>664082</v>
      </c>
      <c r="D36" s="73" t="s">
        <v>467</v>
      </c>
      <c r="E36" s="73">
        <v>352</v>
      </c>
      <c r="F36" s="73">
        <v>0</v>
      </c>
      <c r="G36" s="73">
        <v>119</v>
      </c>
      <c r="H36" s="73">
        <v>471</v>
      </c>
      <c r="I36">
        <f t="shared" si="0"/>
        <v>0.74734607218683646</v>
      </c>
      <c r="J36">
        <f t="shared" si="1"/>
        <v>352</v>
      </c>
    </row>
    <row r="37" spans="1:10" ht="52.8" x14ac:dyDescent="0.3">
      <c r="A37" s="73">
        <v>159935</v>
      </c>
      <c r="B37" s="73" t="s">
        <v>19</v>
      </c>
      <c r="C37" s="73">
        <v>663580</v>
      </c>
      <c r="D37" s="73" t="s">
        <v>474</v>
      </c>
      <c r="E37" s="73">
        <v>453</v>
      </c>
      <c r="F37" s="73">
        <v>0</v>
      </c>
      <c r="G37" s="73">
        <v>49</v>
      </c>
      <c r="H37" s="73">
        <v>502</v>
      </c>
      <c r="I37">
        <f t="shared" si="0"/>
        <v>0.90239043824701193</v>
      </c>
      <c r="J37">
        <f t="shared" si="1"/>
        <v>453</v>
      </c>
    </row>
    <row r="38" spans="1:10" ht="52.8" x14ac:dyDescent="0.3">
      <c r="A38" s="73">
        <v>159935</v>
      </c>
      <c r="B38" s="73" t="s">
        <v>19</v>
      </c>
      <c r="C38" s="73">
        <v>663861</v>
      </c>
      <c r="D38" s="73" t="s">
        <v>466</v>
      </c>
      <c r="E38" s="73">
        <v>304</v>
      </c>
      <c r="F38" s="73">
        <v>0</v>
      </c>
      <c r="G38" s="73">
        <v>209</v>
      </c>
      <c r="H38" s="73">
        <v>513</v>
      </c>
      <c r="I38">
        <f t="shared" si="0"/>
        <v>0.59259259259259256</v>
      </c>
      <c r="J38">
        <f t="shared" si="1"/>
        <v>304</v>
      </c>
    </row>
    <row r="39" spans="1:10" ht="52.8" x14ac:dyDescent="0.3">
      <c r="A39" s="73">
        <v>159935</v>
      </c>
      <c r="B39" s="73" t="s">
        <v>19</v>
      </c>
      <c r="C39" s="73">
        <v>664081</v>
      </c>
      <c r="D39" s="73" t="s">
        <v>468</v>
      </c>
      <c r="E39" s="73">
        <v>184</v>
      </c>
      <c r="F39" s="73">
        <v>0</v>
      </c>
      <c r="G39" s="73">
        <v>329</v>
      </c>
      <c r="H39" s="73">
        <v>513</v>
      </c>
      <c r="I39">
        <f t="shared" si="0"/>
        <v>0.35867446393762181</v>
      </c>
      <c r="J39">
        <f t="shared" si="1"/>
        <v>184</v>
      </c>
    </row>
    <row r="40" spans="1:10" ht="39.6" x14ac:dyDescent="0.3">
      <c r="A40" s="73">
        <v>159935</v>
      </c>
      <c r="B40" s="73" t="s">
        <v>19</v>
      </c>
      <c r="C40" s="73">
        <v>663202</v>
      </c>
      <c r="D40" s="73" t="s">
        <v>456</v>
      </c>
      <c r="E40" s="73">
        <v>404</v>
      </c>
      <c r="F40" s="73">
        <v>0</v>
      </c>
      <c r="G40" s="73">
        <v>136</v>
      </c>
      <c r="H40" s="73">
        <v>540</v>
      </c>
      <c r="I40">
        <f t="shared" si="0"/>
        <v>0.74814814814814812</v>
      </c>
      <c r="J40">
        <f t="shared" si="1"/>
        <v>404</v>
      </c>
    </row>
    <row r="41" spans="1:10" ht="39.6" x14ac:dyDescent="0.3">
      <c r="A41" s="73">
        <v>159935</v>
      </c>
      <c r="B41" s="73" t="s">
        <v>19</v>
      </c>
      <c r="C41" s="73">
        <v>663194</v>
      </c>
      <c r="D41" s="73" t="s">
        <v>470</v>
      </c>
      <c r="E41" s="73">
        <v>507</v>
      </c>
      <c r="F41" s="73">
        <v>0</v>
      </c>
      <c r="G41" s="73">
        <v>73</v>
      </c>
      <c r="H41" s="73">
        <v>580</v>
      </c>
      <c r="I41">
        <f t="shared" si="0"/>
        <v>0.87413793103448278</v>
      </c>
      <c r="J41">
        <f t="shared" si="1"/>
        <v>507</v>
      </c>
    </row>
    <row r="42" spans="1:10" ht="52.8" x14ac:dyDescent="0.3">
      <c r="A42" s="73">
        <v>159935</v>
      </c>
      <c r="B42" s="73" t="s">
        <v>19</v>
      </c>
      <c r="C42" s="73">
        <v>663560</v>
      </c>
      <c r="D42" s="73" t="s">
        <v>475</v>
      </c>
      <c r="E42" s="73">
        <v>482</v>
      </c>
      <c r="F42" s="73">
        <v>0</v>
      </c>
      <c r="G42" s="73">
        <v>125</v>
      </c>
      <c r="H42" s="73">
        <v>607</v>
      </c>
      <c r="I42">
        <f t="shared" si="0"/>
        <v>0.79406919275123555</v>
      </c>
      <c r="J42">
        <f t="shared" si="1"/>
        <v>482</v>
      </c>
    </row>
    <row r="43" spans="1:10" ht="52.8" x14ac:dyDescent="0.3">
      <c r="A43" s="73">
        <v>159935</v>
      </c>
      <c r="B43" s="73" t="s">
        <v>19</v>
      </c>
      <c r="C43" s="73">
        <v>663172</v>
      </c>
      <c r="D43" s="73" t="s">
        <v>473</v>
      </c>
      <c r="E43" s="73">
        <v>592</v>
      </c>
      <c r="F43" s="73">
        <v>0</v>
      </c>
      <c r="G43" s="73">
        <v>28</v>
      </c>
      <c r="H43" s="73">
        <v>620</v>
      </c>
      <c r="I43">
        <f t="shared" si="0"/>
        <v>0.95483870967741935</v>
      </c>
      <c r="J43">
        <f t="shared" si="1"/>
        <v>592</v>
      </c>
    </row>
    <row r="44" spans="1:10" ht="39.6" x14ac:dyDescent="0.3">
      <c r="A44" s="73">
        <v>159935</v>
      </c>
      <c r="B44" s="73" t="s">
        <v>19</v>
      </c>
      <c r="C44" s="73">
        <v>663147</v>
      </c>
      <c r="D44" s="73" t="s">
        <v>449</v>
      </c>
      <c r="E44" s="73">
        <v>572</v>
      </c>
      <c r="F44" s="73">
        <v>0</v>
      </c>
      <c r="G44" s="73">
        <v>54</v>
      </c>
      <c r="H44" s="73">
        <v>626</v>
      </c>
      <c r="I44">
        <f t="shared" si="0"/>
        <v>0.91373801916932906</v>
      </c>
      <c r="J44">
        <f t="shared" si="1"/>
        <v>572</v>
      </c>
    </row>
    <row r="45" spans="1:10" ht="52.8" x14ac:dyDescent="0.3">
      <c r="A45" s="73">
        <v>159935</v>
      </c>
      <c r="B45" s="73" t="s">
        <v>19</v>
      </c>
      <c r="C45" s="73">
        <v>687088</v>
      </c>
      <c r="D45" s="73" t="s">
        <v>476</v>
      </c>
      <c r="E45" s="73">
        <v>502</v>
      </c>
      <c r="F45" s="73">
        <v>0</v>
      </c>
      <c r="G45" s="73">
        <v>158</v>
      </c>
      <c r="H45" s="73">
        <v>660</v>
      </c>
      <c r="I45">
        <f t="shared" si="0"/>
        <v>0.76060606060606062</v>
      </c>
      <c r="J45">
        <f t="shared" si="1"/>
        <v>502</v>
      </c>
    </row>
    <row r="46" spans="1:10" ht="52.8" x14ac:dyDescent="0.3">
      <c r="A46" s="73">
        <v>159935</v>
      </c>
      <c r="B46" s="73" t="s">
        <v>19</v>
      </c>
      <c r="C46" s="73">
        <v>663131</v>
      </c>
      <c r="D46" s="73" t="s">
        <v>463</v>
      </c>
      <c r="E46" s="73">
        <v>689</v>
      </c>
      <c r="F46" s="73">
        <v>0</v>
      </c>
      <c r="G46" s="73">
        <v>0</v>
      </c>
      <c r="H46" s="73">
        <v>689</v>
      </c>
      <c r="I46">
        <f t="shared" si="0"/>
        <v>1</v>
      </c>
      <c r="J46">
        <f t="shared" si="1"/>
        <v>689</v>
      </c>
    </row>
    <row r="47" spans="1:10" ht="39.6" x14ac:dyDescent="0.3">
      <c r="A47" s="73">
        <v>159935</v>
      </c>
      <c r="B47" s="73" t="s">
        <v>19</v>
      </c>
      <c r="C47" s="73">
        <v>663148</v>
      </c>
      <c r="D47" s="73" t="s">
        <v>462</v>
      </c>
      <c r="E47" s="73">
        <v>516</v>
      </c>
      <c r="F47" s="73">
        <v>0</v>
      </c>
      <c r="G47" s="73">
        <v>189</v>
      </c>
      <c r="H47" s="73">
        <v>705</v>
      </c>
      <c r="I47">
        <f t="shared" si="0"/>
        <v>0.73191489361702122</v>
      </c>
      <c r="J47">
        <f t="shared" si="1"/>
        <v>516</v>
      </c>
    </row>
    <row r="48" spans="1:10" ht="39.6" x14ac:dyDescent="0.3">
      <c r="A48" s="73">
        <v>159935</v>
      </c>
      <c r="B48" s="73" t="s">
        <v>19</v>
      </c>
      <c r="C48" s="73">
        <v>663173</v>
      </c>
      <c r="D48" s="73" t="s">
        <v>472</v>
      </c>
      <c r="E48" s="73">
        <v>719</v>
      </c>
      <c r="F48" s="73">
        <v>0</v>
      </c>
      <c r="G48" s="73">
        <v>195</v>
      </c>
      <c r="H48" s="73">
        <v>914</v>
      </c>
      <c r="I48">
        <f t="shared" si="0"/>
        <v>0.78665207877461707</v>
      </c>
      <c r="J48">
        <f t="shared" si="1"/>
        <v>719</v>
      </c>
    </row>
    <row r="49" spans="1:10" ht="39.6" x14ac:dyDescent="0.3">
      <c r="A49" s="73">
        <v>159935</v>
      </c>
      <c r="B49" s="73" t="s">
        <v>19</v>
      </c>
      <c r="C49" s="73">
        <v>663821</v>
      </c>
      <c r="D49" s="73" t="s">
        <v>471</v>
      </c>
      <c r="E49" s="73">
        <v>519</v>
      </c>
      <c r="F49" s="73">
        <v>0</v>
      </c>
      <c r="G49" s="73">
        <v>398</v>
      </c>
      <c r="H49" s="73">
        <v>917</v>
      </c>
      <c r="I49">
        <f t="shared" si="0"/>
        <v>0.56597600872410037</v>
      </c>
      <c r="J49">
        <f t="shared" si="1"/>
        <v>519</v>
      </c>
    </row>
    <row r="50" spans="1:10" ht="39.6" x14ac:dyDescent="0.3">
      <c r="A50" s="73">
        <v>159935</v>
      </c>
      <c r="B50" s="73" t="s">
        <v>19</v>
      </c>
      <c r="C50" s="73">
        <v>663146</v>
      </c>
      <c r="D50" s="73" t="s">
        <v>393</v>
      </c>
      <c r="E50" s="73">
        <v>762</v>
      </c>
      <c r="F50" s="73">
        <v>0</v>
      </c>
      <c r="G50" s="73">
        <v>198</v>
      </c>
      <c r="H50" s="73">
        <v>960</v>
      </c>
      <c r="I50">
        <f t="shared" si="0"/>
        <v>0.79374999999999996</v>
      </c>
      <c r="J50">
        <f t="shared" si="1"/>
        <v>762</v>
      </c>
    </row>
    <row r="51" spans="1:10" ht="39.6" x14ac:dyDescent="0.3">
      <c r="A51" s="73">
        <v>159935</v>
      </c>
      <c r="B51" s="73" t="s">
        <v>19</v>
      </c>
      <c r="C51" s="73">
        <v>663212</v>
      </c>
      <c r="D51" s="73" t="s">
        <v>461</v>
      </c>
      <c r="E51" s="73">
        <v>785</v>
      </c>
      <c r="F51" s="73">
        <v>0</v>
      </c>
      <c r="G51" s="73">
        <v>176</v>
      </c>
      <c r="H51" s="73">
        <v>961</v>
      </c>
      <c r="I51">
        <f t="shared" si="0"/>
        <v>0.8168574401664932</v>
      </c>
      <c r="J51">
        <f t="shared" si="1"/>
        <v>785</v>
      </c>
    </row>
    <row r="52" spans="1:10" ht="52.8" x14ac:dyDescent="0.3">
      <c r="A52" s="73">
        <v>159935</v>
      </c>
      <c r="B52" s="73" t="s">
        <v>19</v>
      </c>
      <c r="C52" s="73">
        <v>664728</v>
      </c>
      <c r="D52" s="73" t="s">
        <v>458</v>
      </c>
      <c r="E52" s="73">
        <v>1068</v>
      </c>
      <c r="F52" s="73">
        <v>0</v>
      </c>
      <c r="G52" s="73">
        <v>459</v>
      </c>
      <c r="H52" s="73">
        <v>1527</v>
      </c>
      <c r="I52">
        <f t="shared" si="0"/>
        <v>0.6994106090373281</v>
      </c>
      <c r="J52">
        <f t="shared" si="1"/>
        <v>1068</v>
      </c>
    </row>
    <row r="53" spans="1:10" ht="52.8" x14ac:dyDescent="0.3">
      <c r="A53" s="73">
        <v>159935</v>
      </c>
      <c r="B53" s="73" t="s">
        <v>19</v>
      </c>
      <c r="C53" s="73">
        <v>663747</v>
      </c>
      <c r="D53" s="73" t="s">
        <v>459</v>
      </c>
      <c r="E53" s="73">
        <v>859</v>
      </c>
      <c r="F53" s="73">
        <v>0</v>
      </c>
      <c r="G53" s="73">
        <v>911</v>
      </c>
      <c r="H53" s="73">
        <v>1770</v>
      </c>
      <c r="I53">
        <f t="shared" si="0"/>
        <v>0.48531073446327683</v>
      </c>
      <c r="J53">
        <f t="shared" si="1"/>
        <v>859</v>
      </c>
    </row>
    <row r="54" spans="1:10" ht="39.6" x14ac:dyDescent="0.3">
      <c r="A54" s="73">
        <v>159935</v>
      </c>
      <c r="B54" s="73" t="s">
        <v>19</v>
      </c>
      <c r="C54" s="73">
        <v>663145</v>
      </c>
      <c r="D54" s="73" t="s">
        <v>386</v>
      </c>
      <c r="E54" s="73">
        <v>1383</v>
      </c>
      <c r="F54" s="73">
        <v>0</v>
      </c>
      <c r="G54" s="73">
        <v>481</v>
      </c>
      <c r="H54" s="73">
        <v>1864</v>
      </c>
      <c r="I54">
        <f t="shared" si="0"/>
        <v>0.74195278969957079</v>
      </c>
      <c r="J54">
        <f t="shared" si="1"/>
        <v>1383</v>
      </c>
    </row>
    <row r="55" spans="1:10" ht="52.8" x14ac:dyDescent="0.3">
      <c r="A55" s="73">
        <v>159310</v>
      </c>
      <c r="B55" s="73" t="s">
        <v>20</v>
      </c>
      <c r="C55" s="73">
        <v>661459</v>
      </c>
      <c r="D55" s="73" t="s">
        <v>478</v>
      </c>
      <c r="E55" s="73">
        <v>33</v>
      </c>
      <c r="F55" s="73">
        <v>12</v>
      </c>
      <c r="G55" s="73">
        <v>271</v>
      </c>
      <c r="H55" s="73">
        <v>316</v>
      </c>
      <c r="I55">
        <f t="shared" si="0"/>
        <v>0.14240506329113925</v>
      </c>
      <c r="J55">
        <f t="shared" si="1"/>
        <v>45</v>
      </c>
    </row>
    <row r="56" spans="1:10" ht="52.8" x14ac:dyDescent="0.3">
      <c r="A56" s="73">
        <v>159310</v>
      </c>
      <c r="B56" s="73" t="s">
        <v>20</v>
      </c>
      <c r="C56" s="73">
        <v>661456</v>
      </c>
      <c r="D56" s="73" t="s">
        <v>480</v>
      </c>
      <c r="E56" s="73">
        <v>29</v>
      </c>
      <c r="F56" s="73">
        <v>9</v>
      </c>
      <c r="G56" s="73">
        <v>283</v>
      </c>
      <c r="H56" s="73">
        <v>321</v>
      </c>
      <c r="I56">
        <f t="shared" si="0"/>
        <v>0.11838006230529595</v>
      </c>
      <c r="J56">
        <f t="shared" si="1"/>
        <v>38</v>
      </c>
    </row>
    <row r="57" spans="1:10" ht="52.8" x14ac:dyDescent="0.3">
      <c r="A57" s="73">
        <v>159310</v>
      </c>
      <c r="B57" s="73" t="s">
        <v>20</v>
      </c>
      <c r="C57" s="73">
        <v>661457</v>
      </c>
      <c r="D57" s="73" t="s">
        <v>479</v>
      </c>
      <c r="E57" s="73">
        <v>20</v>
      </c>
      <c r="F57" s="73">
        <v>12</v>
      </c>
      <c r="G57" s="73">
        <v>300</v>
      </c>
      <c r="H57" s="73">
        <v>332</v>
      </c>
      <c r="I57">
        <f t="shared" si="0"/>
        <v>9.6385542168674704E-2</v>
      </c>
      <c r="J57">
        <f t="shared" si="1"/>
        <v>32</v>
      </c>
    </row>
    <row r="58" spans="1:10" ht="52.8" x14ac:dyDescent="0.3">
      <c r="A58" s="73">
        <v>159310</v>
      </c>
      <c r="B58" s="73" t="s">
        <v>20</v>
      </c>
      <c r="C58" s="73">
        <v>661455</v>
      </c>
      <c r="D58" s="73" t="s">
        <v>477</v>
      </c>
      <c r="E58" s="73">
        <v>25</v>
      </c>
      <c r="F58" s="73">
        <v>10</v>
      </c>
      <c r="G58" s="73">
        <v>305</v>
      </c>
      <c r="H58" s="73">
        <v>340</v>
      </c>
      <c r="I58">
        <f t="shared" si="0"/>
        <v>0.10294117647058823</v>
      </c>
      <c r="J58">
        <f t="shared" si="1"/>
        <v>35</v>
      </c>
    </row>
    <row r="59" spans="1:10" ht="52.8" x14ac:dyDescent="0.3">
      <c r="A59" s="73">
        <v>159310</v>
      </c>
      <c r="B59" s="73" t="s">
        <v>20</v>
      </c>
      <c r="C59" s="73">
        <v>661458</v>
      </c>
      <c r="D59" s="73" t="s">
        <v>481</v>
      </c>
      <c r="E59" s="73">
        <v>22</v>
      </c>
      <c r="F59" s="73">
        <v>22</v>
      </c>
      <c r="G59" s="73">
        <v>422</v>
      </c>
      <c r="H59" s="73">
        <v>466</v>
      </c>
      <c r="I59">
        <f t="shared" si="0"/>
        <v>9.4420600858369105E-2</v>
      </c>
      <c r="J59">
        <f t="shared" si="1"/>
        <v>44</v>
      </c>
    </row>
    <row r="60" spans="1:10" ht="52.8" x14ac:dyDescent="0.3">
      <c r="A60" s="73">
        <v>159310</v>
      </c>
      <c r="B60" s="73" t="s">
        <v>20</v>
      </c>
      <c r="C60" s="73">
        <v>661454</v>
      </c>
      <c r="D60" s="73" t="s">
        <v>482</v>
      </c>
      <c r="E60" s="73">
        <v>27</v>
      </c>
      <c r="F60" s="73">
        <v>13</v>
      </c>
      <c r="G60" s="73">
        <v>451</v>
      </c>
      <c r="H60" s="73">
        <v>491</v>
      </c>
      <c r="I60">
        <f t="shared" si="0"/>
        <v>8.1466395112016296E-2</v>
      </c>
      <c r="J60">
        <f t="shared" si="1"/>
        <v>40</v>
      </c>
    </row>
    <row r="61" spans="1:10" ht="52.8" x14ac:dyDescent="0.3">
      <c r="A61" s="73">
        <v>159310</v>
      </c>
      <c r="B61" s="73" t="s">
        <v>20</v>
      </c>
      <c r="C61" s="73">
        <v>661453</v>
      </c>
      <c r="D61" s="73" t="s">
        <v>394</v>
      </c>
      <c r="E61" s="73">
        <v>65</v>
      </c>
      <c r="F61" s="73">
        <v>20</v>
      </c>
      <c r="G61" s="73">
        <v>1098</v>
      </c>
      <c r="H61" s="73">
        <v>1183</v>
      </c>
      <c r="I61">
        <f t="shared" si="0"/>
        <v>7.1851225697379548E-2</v>
      </c>
      <c r="J61">
        <f t="shared" si="1"/>
        <v>85</v>
      </c>
    </row>
    <row r="62" spans="1:10" ht="52.8" x14ac:dyDescent="0.3">
      <c r="A62" s="73">
        <v>159962</v>
      </c>
      <c r="B62" s="73" t="s">
        <v>21</v>
      </c>
      <c r="C62" s="73">
        <v>685016</v>
      </c>
      <c r="D62" s="73" t="s">
        <v>497</v>
      </c>
      <c r="E62" s="73">
        <v>79</v>
      </c>
      <c r="F62" s="73">
        <v>33</v>
      </c>
      <c r="G62" s="73">
        <v>234</v>
      </c>
      <c r="H62" s="73">
        <v>346</v>
      </c>
      <c r="I62">
        <f t="shared" si="0"/>
        <v>0.32369942196531792</v>
      </c>
      <c r="J62">
        <f t="shared" si="1"/>
        <v>112</v>
      </c>
    </row>
    <row r="63" spans="1:10" ht="52.8" x14ac:dyDescent="0.3">
      <c r="A63" s="73">
        <v>159962</v>
      </c>
      <c r="B63" s="73" t="s">
        <v>21</v>
      </c>
      <c r="C63" s="73">
        <v>661300</v>
      </c>
      <c r="D63" s="73" t="s">
        <v>494</v>
      </c>
      <c r="E63" s="73">
        <v>149</v>
      </c>
      <c r="F63" s="73">
        <v>36</v>
      </c>
      <c r="G63" s="73">
        <v>265</v>
      </c>
      <c r="H63" s="73">
        <v>450</v>
      </c>
      <c r="I63">
        <f t="shared" si="0"/>
        <v>0.41111111111111109</v>
      </c>
      <c r="J63">
        <f t="shared" si="1"/>
        <v>185</v>
      </c>
    </row>
    <row r="64" spans="1:10" ht="52.8" x14ac:dyDescent="0.3">
      <c r="A64" s="73">
        <v>159962</v>
      </c>
      <c r="B64" s="73" t="s">
        <v>21</v>
      </c>
      <c r="C64" s="73">
        <v>664133</v>
      </c>
      <c r="D64" s="73" t="s">
        <v>498</v>
      </c>
      <c r="E64" s="73">
        <v>142</v>
      </c>
      <c r="F64" s="73">
        <v>32</v>
      </c>
      <c r="G64" s="73">
        <v>288</v>
      </c>
      <c r="H64" s="73">
        <v>462</v>
      </c>
      <c r="I64">
        <f t="shared" si="0"/>
        <v>0.37662337662337664</v>
      </c>
      <c r="J64">
        <f t="shared" si="1"/>
        <v>174</v>
      </c>
    </row>
    <row r="65" spans="1:10" ht="52.8" x14ac:dyDescent="0.3">
      <c r="A65" s="73">
        <v>159962</v>
      </c>
      <c r="B65" s="73" t="s">
        <v>21</v>
      </c>
      <c r="C65" s="73">
        <v>663849</v>
      </c>
      <c r="D65" s="73" t="s">
        <v>488</v>
      </c>
      <c r="E65" s="73">
        <v>145</v>
      </c>
      <c r="F65" s="73">
        <v>53</v>
      </c>
      <c r="G65" s="73">
        <v>292</v>
      </c>
      <c r="H65" s="73">
        <v>490</v>
      </c>
      <c r="I65">
        <f t="shared" si="0"/>
        <v>0.40408163265306124</v>
      </c>
      <c r="J65">
        <f t="shared" si="1"/>
        <v>198</v>
      </c>
    </row>
    <row r="66" spans="1:10" ht="105.6" x14ac:dyDescent="0.3">
      <c r="A66" s="73">
        <v>159962</v>
      </c>
      <c r="B66" s="73" t="s">
        <v>21</v>
      </c>
      <c r="C66" s="73">
        <v>661299</v>
      </c>
      <c r="D66" s="73" t="s">
        <v>493</v>
      </c>
      <c r="E66" s="73">
        <v>168</v>
      </c>
      <c r="F66" s="73">
        <v>42</v>
      </c>
      <c r="G66" s="73">
        <v>286</v>
      </c>
      <c r="H66" s="73">
        <v>496</v>
      </c>
      <c r="I66">
        <f t="shared" ref="I66:I129" si="2">SUM(E66:F66)/H66</f>
        <v>0.42338709677419356</v>
      </c>
      <c r="J66">
        <f t="shared" ref="J66:J129" si="3">SUM(E66:F66)</f>
        <v>210</v>
      </c>
    </row>
    <row r="67" spans="1:10" ht="52.8" x14ac:dyDescent="0.3">
      <c r="A67" s="73">
        <v>159962</v>
      </c>
      <c r="B67" s="73" t="s">
        <v>21</v>
      </c>
      <c r="C67" s="73">
        <v>683768</v>
      </c>
      <c r="D67" s="73" t="s">
        <v>485</v>
      </c>
      <c r="E67" s="73">
        <v>85</v>
      </c>
      <c r="F67" s="73">
        <v>45</v>
      </c>
      <c r="G67" s="73">
        <v>382</v>
      </c>
      <c r="H67" s="73">
        <v>512</v>
      </c>
      <c r="I67">
        <f t="shared" si="2"/>
        <v>0.25390625</v>
      </c>
      <c r="J67">
        <f t="shared" si="3"/>
        <v>130</v>
      </c>
    </row>
    <row r="68" spans="1:10" ht="52.8" x14ac:dyDescent="0.3">
      <c r="A68" s="73">
        <v>159962</v>
      </c>
      <c r="B68" s="73" t="s">
        <v>21</v>
      </c>
      <c r="C68" s="73">
        <v>663848</v>
      </c>
      <c r="D68" s="73" t="s">
        <v>489</v>
      </c>
      <c r="E68" s="73">
        <v>147</v>
      </c>
      <c r="F68" s="73">
        <v>57</v>
      </c>
      <c r="G68" s="73">
        <v>310</v>
      </c>
      <c r="H68" s="73">
        <v>514</v>
      </c>
      <c r="I68">
        <f t="shared" si="2"/>
        <v>0.39688715953307391</v>
      </c>
      <c r="J68">
        <f t="shared" si="3"/>
        <v>204</v>
      </c>
    </row>
    <row r="69" spans="1:10" ht="52.8" x14ac:dyDescent="0.3">
      <c r="A69" s="73">
        <v>159962</v>
      </c>
      <c r="B69" s="73" t="s">
        <v>21</v>
      </c>
      <c r="C69" s="73">
        <v>664132</v>
      </c>
      <c r="D69" s="73" t="s">
        <v>499</v>
      </c>
      <c r="E69" s="73">
        <v>132</v>
      </c>
      <c r="F69" s="73">
        <v>36</v>
      </c>
      <c r="G69" s="73">
        <v>346</v>
      </c>
      <c r="H69" s="73">
        <v>514</v>
      </c>
      <c r="I69">
        <f t="shared" si="2"/>
        <v>0.32684824902723736</v>
      </c>
      <c r="J69">
        <f t="shared" si="3"/>
        <v>168</v>
      </c>
    </row>
    <row r="70" spans="1:10" ht="52.8" x14ac:dyDescent="0.3">
      <c r="A70" s="73">
        <v>159962</v>
      </c>
      <c r="B70" s="73" t="s">
        <v>21</v>
      </c>
      <c r="C70" s="73">
        <v>661296</v>
      </c>
      <c r="D70" s="73" t="s">
        <v>483</v>
      </c>
      <c r="E70" s="73">
        <v>114</v>
      </c>
      <c r="F70" s="73">
        <v>72</v>
      </c>
      <c r="G70" s="73">
        <v>333</v>
      </c>
      <c r="H70" s="73">
        <v>519</v>
      </c>
      <c r="I70">
        <f t="shared" si="2"/>
        <v>0.3583815028901734</v>
      </c>
      <c r="J70">
        <f t="shared" si="3"/>
        <v>186</v>
      </c>
    </row>
    <row r="71" spans="1:10" ht="52.8" x14ac:dyDescent="0.3">
      <c r="A71" s="73">
        <v>159962</v>
      </c>
      <c r="B71" s="73" t="s">
        <v>21</v>
      </c>
      <c r="C71" s="73">
        <v>665649</v>
      </c>
      <c r="D71" s="73" t="s">
        <v>487</v>
      </c>
      <c r="E71" s="73">
        <v>116</v>
      </c>
      <c r="F71" s="73">
        <v>48</v>
      </c>
      <c r="G71" s="73">
        <v>369</v>
      </c>
      <c r="H71" s="73">
        <v>533</v>
      </c>
      <c r="I71">
        <f t="shared" si="2"/>
        <v>0.30769230769230771</v>
      </c>
      <c r="J71">
        <f t="shared" si="3"/>
        <v>164</v>
      </c>
    </row>
    <row r="72" spans="1:10" ht="52.8" x14ac:dyDescent="0.3">
      <c r="A72" s="73">
        <v>159962</v>
      </c>
      <c r="B72" s="73" t="s">
        <v>21</v>
      </c>
      <c r="C72" s="73">
        <v>661294</v>
      </c>
      <c r="D72" s="73" t="s">
        <v>495</v>
      </c>
      <c r="E72" s="73">
        <v>190</v>
      </c>
      <c r="F72" s="73">
        <v>43</v>
      </c>
      <c r="G72" s="73">
        <v>329</v>
      </c>
      <c r="H72" s="73">
        <v>562</v>
      </c>
      <c r="I72">
        <f t="shared" si="2"/>
        <v>0.41459074733096085</v>
      </c>
      <c r="J72">
        <f t="shared" si="3"/>
        <v>233</v>
      </c>
    </row>
    <row r="73" spans="1:10" ht="52.8" x14ac:dyDescent="0.3">
      <c r="A73" s="73">
        <v>159962</v>
      </c>
      <c r="B73" s="73" t="s">
        <v>21</v>
      </c>
      <c r="C73" s="73">
        <v>665310</v>
      </c>
      <c r="D73" s="73" t="s">
        <v>486</v>
      </c>
      <c r="E73" s="73">
        <v>135</v>
      </c>
      <c r="F73" s="73">
        <v>63</v>
      </c>
      <c r="G73" s="73">
        <v>368</v>
      </c>
      <c r="H73" s="73">
        <v>566</v>
      </c>
      <c r="I73">
        <f t="shared" si="2"/>
        <v>0.34982332155477031</v>
      </c>
      <c r="J73">
        <f t="shared" si="3"/>
        <v>198</v>
      </c>
    </row>
    <row r="74" spans="1:10" ht="52.8" x14ac:dyDescent="0.3">
      <c r="A74" s="73">
        <v>159962</v>
      </c>
      <c r="B74" s="73" t="s">
        <v>21</v>
      </c>
      <c r="C74" s="73">
        <v>661292</v>
      </c>
      <c r="D74" s="73" t="s">
        <v>490</v>
      </c>
      <c r="E74" s="73">
        <v>404</v>
      </c>
      <c r="F74" s="73">
        <v>0</v>
      </c>
      <c r="G74" s="73">
        <v>188</v>
      </c>
      <c r="H74" s="73">
        <v>592</v>
      </c>
      <c r="I74">
        <f t="shared" si="2"/>
        <v>0.68243243243243246</v>
      </c>
      <c r="J74">
        <f t="shared" si="3"/>
        <v>404</v>
      </c>
    </row>
    <row r="75" spans="1:10" ht="52.8" x14ac:dyDescent="0.3">
      <c r="A75" s="73">
        <v>159962</v>
      </c>
      <c r="B75" s="73" t="s">
        <v>21</v>
      </c>
      <c r="C75" s="73">
        <v>661295</v>
      </c>
      <c r="D75" s="73" t="s">
        <v>500</v>
      </c>
      <c r="E75" s="73">
        <v>122</v>
      </c>
      <c r="F75" s="73">
        <v>111</v>
      </c>
      <c r="G75" s="73">
        <v>498</v>
      </c>
      <c r="H75" s="73">
        <v>731</v>
      </c>
      <c r="I75">
        <f t="shared" si="2"/>
        <v>0.31874145006839943</v>
      </c>
      <c r="J75">
        <f t="shared" si="3"/>
        <v>233</v>
      </c>
    </row>
    <row r="76" spans="1:10" ht="52.8" x14ac:dyDescent="0.3">
      <c r="A76" s="73">
        <v>159962</v>
      </c>
      <c r="B76" s="73" t="s">
        <v>21</v>
      </c>
      <c r="C76" s="73">
        <v>661297</v>
      </c>
      <c r="D76" s="73" t="s">
        <v>492</v>
      </c>
      <c r="E76" s="73">
        <v>281</v>
      </c>
      <c r="F76" s="73">
        <v>72</v>
      </c>
      <c r="G76" s="73">
        <v>405</v>
      </c>
      <c r="H76" s="73">
        <v>758</v>
      </c>
      <c r="I76">
        <f t="shared" si="2"/>
        <v>0.46569920844327178</v>
      </c>
      <c r="J76">
        <f t="shared" si="3"/>
        <v>353</v>
      </c>
    </row>
    <row r="77" spans="1:10" ht="52.8" x14ac:dyDescent="0.3">
      <c r="A77" s="73">
        <v>159962</v>
      </c>
      <c r="B77" s="73" t="s">
        <v>21</v>
      </c>
      <c r="C77" s="73">
        <v>665152</v>
      </c>
      <c r="D77" s="73" t="s">
        <v>491</v>
      </c>
      <c r="E77" s="73">
        <v>157</v>
      </c>
      <c r="F77" s="73">
        <v>90</v>
      </c>
      <c r="G77" s="73">
        <v>591</v>
      </c>
      <c r="H77" s="73">
        <v>838</v>
      </c>
      <c r="I77">
        <f t="shared" si="2"/>
        <v>0.2947494033412888</v>
      </c>
      <c r="J77">
        <f t="shared" si="3"/>
        <v>247</v>
      </c>
    </row>
    <row r="78" spans="1:10" ht="52.8" x14ac:dyDescent="0.3">
      <c r="A78" s="73">
        <v>159962</v>
      </c>
      <c r="B78" s="73" t="s">
        <v>21</v>
      </c>
      <c r="C78" s="73">
        <v>661301</v>
      </c>
      <c r="D78" s="73" t="s">
        <v>496</v>
      </c>
      <c r="E78" s="73">
        <v>456</v>
      </c>
      <c r="F78" s="73">
        <v>126</v>
      </c>
      <c r="G78" s="73">
        <v>972</v>
      </c>
      <c r="H78" s="73">
        <v>1554</v>
      </c>
      <c r="I78">
        <f t="shared" si="2"/>
        <v>0.37451737451737449</v>
      </c>
      <c r="J78">
        <f t="shared" si="3"/>
        <v>582</v>
      </c>
    </row>
    <row r="79" spans="1:10" ht="52.8" x14ac:dyDescent="0.3">
      <c r="A79" s="73">
        <v>159962</v>
      </c>
      <c r="B79" s="73" t="s">
        <v>21</v>
      </c>
      <c r="C79" s="73">
        <v>661302</v>
      </c>
      <c r="D79" s="73" t="s">
        <v>484</v>
      </c>
      <c r="E79" s="73">
        <v>352</v>
      </c>
      <c r="F79" s="73">
        <v>162</v>
      </c>
      <c r="G79" s="73">
        <v>1359</v>
      </c>
      <c r="H79" s="73">
        <v>1873</v>
      </c>
      <c r="I79">
        <f t="shared" si="2"/>
        <v>0.27442605445808865</v>
      </c>
      <c r="J79">
        <f t="shared" si="3"/>
        <v>514</v>
      </c>
    </row>
    <row r="80" spans="1:10" ht="39.6" x14ac:dyDescent="0.3">
      <c r="A80" s="73">
        <v>159932</v>
      </c>
      <c r="B80" s="73" t="s">
        <v>22</v>
      </c>
      <c r="C80" s="73">
        <v>664889</v>
      </c>
      <c r="D80" s="73" t="s">
        <v>524</v>
      </c>
      <c r="E80" s="73">
        <v>65</v>
      </c>
      <c r="F80" s="73">
        <v>8</v>
      </c>
      <c r="G80" s="73">
        <v>275</v>
      </c>
      <c r="H80" s="73">
        <v>348</v>
      </c>
      <c r="I80">
        <f t="shared" si="2"/>
        <v>0.20977011494252873</v>
      </c>
      <c r="J80">
        <f t="shared" si="3"/>
        <v>73</v>
      </c>
    </row>
    <row r="81" spans="1:10" ht="52.8" x14ac:dyDescent="0.3">
      <c r="A81" s="73">
        <v>159932</v>
      </c>
      <c r="B81" s="73" t="s">
        <v>22</v>
      </c>
      <c r="C81" s="73">
        <v>663406</v>
      </c>
      <c r="D81" s="73" t="s">
        <v>520</v>
      </c>
      <c r="E81" s="73">
        <v>271</v>
      </c>
      <c r="F81" s="73">
        <v>0</v>
      </c>
      <c r="G81" s="73">
        <v>142</v>
      </c>
      <c r="H81" s="73">
        <v>413</v>
      </c>
      <c r="I81">
        <f t="shared" si="2"/>
        <v>0.6561743341404358</v>
      </c>
      <c r="J81">
        <f t="shared" si="3"/>
        <v>271</v>
      </c>
    </row>
    <row r="82" spans="1:10" ht="39.6" x14ac:dyDescent="0.3">
      <c r="A82" s="73">
        <v>159932</v>
      </c>
      <c r="B82" s="73" t="s">
        <v>22</v>
      </c>
      <c r="C82" s="73">
        <v>660901</v>
      </c>
      <c r="D82" s="73" t="s">
        <v>501</v>
      </c>
      <c r="E82" s="73">
        <v>279</v>
      </c>
      <c r="F82" s="73">
        <v>0</v>
      </c>
      <c r="G82" s="73">
        <v>135</v>
      </c>
      <c r="H82" s="73">
        <v>414</v>
      </c>
      <c r="I82">
        <f t="shared" si="2"/>
        <v>0.67391304347826086</v>
      </c>
      <c r="J82">
        <f t="shared" si="3"/>
        <v>279</v>
      </c>
    </row>
    <row r="83" spans="1:10" ht="52.8" x14ac:dyDescent="0.3">
      <c r="A83" s="73">
        <v>159932</v>
      </c>
      <c r="B83" s="73" t="s">
        <v>22</v>
      </c>
      <c r="C83" s="73">
        <v>660910</v>
      </c>
      <c r="D83" s="73" t="s">
        <v>517</v>
      </c>
      <c r="E83" s="73">
        <v>112</v>
      </c>
      <c r="F83" s="73">
        <v>21</v>
      </c>
      <c r="G83" s="73">
        <v>294</v>
      </c>
      <c r="H83" s="73">
        <v>427</v>
      </c>
      <c r="I83">
        <f t="shared" si="2"/>
        <v>0.31147540983606559</v>
      </c>
      <c r="J83">
        <f t="shared" si="3"/>
        <v>133</v>
      </c>
    </row>
    <row r="84" spans="1:10" ht="79.2" x14ac:dyDescent="0.3">
      <c r="A84" s="73">
        <v>159932</v>
      </c>
      <c r="B84" s="73" t="s">
        <v>22</v>
      </c>
      <c r="C84" s="73">
        <v>660915</v>
      </c>
      <c r="D84" s="73" t="s">
        <v>518</v>
      </c>
      <c r="E84" s="73">
        <v>86</v>
      </c>
      <c r="F84" s="73">
        <v>13</v>
      </c>
      <c r="G84" s="73">
        <v>393</v>
      </c>
      <c r="H84" s="73">
        <v>492</v>
      </c>
      <c r="I84">
        <f t="shared" si="2"/>
        <v>0.20121951219512196</v>
      </c>
      <c r="J84">
        <f t="shared" si="3"/>
        <v>99</v>
      </c>
    </row>
    <row r="85" spans="1:10" ht="39.6" x14ac:dyDescent="0.3">
      <c r="A85" s="73">
        <v>159932</v>
      </c>
      <c r="B85" s="73" t="s">
        <v>22</v>
      </c>
      <c r="C85" s="73">
        <v>665202</v>
      </c>
      <c r="D85" s="73" t="s">
        <v>512</v>
      </c>
      <c r="E85" s="73">
        <v>381</v>
      </c>
      <c r="F85" s="73">
        <v>0</v>
      </c>
      <c r="G85" s="73">
        <v>124</v>
      </c>
      <c r="H85" s="73">
        <v>505</v>
      </c>
      <c r="I85">
        <f t="shared" si="2"/>
        <v>0.75445544554455446</v>
      </c>
      <c r="J85">
        <f t="shared" si="3"/>
        <v>381</v>
      </c>
    </row>
    <row r="86" spans="1:10" ht="39.6" x14ac:dyDescent="0.3">
      <c r="A86" s="73">
        <v>159932</v>
      </c>
      <c r="B86" s="73" t="s">
        <v>22</v>
      </c>
      <c r="C86" s="73">
        <v>660906</v>
      </c>
      <c r="D86" s="73" t="s">
        <v>507</v>
      </c>
      <c r="E86" s="73">
        <v>76</v>
      </c>
      <c r="F86" s="73">
        <v>13</v>
      </c>
      <c r="G86" s="73">
        <v>430</v>
      </c>
      <c r="H86" s="73">
        <v>519</v>
      </c>
      <c r="I86">
        <f t="shared" si="2"/>
        <v>0.17148362235067438</v>
      </c>
      <c r="J86">
        <f t="shared" si="3"/>
        <v>89</v>
      </c>
    </row>
    <row r="87" spans="1:10" ht="39.6" x14ac:dyDescent="0.3">
      <c r="A87" s="73">
        <v>159932</v>
      </c>
      <c r="B87" s="73" t="s">
        <v>22</v>
      </c>
      <c r="C87" s="73">
        <v>660902</v>
      </c>
      <c r="D87" s="73" t="s">
        <v>503</v>
      </c>
      <c r="E87" s="73">
        <v>25</v>
      </c>
      <c r="F87" s="73">
        <v>10</v>
      </c>
      <c r="G87" s="73">
        <v>485</v>
      </c>
      <c r="H87" s="73">
        <v>520</v>
      </c>
      <c r="I87">
        <f t="shared" si="2"/>
        <v>6.7307692307692304E-2</v>
      </c>
      <c r="J87">
        <f t="shared" si="3"/>
        <v>35</v>
      </c>
    </row>
    <row r="88" spans="1:10" ht="52.8" x14ac:dyDescent="0.3">
      <c r="A88" s="73">
        <v>159932</v>
      </c>
      <c r="B88" s="73" t="s">
        <v>22</v>
      </c>
      <c r="C88" s="73">
        <v>660903</v>
      </c>
      <c r="D88" s="73" t="s">
        <v>504</v>
      </c>
      <c r="E88" s="73">
        <v>17</v>
      </c>
      <c r="F88" s="73">
        <v>5</v>
      </c>
      <c r="G88" s="73">
        <v>529</v>
      </c>
      <c r="H88" s="73">
        <v>551</v>
      </c>
      <c r="I88">
        <f t="shared" si="2"/>
        <v>3.9927404718693285E-2</v>
      </c>
      <c r="J88">
        <f t="shared" si="3"/>
        <v>22</v>
      </c>
    </row>
    <row r="89" spans="1:10" ht="52.8" x14ac:dyDescent="0.3">
      <c r="A89" s="73">
        <v>159932</v>
      </c>
      <c r="B89" s="73" t="s">
        <v>22</v>
      </c>
      <c r="C89" s="73">
        <v>660913</v>
      </c>
      <c r="D89" s="73" t="s">
        <v>522</v>
      </c>
      <c r="E89" s="73">
        <v>77</v>
      </c>
      <c r="F89" s="73">
        <v>27</v>
      </c>
      <c r="G89" s="73">
        <v>452</v>
      </c>
      <c r="H89" s="73">
        <v>556</v>
      </c>
      <c r="I89">
        <f t="shared" si="2"/>
        <v>0.18705035971223022</v>
      </c>
      <c r="J89">
        <f t="shared" si="3"/>
        <v>104</v>
      </c>
    </row>
    <row r="90" spans="1:10" ht="52.8" x14ac:dyDescent="0.3">
      <c r="A90" s="73">
        <v>159932</v>
      </c>
      <c r="B90" s="73" t="s">
        <v>22</v>
      </c>
      <c r="C90" s="73">
        <v>660909</v>
      </c>
      <c r="D90" s="73" t="s">
        <v>514</v>
      </c>
      <c r="E90" s="73">
        <v>105</v>
      </c>
      <c r="F90" s="73">
        <v>27</v>
      </c>
      <c r="G90" s="73">
        <v>426</v>
      </c>
      <c r="H90" s="73">
        <v>558</v>
      </c>
      <c r="I90">
        <f t="shared" si="2"/>
        <v>0.23655913978494625</v>
      </c>
      <c r="J90">
        <f t="shared" si="3"/>
        <v>132</v>
      </c>
    </row>
    <row r="91" spans="1:10" ht="52.8" x14ac:dyDescent="0.3">
      <c r="A91" s="73">
        <v>159932</v>
      </c>
      <c r="B91" s="73" t="s">
        <v>22</v>
      </c>
      <c r="C91" s="73">
        <v>660916</v>
      </c>
      <c r="D91" s="73" t="s">
        <v>527</v>
      </c>
      <c r="E91" s="73">
        <v>93</v>
      </c>
      <c r="F91" s="73">
        <v>20</v>
      </c>
      <c r="G91" s="73">
        <v>446</v>
      </c>
      <c r="H91" s="73">
        <v>559</v>
      </c>
      <c r="I91">
        <f t="shared" si="2"/>
        <v>0.20214669051878353</v>
      </c>
      <c r="J91">
        <f t="shared" si="3"/>
        <v>113</v>
      </c>
    </row>
    <row r="92" spans="1:10" ht="39.6" x14ac:dyDescent="0.3">
      <c r="A92" s="73">
        <v>159932</v>
      </c>
      <c r="B92" s="73" t="s">
        <v>22</v>
      </c>
      <c r="C92" s="73">
        <v>665830</v>
      </c>
      <c r="D92" s="73" t="s">
        <v>511</v>
      </c>
      <c r="E92" s="73">
        <v>24</v>
      </c>
      <c r="F92" s="73">
        <v>18</v>
      </c>
      <c r="G92" s="73">
        <v>536</v>
      </c>
      <c r="H92" s="73">
        <v>578</v>
      </c>
      <c r="I92">
        <f t="shared" si="2"/>
        <v>7.2664359861591699E-2</v>
      </c>
      <c r="J92">
        <f t="shared" si="3"/>
        <v>42</v>
      </c>
    </row>
    <row r="93" spans="1:10" ht="39.6" x14ac:dyDescent="0.3">
      <c r="A93" s="73">
        <v>159932</v>
      </c>
      <c r="B93" s="73" t="s">
        <v>22</v>
      </c>
      <c r="C93" s="73">
        <v>660896</v>
      </c>
      <c r="D93" s="73" t="s">
        <v>508</v>
      </c>
      <c r="E93" s="73">
        <v>359</v>
      </c>
      <c r="F93" s="73">
        <v>0</v>
      </c>
      <c r="G93" s="73">
        <v>227</v>
      </c>
      <c r="H93" s="73">
        <v>586</v>
      </c>
      <c r="I93">
        <f t="shared" si="2"/>
        <v>0.61262798634812288</v>
      </c>
      <c r="J93">
        <f t="shared" si="3"/>
        <v>359</v>
      </c>
    </row>
    <row r="94" spans="1:10" ht="52.8" x14ac:dyDescent="0.3">
      <c r="A94" s="73">
        <v>159932</v>
      </c>
      <c r="B94" s="73" t="s">
        <v>22</v>
      </c>
      <c r="C94" s="73">
        <v>663553</v>
      </c>
      <c r="D94" s="73" t="s">
        <v>523</v>
      </c>
      <c r="E94" s="73">
        <v>398</v>
      </c>
      <c r="F94" s="73">
        <v>0</v>
      </c>
      <c r="G94" s="73">
        <v>188</v>
      </c>
      <c r="H94" s="73">
        <v>586</v>
      </c>
      <c r="I94">
        <f t="shared" si="2"/>
        <v>0.67918088737201365</v>
      </c>
      <c r="J94">
        <f t="shared" si="3"/>
        <v>398</v>
      </c>
    </row>
    <row r="95" spans="1:10" ht="39.6" x14ac:dyDescent="0.3">
      <c r="A95" s="73">
        <v>159932</v>
      </c>
      <c r="B95" s="73" t="s">
        <v>22</v>
      </c>
      <c r="C95" s="73">
        <v>660908</v>
      </c>
      <c r="D95" s="73" t="s">
        <v>513</v>
      </c>
      <c r="E95" s="73">
        <v>17</v>
      </c>
      <c r="F95" s="73">
        <v>9</v>
      </c>
      <c r="G95" s="73">
        <v>565</v>
      </c>
      <c r="H95" s="73">
        <v>591</v>
      </c>
      <c r="I95">
        <f t="shared" si="2"/>
        <v>4.3993231810490696E-2</v>
      </c>
      <c r="J95">
        <f t="shared" si="3"/>
        <v>26</v>
      </c>
    </row>
    <row r="96" spans="1:10" ht="39.6" x14ac:dyDescent="0.3">
      <c r="A96" s="73">
        <v>159932</v>
      </c>
      <c r="B96" s="73" t="s">
        <v>22</v>
      </c>
      <c r="C96" s="73">
        <v>660904</v>
      </c>
      <c r="D96" s="73" t="s">
        <v>506</v>
      </c>
      <c r="E96" s="73">
        <v>96</v>
      </c>
      <c r="F96" s="73">
        <v>16</v>
      </c>
      <c r="G96" s="73">
        <v>486</v>
      </c>
      <c r="H96" s="73">
        <v>598</v>
      </c>
      <c r="I96">
        <f t="shared" si="2"/>
        <v>0.18729096989966554</v>
      </c>
      <c r="J96">
        <f t="shared" si="3"/>
        <v>112</v>
      </c>
    </row>
    <row r="97" spans="1:10" ht="39.6" x14ac:dyDescent="0.3">
      <c r="A97" s="73">
        <v>159932</v>
      </c>
      <c r="B97" s="73" t="s">
        <v>22</v>
      </c>
      <c r="C97" s="73">
        <v>660900</v>
      </c>
      <c r="D97" s="73" t="s">
        <v>510</v>
      </c>
      <c r="E97" s="73">
        <v>29</v>
      </c>
      <c r="F97" s="73">
        <v>13</v>
      </c>
      <c r="G97" s="73">
        <v>558</v>
      </c>
      <c r="H97" s="73">
        <v>600</v>
      </c>
      <c r="I97">
        <f t="shared" si="2"/>
        <v>7.0000000000000007E-2</v>
      </c>
      <c r="J97">
        <f t="shared" si="3"/>
        <v>42</v>
      </c>
    </row>
    <row r="98" spans="1:10" ht="39.6" x14ac:dyDescent="0.3">
      <c r="A98" s="73">
        <v>159932</v>
      </c>
      <c r="B98" s="73" t="s">
        <v>22</v>
      </c>
      <c r="C98" s="73">
        <v>660898</v>
      </c>
      <c r="D98" s="73" t="s">
        <v>525</v>
      </c>
      <c r="E98" s="73">
        <v>89</v>
      </c>
      <c r="F98" s="73">
        <v>19</v>
      </c>
      <c r="G98" s="73">
        <v>569</v>
      </c>
      <c r="H98" s="73">
        <v>677</v>
      </c>
      <c r="I98">
        <f t="shared" si="2"/>
        <v>0.15952732644017725</v>
      </c>
      <c r="J98">
        <f t="shared" si="3"/>
        <v>108</v>
      </c>
    </row>
    <row r="99" spans="1:10" ht="39.6" x14ac:dyDescent="0.3">
      <c r="A99" s="73">
        <v>159932</v>
      </c>
      <c r="B99" s="73" t="s">
        <v>22</v>
      </c>
      <c r="C99" s="73">
        <v>660912</v>
      </c>
      <c r="D99" s="73" t="s">
        <v>521</v>
      </c>
      <c r="E99" s="73">
        <v>28</v>
      </c>
      <c r="F99" s="73">
        <v>16</v>
      </c>
      <c r="G99" s="73">
        <v>703</v>
      </c>
      <c r="H99" s="73">
        <v>747</v>
      </c>
      <c r="I99">
        <f t="shared" si="2"/>
        <v>5.8902275769745646E-2</v>
      </c>
      <c r="J99">
        <f t="shared" si="3"/>
        <v>44</v>
      </c>
    </row>
    <row r="100" spans="1:10" ht="39.6" x14ac:dyDescent="0.3">
      <c r="A100" s="73">
        <v>159932</v>
      </c>
      <c r="B100" s="73" t="s">
        <v>22</v>
      </c>
      <c r="C100" s="73">
        <v>660895</v>
      </c>
      <c r="D100" s="73" t="s">
        <v>505</v>
      </c>
      <c r="E100" s="73">
        <v>121</v>
      </c>
      <c r="F100" s="73">
        <v>27</v>
      </c>
      <c r="G100" s="73">
        <v>612</v>
      </c>
      <c r="H100" s="73">
        <v>760</v>
      </c>
      <c r="I100">
        <f t="shared" si="2"/>
        <v>0.19473684210526315</v>
      </c>
      <c r="J100">
        <f t="shared" si="3"/>
        <v>148</v>
      </c>
    </row>
    <row r="101" spans="1:10" ht="39.6" x14ac:dyDescent="0.3">
      <c r="A101" s="73">
        <v>159932</v>
      </c>
      <c r="B101" s="73" t="s">
        <v>22</v>
      </c>
      <c r="C101" s="73">
        <v>660897</v>
      </c>
      <c r="D101" s="73" t="s">
        <v>516</v>
      </c>
      <c r="E101" s="73">
        <v>137</v>
      </c>
      <c r="F101" s="73">
        <v>30</v>
      </c>
      <c r="G101" s="73">
        <v>810</v>
      </c>
      <c r="H101" s="73">
        <v>977</v>
      </c>
      <c r="I101">
        <f t="shared" si="2"/>
        <v>0.17093142272262027</v>
      </c>
      <c r="J101">
        <f t="shared" si="3"/>
        <v>167</v>
      </c>
    </row>
    <row r="102" spans="1:10" ht="39.6" x14ac:dyDescent="0.3">
      <c r="A102" s="73">
        <v>159932</v>
      </c>
      <c r="B102" s="73" t="s">
        <v>22</v>
      </c>
      <c r="C102" s="73">
        <v>660899</v>
      </c>
      <c r="D102" s="73" t="s">
        <v>526</v>
      </c>
      <c r="E102" s="73">
        <v>118</v>
      </c>
      <c r="F102" s="73">
        <v>40</v>
      </c>
      <c r="G102" s="73">
        <v>857</v>
      </c>
      <c r="H102" s="73">
        <v>1015</v>
      </c>
      <c r="I102">
        <f t="shared" si="2"/>
        <v>0.15566502463054188</v>
      </c>
      <c r="J102">
        <f t="shared" si="3"/>
        <v>158</v>
      </c>
    </row>
    <row r="103" spans="1:10" ht="39.6" x14ac:dyDescent="0.3">
      <c r="A103" s="73">
        <v>159932</v>
      </c>
      <c r="B103" s="73" t="s">
        <v>22</v>
      </c>
      <c r="C103" s="73">
        <v>660894</v>
      </c>
      <c r="D103" s="73" t="s">
        <v>519</v>
      </c>
      <c r="E103" s="73">
        <v>404</v>
      </c>
      <c r="F103" s="73">
        <v>107</v>
      </c>
      <c r="G103" s="73">
        <v>880</v>
      </c>
      <c r="H103" s="73">
        <v>1391</v>
      </c>
      <c r="I103">
        <f t="shared" si="2"/>
        <v>0.36736161035226456</v>
      </c>
      <c r="J103">
        <f t="shared" si="3"/>
        <v>511</v>
      </c>
    </row>
    <row r="104" spans="1:10" ht="39.6" x14ac:dyDescent="0.3">
      <c r="A104" s="73">
        <v>159932</v>
      </c>
      <c r="B104" s="73" t="s">
        <v>22</v>
      </c>
      <c r="C104" s="73">
        <v>660892</v>
      </c>
      <c r="D104" s="73" t="s">
        <v>509</v>
      </c>
      <c r="E104" s="73">
        <v>295</v>
      </c>
      <c r="F104" s="73">
        <v>85</v>
      </c>
      <c r="G104" s="73">
        <v>1353</v>
      </c>
      <c r="H104" s="73">
        <v>1733</v>
      </c>
      <c r="I104">
        <f t="shared" si="2"/>
        <v>0.2192729371032891</v>
      </c>
      <c r="J104">
        <f t="shared" si="3"/>
        <v>380</v>
      </c>
    </row>
    <row r="105" spans="1:10" ht="39.6" x14ac:dyDescent="0.3">
      <c r="A105" s="73">
        <v>159932</v>
      </c>
      <c r="B105" s="73" t="s">
        <v>22</v>
      </c>
      <c r="C105" s="73">
        <v>660891</v>
      </c>
      <c r="D105" s="73" t="s">
        <v>502</v>
      </c>
      <c r="E105" s="73">
        <v>196</v>
      </c>
      <c r="F105" s="73">
        <v>64</v>
      </c>
      <c r="G105" s="73">
        <v>1483</v>
      </c>
      <c r="H105" s="73">
        <v>1743</v>
      </c>
      <c r="I105">
        <f t="shared" si="2"/>
        <v>0.1491681009753299</v>
      </c>
      <c r="J105">
        <f t="shared" si="3"/>
        <v>260</v>
      </c>
    </row>
    <row r="106" spans="1:10" ht="39.6" x14ac:dyDescent="0.3">
      <c r="A106" s="73">
        <v>159932</v>
      </c>
      <c r="B106" s="73" t="s">
        <v>22</v>
      </c>
      <c r="C106" s="73">
        <v>660893</v>
      </c>
      <c r="D106" s="73" t="s">
        <v>515</v>
      </c>
      <c r="E106" s="73">
        <v>171</v>
      </c>
      <c r="F106" s="73">
        <v>63</v>
      </c>
      <c r="G106" s="73">
        <v>1649</v>
      </c>
      <c r="H106" s="73">
        <v>1883</v>
      </c>
      <c r="I106">
        <f t="shared" si="2"/>
        <v>0.12426978226234732</v>
      </c>
      <c r="J106">
        <f t="shared" si="3"/>
        <v>234</v>
      </c>
    </row>
    <row r="107" spans="1:10" ht="39.6" x14ac:dyDescent="0.3">
      <c r="A107" s="73">
        <v>159942</v>
      </c>
      <c r="B107" s="73" t="s">
        <v>23</v>
      </c>
      <c r="C107" s="73">
        <v>662147</v>
      </c>
      <c r="D107" s="73" t="s">
        <v>540</v>
      </c>
      <c r="E107" s="73">
        <v>158</v>
      </c>
      <c r="F107" s="73">
        <v>0</v>
      </c>
      <c r="G107" s="73">
        <v>16</v>
      </c>
      <c r="H107" s="73">
        <v>174</v>
      </c>
      <c r="I107">
        <f t="shared" si="2"/>
        <v>0.90804597701149425</v>
      </c>
      <c r="J107">
        <f t="shared" si="3"/>
        <v>158</v>
      </c>
    </row>
    <row r="108" spans="1:10" ht="39.6" x14ac:dyDescent="0.3">
      <c r="A108" s="73">
        <v>159942</v>
      </c>
      <c r="B108" s="73" t="s">
        <v>23</v>
      </c>
      <c r="C108" s="73">
        <v>662130</v>
      </c>
      <c r="D108" s="73" t="s">
        <v>532</v>
      </c>
      <c r="E108" s="73">
        <v>30</v>
      </c>
      <c r="F108" s="73">
        <v>8</v>
      </c>
      <c r="G108" s="73">
        <v>152</v>
      </c>
      <c r="H108" s="73">
        <v>190</v>
      </c>
      <c r="I108">
        <f t="shared" si="2"/>
        <v>0.2</v>
      </c>
      <c r="J108">
        <f t="shared" si="3"/>
        <v>38</v>
      </c>
    </row>
    <row r="109" spans="1:10" ht="52.8" x14ac:dyDescent="0.3">
      <c r="A109" s="73">
        <v>159942</v>
      </c>
      <c r="B109" s="73" t="s">
        <v>23</v>
      </c>
      <c r="C109" s="73">
        <v>664148</v>
      </c>
      <c r="D109" s="73" t="s">
        <v>548</v>
      </c>
      <c r="E109" s="73">
        <v>39</v>
      </c>
      <c r="F109" s="73">
        <v>15</v>
      </c>
      <c r="G109" s="73">
        <v>243</v>
      </c>
      <c r="H109" s="73">
        <v>297</v>
      </c>
      <c r="I109">
        <f t="shared" si="2"/>
        <v>0.18181818181818182</v>
      </c>
      <c r="J109">
        <f t="shared" si="3"/>
        <v>54</v>
      </c>
    </row>
    <row r="110" spans="1:10" ht="52.8" x14ac:dyDescent="0.3">
      <c r="A110" s="73">
        <v>159942</v>
      </c>
      <c r="B110" s="73" t="s">
        <v>23</v>
      </c>
      <c r="C110" s="73">
        <v>664605</v>
      </c>
      <c r="D110" s="73" t="s">
        <v>547</v>
      </c>
      <c r="E110" s="73">
        <v>157</v>
      </c>
      <c r="F110" s="73">
        <v>0</v>
      </c>
      <c r="G110" s="73">
        <v>147</v>
      </c>
      <c r="H110" s="73">
        <v>304</v>
      </c>
      <c r="I110">
        <f t="shared" si="2"/>
        <v>0.51644736842105265</v>
      </c>
      <c r="J110">
        <f t="shared" si="3"/>
        <v>157</v>
      </c>
    </row>
    <row r="111" spans="1:10" ht="52.8" x14ac:dyDescent="0.3">
      <c r="A111" s="73">
        <v>159942</v>
      </c>
      <c r="B111" s="73" t="s">
        <v>23</v>
      </c>
      <c r="C111" s="73">
        <v>664118</v>
      </c>
      <c r="D111" s="73" t="s">
        <v>528</v>
      </c>
      <c r="E111" s="73">
        <v>301</v>
      </c>
      <c r="F111" s="73">
        <v>0</v>
      </c>
      <c r="G111" s="73">
        <v>8</v>
      </c>
      <c r="H111" s="73">
        <v>309</v>
      </c>
      <c r="I111">
        <f t="shared" si="2"/>
        <v>0.97411003236245952</v>
      </c>
      <c r="J111">
        <f t="shared" si="3"/>
        <v>301</v>
      </c>
    </row>
    <row r="112" spans="1:10" ht="52.8" x14ac:dyDescent="0.3">
      <c r="A112" s="73">
        <v>159942</v>
      </c>
      <c r="B112" s="73" t="s">
        <v>23</v>
      </c>
      <c r="C112" s="73">
        <v>662138</v>
      </c>
      <c r="D112" s="73" t="s">
        <v>545</v>
      </c>
      <c r="E112" s="73">
        <v>41</v>
      </c>
      <c r="F112" s="73">
        <v>17</v>
      </c>
      <c r="G112" s="73">
        <v>268</v>
      </c>
      <c r="H112" s="73">
        <v>326</v>
      </c>
      <c r="I112">
        <f t="shared" si="2"/>
        <v>0.17791411042944785</v>
      </c>
      <c r="J112">
        <f t="shared" si="3"/>
        <v>58</v>
      </c>
    </row>
    <row r="113" spans="1:10" ht="52.8" x14ac:dyDescent="0.3">
      <c r="A113" s="73">
        <v>159942</v>
      </c>
      <c r="B113" s="73" t="s">
        <v>23</v>
      </c>
      <c r="C113" s="73">
        <v>663443</v>
      </c>
      <c r="D113" s="73" t="s">
        <v>531</v>
      </c>
      <c r="E113" s="73">
        <v>231</v>
      </c>
      <c r="F113" s="73">
        <v>0</v>
      </c>
      <c r="G113" s="73">
        <v>96</v>
      </c>
      <c r="H113" s="73">
        <v>327</v>
      </c>
      <c r="I113">
        <f t="shared" si="2"/>
        <v>0.70642201834862384</v>
      </c>
      <c r="J113">
        <f t="shared" si="3"/>
        <v>231</v>
      </c>
    </row>
    <row r="114" spans="1:10" ht="39.6" x14ac:dyDescent="0.3">
      <c r="A114" s="73">
        <v>159942</v>
      </c>
      <c r="B114" s="73" t="s">
        <v>23</v>
      </c>
      <c r="C114" s="73">
        <v>662134</v>
      </c>
      <c r="D114" s="73" t="s">
        <v>538</v>
      </c>
      <c r="E114" s="73">
        <v>81</v>
      </c>
      <c r="F114" s="73">
        <v>16</v>
      </c>
      <c r="G114" s="73">
        <v>240</v>
      </c>
      <c r="H114" s="73">
        <v>337</v>
      </c>
      <c r="I114">
        <f t="shared" si="2"/>
        <v>0.28783382789317508</v>
      </c>
      <c r="J114">
        <f t="shared" si="3"/>
        <v>97</v>
      </c>
    </row>
    <row r="115" spans="1:10" ht="52.8" x14ac:dyDescent="0.3">
      <c r="A115" s="73">
        <v>159942</v>
      </c>
      <c r="B115" s="73" t="s">
        <v>23</v>
      </c>
      <c r="C115" s="73">
        <v>661094</v>
      </c>
      <c r="D115" s="73" t="s">
        <v>530</v>
      </c>
      <c r="E115" s="73">
        <v>278</v>
      </c>
      <c r="F115" s="73">
        <v>0</v>
      </c>
      <c r="G115" s="73">
        <v>60</v>
      </c>
      <c r="H115" s="73">
        <v>338</v>
      </c>
      <c r="I115">
        <f t="shared" si="2"/>
        <v>0.8224852071005917</v>
      </c>
      <c r="J115">
        <f t="shared" si="3"/>
        <v>278</v>
      </c>
    </row>
    <row r="116" spans="1:10" ht="39.6" x14ac:dyDescent="0.3">
      <c r="A116" s="73">
        <v>159942</v>
      </c>
      <c r="B116" s="73" t="s">
        <v>23</v>
      </c>
      <c r="C116" s="73">
        <v>662137</v>
      </c>
      <c r="D116" s="73" t="s">
        <v>542</v>
      </c>
      <c r="E116" s="73">
        <v>248</v>
      </c>
      <c r="F116" s="73">
        <v>0</v>
      </c>
      <c r="G116" s="73">
        <v>100</v>
      </c>
      <c r="H116" s="73">
        <v>348</v>
      </c>
      <c r="I116">
        <f t="shared" si="2"/>
        <v>0.71264367816091956</v>
      </c>
      <c r="J116">
        <f t="shared" si="3"/>
        <v>248</v>
      </c>
    </row>
    <row r="117" spans="1:10" ht="39.6" x14ac:dyDescent="0.3">
      <c r="A117" s="73">
        <v>159942</v>
      </c>
      <c r="B117" s="73" t="s">
        <v>23</v>
      </c>
      <c r="C117" s="73">
        <v>665367</v>
      </c>
      <c r="D117" s="73" t="s">
        <v>533</v>
      </c>
      <c r="E117" s="73">
        <v>360</v>
      </c>
      <c r="F117" s="73">
        <v>0</v>
      </c>
      <c r="G117" s="73">
        <v>13</v>
      </c>
      <c r="H117" s="73">
        <v>373</v>
      </c>
      <c r="I117">
        <f t="shared" si="2"/>
        <v>0.9651474530831099</v>
      </c>
      <c r="J117">
        <f t="shared" si="3"/>
        <v>360</v>
      </c>
    </row>
    <row r="118" spans="1:10" ht="52.8" x14ac:dyDescent="0.3">
      <c r="A118" s="73">
        <v>159942</v>
      </c>
      <c r="B118" s="73" t="s">
        <v>23</v>
      </c>
      <c r="C118" s="73">
        <v>662494</v>
      </c>
      <c r="D118" s="73" t="s">
        <v>539</v>
      </c>
      <c r="E118" s="73">
        <v>174</v>
      </c>
      <c r="F118" s="73">
        <v>0</v>
      </c>
      <c r="G118" s="73">
        <v>224</v>
      </c>
      <c r="H118" s="73">
        <v>398</v>
      </c>
      <c r="I118">
        <f t="shared" si="2"/>
        <v>0.43718592964824121</v>
      </c>
      <c r="J118">
        <f t="shared" si="3"/>
        <v>174</v>
      </c>
    </row>
    <row r="119" spans="1:10" ht="39.6" x14ac:dyDescent="0.3">
      <c r="A119" s="73">
        <v>159942</v>
      </c>
      <c r="B119" s="73" t="s">
        <v>23</v>
      </c>
      <c r="C119" s="73">
        <v>662131</v>
      </c>
      <c r="D119" s="73" t="s">
        <v>535</v>
      </c>
      <c r="E119" s="73">
        <v>70</v>
      </c>
      <c r="F119" s="73">
        <v>33</v>
      </c>
      <c r="G119" s="73">
        <v>305</v>
      </c>
      <c r="H119" s="73">
        <v>408</v>
      </c>
      <c r="I119">
        <f t="shared" si="2"/>
        <v>0.25245098039215685</v>
      </c>
      <c r="J119">
        <f t="shared" si="3"/>
        <v>103</v>
      </c>
    </row>
    <row r="120" spans="1:10" ht="39.6" x14ac:dyDescent="0.3">
      <c r="A120" s="73">
        <v>159942</v>
      </c>
      <c r="B120" s="73" t="s">
        <v>23</v>
      </c>
      <c r="C120" s="73">
        <v>662136</v>
      </c>
      <c r="D120" s="73" t="s">
        <v>541</v>
      </c>
      <c r="E120" s="73">
        <v>123</v>
      </c>
      <c r="F120" s="73">
        <v>41</v>
      </c>
      <c r="G120" s="73">
        <v>254</v>
      </c>
      <c r="H120" s="73">
        <v>418</v>
      </c>
      <c r="I120">
        <f t="shared" si="2"/>
        <v>0.3923444976076555</v>
      </c>
      <c r="J120">
        <f t="shared" si="3"/>
        <v>164</v>
      </c>
    </row>
    <row r="121" spans="1:10" ht="52.8" x14ac:dyDescent="0.3">
      <c r="A121" s="73">
        <v>159942</v>
      </c>
      <c r="B121" s="73" t="s">
        <v>23</v>
      </c>
      <c r="C121" s="73">
        <v>662684</v>
      </c>
      <c r="D121" s="73" t="s">
        <v>536</v>
      </c>
      <c r="E121" s="73">
        <v>238</v>
      </c>
      <c r="F121" s="73">
        <v>0</v>
      </c>
      <c r="G121" s="73">
        <v>224</v>
      </c>
      <c r="H121" s="73">
        <v>462</v>
      </c>
      <c r="I121">
        <f t="shared" si="2"/>
        <v>0.51515151515151514</v>
      </c>
      <c r="J121">
        <f t="shared" si="3"/>
        <v>238</v>
      </c>
    </row>
    <row r="122" spans="1:10" ht="39.6" x14ac:dyDescent="0.3">
      <c r="A122" s="73">
        <v>159942</v>
      </c>
      <c r="B122" s="73" t="s">
        <v>23</v>
      </c>
      <c r="C122" s="73">
        <v>662141</v>
      </c>
      <c r="D122" s="73" t="s">
        <v>537</v>
      </c>
      <c r="E122" s="73">
        <v>116</v>
      </c>
      <c r="F122" s="73">
        <v>29</v>
      </c>
      <c r="G122" s="73">
        <v>455</v>
      </c>
      <c r="H122" s="73">
        <v>600</v>
      </c>
      <c r="I122">
        <f t="shared" si="2"/>
        <v>0.24166666666666667</v>
      </c>
      <c r="J122">
        <f t="shared" si="3"/>
        <v>145</v>
      </c>
    </row>
    <row r="123" spans="1:10" ht="39.6" x14ac:dyDescent="0.3">
      <c r="A123" s="73">
        <v>159942</v>
      </c>
      <c r="B123" s="73" t="s">
        <v>23</v>
      </c>
      <c r="C123" s="73">
        <v>662140</v>
      </c>
      <c r="D123" s="73" t="s">
        <v>534</v>
      </c>
      <c r="E123" s="73">
        <v>305</v>
      </c>
      <c r="F123" s="73">
        <v>0</v>
      </c>
      <c r="G123" s="73">
        <v>306</v>
      </c>
      <c r="H123" s="73">
        <v>611</v>
      </c>
      <c r="I123">
        <f t="shared" si="2"/>
        <v>0.49918166939443537</v>
      </c>
      <c r="J123">
        <f t="shared" si="3"/>
        <v>305</v>
      </c>
    </row>
    <row r="124" spans="1:10" ht="39.6" x14ac:dyDescent="0.3">
      <c r="A124" s="73">
        <v>159942</v>
      </c>
      <c r="B124" s="73" t="s">
        <v>23</v>
      </c>
      <c r="C124" s="73">
        <v>665560</v>
      </c>
      <c r="D124" s="73" t="s">
        <v>544</v>
      </c>
      <c r="E124" s="73">
        <v>466</v>
      </c>
      <c r="F124" s="73">
        <v>0</v>
      </c>
      <c r="G124" s="73">
        <v>157</v>
      </c>
      <c r="H124" s="73">
        <v>623</v>
      </c>
      <c r="I124">
        <f t="shared" si="2"/>
        <v>0.7479935794542536</v>
      </c>
      <c r="J124">
        <f t="shared" si="3"/>
        <v>466</v>
      </c>
    </row>
    <row r="125" spans="1:10" ht="39.6" x14ac:dyDescent="0.3">
      <c r="A125" s="73">
        <v>159942</v>
      </c>
      <c r="B125" s="73" t="s">
        <v>23</v>
      </c>
      <c r="C125" s="73">
        <v>662143</v>
      </c>
      <c r="D125" s="73" t="s">
        <v>549</v>
      </c>
      <c r="E125" s="73">
        <v>330</v>
      </c>
      <c r="F125" s="73">
        <v>0</v>
      </c>
      <c r="G125" s="73">
        <v>317</v>
      </c>
      <c r="H125" s="73">
        <v>647</v>
      </c>
      <c r="I125">
        <f t="shared" si="2"/>
        <v>0.51004636785162283</v>
      </c>
      <c r="J125">
        <f t="shared" si="3"/>
        <v>330</v>
      </c>
    </row>
    <row r="126" spans="1:10" ht="39.6" x14ac:dyDescent="0.3">
      <c r="A126" s="73">
        <v>159942</v>
      </c>
      <c r="B126" s="73" t="s">
        <v>23</v>
      </c>
      <c r="C126" s="73">
        <v>663441</v>
      </c>
      <c r="D126" s="73" t="s">
        <v>543</v>
      </c>
      <c r="E126" s="73">
        <v>221</v>
      </c>
      <c r="F126" s="73">
        <v>53</v>
      </c>
      <c r="G126" s="73">
        <v>845</v>
      </c>
      <c r="H126" s="73">
        <v>1119</v>
      </c>
      <c r="I126">
        <f t="shared" si="2"/>
        <v>0.2448614834673816</v>
      </c>
      <c r="J126">
        <f t="shared" si="3"/>
        <v>274</v>
      </c>
    </row>
    <row r="127" spans="1:10" ht="39.6" x14ac:dyDescent="0.3">
      <c r="A127" s="73">
        <v>159942</v>
      </c>
      <c r="B127" s="73" t="s">
        <v>23</v>
      </c>
      <c r="C127" s="73">
        <v>663440</v>
      </c>
      <c r="D127" s="73" t="s">
        <v>529</v>
      </c>
      <c r="E127" s="73">
        <v>303</v>
      </c>
      <c r="F127" s="73">
        <v>79</v>
      </c>
      <c r="G127" s="73">
        <v>857</v>
      </c>
      <c r="H127" s="73">
        <v>1239</v>
      </c>
      <c r="I127">
        <f t="shared" si="2"/>
        <v>0.30831315577078289</v>
      </c>
      <c r="J127">
        <f t="shared" si="3"/>
        <v>382</v>
      </c>
    </row>
    <row r="128" spans="1:10" ht="39.6" x14ac:dyDescent="0.3">
      <c r="A128" s="73">
        <v>159942</v>
      </c>
      <c r="B128" s="73" t="s">
        <v>23</v>
      </c>
      <c r="C128" s="73">
        <v>663754</v>
      </c>
      <c r="D128" s="73" t="s">
        <v>546</v>
      </c>
      <c r="E128" s="73">
        <v>732</v>
      </c>
      <c r="F128" s="73">
        <v>0</v>
      </c>
      <c r="G128" s="73">
        <v>528</v>
      </c>
      <c r="H128" s="73">
        <v>1260</v>
      </c>
      <c r="I128">
        <f t="shared" si="2"/>
        <v>0.580952380952381</v>
      </c>
      <c r="J128">
        <f t="shared" si="3"/>
        <v>732</v>
      </c>
    </row>
    <row r="129" spans="1:10" ht="39.6" x14ac:dyDescent="0.3">
      <c r="A129" s="73">
        <v>159241</v>
      </c>
      <c r="B129" s="73" t="s">
        <v>24</v>
      </c>
      <c r="C129" s="73">
        <v>663599</v>
      </c>
      <c r="D129" s="73" t="s">
        <v>579</v>
      </c>
      <c r="E129" s="73">
        <v>38</v>
      </c>
      <c r="F129" s="73">
        <v>0</v>
      </c>
      <c r="G129" s="73">
        <v>20</v>
      </c>
      <c r="H129" s="73">
        <v>58</v>
      </c>
      <c r="I129">
        <f t="shared" si="2"/>
        <v>0.65517241379310343</v>
      </c>
      <c r="J129">
        <f t="shared" si="3"/>
        <v>38</v>
      </c>
    </row>
    <row r="130" spans="1:10" ht="52.8" x14ac:dyDescent="0.3">
      <c r="A130" s="73">
        <v>159241</v>
      </c>
      <c r="B130" s="73" t="s">
        <v>24</v>
      </c>
      <c r="C130" s="73">
        <v>687568</v>
      </c>
      <c r="D130" s="73" t="s">
        <v>580</v>
      </c>
      <c r="E130" s="73">
        <v>95</v>
      </c>
      <c r="F130" s="73">
        <v>0</v>
      </c>
      <c r="G130" s="73">
        <v>9</v>
      </c>
      <c r="H130" s="73">
        <v>104</v>
      </c>
      <c r="I130">
        <f t="shared" ref="I130:I193" si="4">SUM(E130:F130)/H130</f>
        <v>0.91346153846153844</v>
      </c>
      <c r="J130">
        <f t="shared" ref="J130:J193" si="5">SUM(E130:F130)</f>
        <v>95</v>
      </c>
    </row>
    <row r="131" spans="1:10" ht="66" x14ac:dyDescent="0.3">
      <c r="A131" s="73">
        <v>159241</v>
      </c>
      <c r="B131" s="73" t="s">
        <v>24</v>
      </c>
      <c r="C131" s="73">
        <v>686931</v>
      </c>
      <c r="D131" s="73" t="s">
        <v>552</v>
      </c>
      <c r="E131" s="73">
        <v>157</v>
      </c>
      <c r="F131" s="73">
        <v>0</v>
      </c>
      <c r="G131" s="73">
        <v>21</v>
      </c>
      <c r="H131" s="73">
        <v>178</v>
      </c>
      <c r="I131">
        <f t="shared" si="4"/>
        <v>0.8820224719101124</v>
      </c>
      <c r="J131">
        <f t="shared" si="5"/>
        <v>157</v>
      </c>
    </row>
    <row r="132" spans="1:10" ht="39.6" x14ac:dyDescent="0.3">
      <c r="A132" s="73">
        <v>159241</v>
      </c>
      <c r="B132" s="73" t="s">
        <v>24</v>
      </c>
      <c r="C132" s="73">
        <v>665227</v>
      </c>
      <c r="D132" s="73" t="s">
        <v>574</v>
      </c>
      <c r="E132" s="73">
        <v>195</v>
      </c>
      <c r="F132" s="73">
        <v>0</v>
      </c>
      <c r="G132" s="73">
        <v>89</v>
      </c>
      <c r="H132" s="73">
        <v>284</v>
      </c>
      <c r="I132">
        <f t="shared" si="4"/>
        <v>0.68661971830985913</v>
      </c>
      <c r="J132">
        <f t="shared" si="5"/>
        <v>195</v>
      </c>
    </row>
    <row r="133" spans="1:10" ht="39.6" x14ac:dyDescent="0.3">
      <c r="A133" s="73">
        <v>159241</v>
      </c>
      <c r="B133" s="73" t="s">
        <v>24</v>
      </c>
      <c r="C133" s="73">
        <v>662048</v>
      </c>
      <c r="D133" s="73" t="s">
        <v>566</v>
      </c>
      <c r="E133" s="73">
        <v>109</v>
      </c>
      <c r="F133" s="73">
        <v>30</v>
      </c>
      <c r="G133" s="73">
        <v>184</v>
      </c>
      <c r="H133" s="73">
        <v>323</v>
      </c>
      <c r="I133">
        <f t="shared" si="4"/>
        <v>0.43034055727554177</v>
      </c>
      <c r="J133">
        <f t="shared" si="5"/>
        <v>139</v>
      </c>
    </row>
    <row r="134" spans="1:10" ht="39.6" x14ac:dyDescent="0.3">
      <c r="A134" s="73">
        <v>159241</v>
      </c>
      <c r="B134" s="73" t="s">
        <v>24</v>
      </c>
      <c r="C134" s="73">
        <v>662063</v>
      </c>
      <c r="D134" s="73" t="s">
        <v>557</v>
      </c>
      <c r="E134" s="73">
        <v>237</v>
      </c>
      <c r="F134" s="73">
        <v>0</v>
      </c>
      <c r="G134" s="73">
        <v>90</v>
      </c>
      <c r="H134" s="73">
        <v>327</v>
      </c>
      <c r="I134">
        <f t="shared" si="4"/>
        <v>0.72477064220183485</v>
      </c>
      <c r="J134">
        <f t="shared" si="5"/>
        <v>237</v>
      </c>
    </row>
    <row r="135" spans="1:10" ht="52.8" x14ac:dyDescent="0.3">
      <c r="A135" s="73">
        <v>159241</v>
      </c>
      <c r="B135" s="73" t="s">
        <v>24</v>
      </c>
      <c r="C135" s="73">
        <v>662914</v>
      </c>
      <c r="D135" s="73" t="s">
        <v>576</v>
      </c>
      <c r="E135" s="73">
        <v>321</v>
      </c>
      <c r="F135" s="73">
        <v>0</v>
      </c>
      <c r="G135" s="73">
        <v>49</v>
      </c>
      <c r="H135" s="73">
        <v>370</v>
      </c>
      <c r="I135">
        <f t="shared" si="4"/>
        <v>0.86756756756756759</v>
      </c>
      <c r="J135">
        <f t="shared" si="5"/>
        <v>321</v>
      </c>
    </row>
    <row r="136" spans="1:10" ht="39.6" x14ac:dyDescent="0.3">
      <c r="A136" s="73">
        <v>159241</v>
      </c>
      <c r="B136" s="73" t="s">
        <v>24</v>
      </c>
      <c r="C136" s="73">
        <v>662047</v>
      </c>
      <c r="D136" s="73" t="s">
        <v>564</v>
      </c>
      <c r="E136" s="73">
        <v>143</v>
      </c>
      <c r="F136" s="73">
        <v>55</v>
      </c>
      <c r="G136" s="73">
        <v>233</v>
      </c>
      <c r="H136" s="73">
        <v>431</v>
      </c>
      <c r="I136">
        <f t="shared" si="4"/>
        <v>0.45939675174013922</v>
      </c>
      <c r="J136">
        <f t="shared" si="5"/>
        <v>198</v>
      </c>
    </row>
    <row r="137" spans="1:10" ht="52.8" x14ac:dyDescent="0.3">
      <c r="A137" s="73">
        <v>159241</v>
      </c>
      <c r="B137" s="73" t="s">
        <v>24</v>
      </c>
      <c r="C137" s="73">
        <v>662052</v>
      </c>
      <c r="D137" s="73" t="s">
        <v>573</v>
      </c>
      <c r="E137" s="73">
        <v>264</v>
      </c>
      <c r="F137" s="73">
        <v>0</v>
      </c>
      <c r="G137" s="73">
        <v>167</v>
      </c>
      <c r="H137" s="73">
        <v>431</v>
      </c>
      <c r="I137">
        <f t="shared" si="4"/>
        <v>0.61252900232018559</v>
      </c>
      <c r="J137">
        <f t="shared" si="5"/>
        <v>264</v>
      </c>
    </row>
    <row r="138" spans="1:10" ht="52.8" x14ac:dyDescent="0.3">
      <c r="A138" s="73">
        <v>159241</v>
      </c>
      <c r="B138" s="73" t="s">
        <v>24</v>
      </c>
      <c r="C138" s="73">
        <v>662050</v>
      </c>
      <c r="D138" s="73" t="s">
        <v>571</v>
      </c>
      <c r="E138" s="73">
        <v>148</v>
      </c>
      <c r="F138" s="73">
        <v>51</v>
      </c>
      <c r="G138" s="73">
        <v>247</v>
      </c>
      <c r="H138" s="73">
        <v>446</v>
      </c>
      <c r="I138">
        <f t="shared" si="4"/>
        <v>0.4461883408071749</v>
      </c>
      <c r="J138">
        <f t="shared" si="5"/>
        <v>199</v>
      </c>
    </row>
    <row r="139" spans="1:10" ht="39.6" x14ac:dyDescent="0.3">
      <c r="A139" s="73">
        <v>159241</v>
      </c>
      <c r="B139" s="73" t="s">
        <v>24</v>
      </c>
      <c r="C139" s="73">
        <v>682321</v>
      </c>
      <c r="D139" s="73" t="s">
        <v>550</v>
      </c>
      <c r="E139" s="73">
        <v>369</v>
      </c>
      <c r="F139" s="73">
        <v>0</v>
      </c>
      <c r="G139" s="73">
        <v>127</v>
      </c>
      <c r="H139" s="73">
        <v>496</v>
      </c>
      <c r="I139">
        <f t="shared" si="4"/>
        <v>0.74395161290322576</v>
      </c>
      <c r="J139">
        <f t="shared" si="5"/>
        <v>369</v>
      </c>
    </row>
    <row r="140" spans="1:10" ht="39.6" x14ac:dyDescent="0.3">
      <c r="A140" s="73">
        <v>159241</v>
      </c>
      <c r="B140" s="73" t="s">
        <v>24</v>
      </c>
      <c r="C140" s="73">
        <v>664427</v>
      </c>
      <c r="D140" s="73" t="s">
        <v>570</v>
      </c>
      <c r="E140" s="73">
        <v>165</v>
      </c>
      <c r="F140" s="73">
        <v>43</v>
      </c>
      <c r="G140" s="73">
        <v>300</v>
      </c>
      <c r="H140" s="73">
        <v>508</v>
      </c>
      <c r="I140">
        <f t="shared" si="4"/>
        <v>0.40944881889763779</v>
      </c>
      <c r="J140">
        <f t="shared" si="5"/>
        <v>208</v>
      </c>
    </row>
    <row r="141" spans="1:10" ht="52.8" x14ac:dyDescent="0.3">
      <c r="A141" s="73">
        <v>159241</v>
      </c>
      <c r="B141" s="73" t="s">
        <v>24</v>
      </c>
      <c r="C141" s="73">
        <v>662049</v>
      </c>
      <c r="D141" s="73" t="s">
        <v>569</v>
      </c>
      <c r="E141" s="73">
        <v>347</v>
      </c>
      <c r="F141" s="73">
        <v>0</v>
      </c>
      <c r="G141" s="73">
        <v>177</v>
      </c>
      <c r="H141" s="73">
        <v>524</v>
      </c>
      <c r="I141">
        <f t="shared" si="4"/>
        <v>0.66221374045801529</v>
      </c>
      <c r="J141">
        <f t="shared" si="5"/>
        <v>347</v>
      </c>
    </row>
    <row r="142" spans="1:10" ht="52.8" x14ac:dyDescent="0.3">
      <c r="A142" s="73">
        <v>159241</v>
      </c>
      <c r="B142" s="73" t="s">
        <v>24</v>
      </c>
      <c r="C142" s="73">
        <v>662051</v>
      </c>
      <c r="D142" s="73" t="s">
        <v>572</v>
      </c>
      <c r="E142" s="73">
        <v>196</v>
      </c>
      <c r="F142" s="73">
        <v>58</v>
      </c>
      <c r="G142" s="73">
        <v>271</v>
      </c>
      <c r="H142" s="73">
        <v>525</v>
      </c>
      <c r="I142">
        <f t="shared" si="4"/>
        <v>0.4838095238095238</v>
      </c>
      <c r="J142">
        <f t="shared" si="5"/>
        <v>254</v>
      </c>
    </row>
    <row r="143" spans="1:10" ht="52.8" x14ac:dyDescent="0.3">
      <c r="A143" s="73">
        <v>159241</v>
      </c>
      <c r="B143" s="73" t="s">
        <v>24</v>
      </c>
      <c r="C143" s="73">
        <v>662913</v>
      </c>
      <c r="D143" s="73" t="s">
        <v>410</v>
      </c>
      <c r="E143" s="73">
        <v>422</v>
      </c>
      <c r="F143" s="73">
        <v>0</v>
      </c>
      <c r="G143" s="73">
        <v>110</v>
      </c>
      <c r="H143" s="73">
        <v>532</v>
      </c>
      <c r="I143">
        <f t="shared" si="4"/>
        <v>0.79323308270676696</v>
      </c>
      <c r="J143">
        <f t="shared" si="5"/>
        <v>422</v>
      </c>
    </row>
    <row r="144" spans="1:10" ht="52.8" x14ac:dyDescent="0.3">
      <c r="A144" s="73">
        <v>159241</v>
      </c>
      <c r="B144" s="73" t="s">
        <v>24</v>
      </c>
      <c r="C144" s="73">
        <v>662042</v>
      </c>
      <c r="D144" s="73" t="s">
        <v>554</v>
      </c>
      <c r="E144" s="73">
        <v>397</v>
      </c>
      <c r="F144" s="73">
        <v>0</v>
      </c>
      <c r="G144" s="73">
        <v>137</v>
      </c>
      <c r="H144" s="73">
        <v>534</v>
      </c>
      <c r="I144">
        <f t="shared" si="4"/>
        <v>0.74344569288389517</v>
      </c>
      <c r="J144">
        <f t="shared" si="5"/>
        <v>397</v>
      </c>
    </row>
    <row r="145" spans="1:10" ht="52.8" x14ac:dyDescent="0.3">
      <c r="A145" s="73">
        <v>159241</v>
      </c>
      <c r="B145" s="73" t="s">
        <v>24</v>
      </c>
      <c r="C145" s="73">
        <v>664428</v>
      </c>
      <c r="D145" s="73" t="s">
        <v>562</v>
      </c>
      <c r="E145" s="73">
        <v>205</v>
      </c>
      <c r="F145" s="73">
        <v>65</v>
      </c>
      <c r="G145" s="73">
        <v>264</v>
      </c>
      <c r="H145" s="73">
        <v>534</v>
      </c>
      <c r="I145">
        <f t="shared" si="4"/>
        <v>0.5056179775280899</v>
      </c>
      <c r="J145">
        <f t="shared" si="5"/>
        <v>270</v>
      </c>
    </row>
    <row r="146" spans="1:10" ht="52.8" x14ac:dyDescent="0.3">
      <c r="A146" s="73">
        <v>159241</v>
      </c>
      <c r="B146" s="73" t="s">
        <v>24</v>
      </c>
      <c r="C146" s="73">
        <v>662043</v>
      </c>
      <c r="D146" s="73" t="s">
        <v>556</v>
      </c>
      <c r="E146" s="73">
        <v>404</v>
      </c>
      <c r="F146" s="73">
        <v>0</v>
      </c>
      <c r="G146" s="73">
        <v>143</v>
      </c>
      <c r="H146" s="73">
        <v>547</v>
      </c>
      <c r="I146">
        <f t="shared" si="4"/>
        <v>0.73857404021937845</v>
      </c>
      <c r="J146">
        <f t="shared" si="5"/>
        <v>404</v>
      </c>
    </row>
    <row r="147" spans="1:10" ht="39.6" x14ac:dyDescent="0.3">
      <c r="A147" s="73">
        <v>159241</v>
      </c>
      <c r="B147" s="73" t="s">
        <v>24</v>
      </c>
      <c r="C147" s="73">
        <v>662045</v>
      </c>
      <c r="D147" s="73" t="s">
        <v>561</v>
      </c>
      <c r="E147" s="73">
        <v>158</v>
      </c>
      <c r="F147" s="73">
        <v>42</v>
      </c>
      <c r="G147" s="73">
        <v>372</v>
      </c>
      <c r="H147" s="73">
        <v>572</v>
      </c>
      <c r="I147">
        <f t="shared" si="4"/>
        <v>0.34965034965034963</v>
      </c>
      <c r="J147">
        <f t="shared" si="5"/>
        <v>200</v>
      </c>
    </row>
    <row r="148" spans="1:10" ht="52.8" x14ac:dyDescent="0.3">
      <c r="A148" s="73">
        <v>159241</v>
      </c>
      <c r="B148" s="73" t="s">
        <v>24</v>
      </c>
      <c r="C148" s="73">
        <v>687976</v>
      </c>
      <c r="D148" s="73" t="s">
        <v>2338</v>
      </c>
      <c r="E148" s="73">
        <v>288</v>
      </c>
      <c r="F148" s="73">
        <v>0</v>
      </c>
      <c r="G148" s="73">
        <v>287</v>
      </c>
      <c r="H148" s="73">
        <v>575</v>
      </c>
      <c r="I148">
        <f t="shared" si="4"/>
        <v>0.50086956521739134</v>
      </c>
      <c r="J148">
        <f t="shared" si="5"/>
        <v>288</v>
      </c>
    </row>
    <row r="149" spans="1:10" ht="66" x14ac:dyDescent="0.3">
      <c r="A149" s="73">
        <v>159241</v>
      </c>
      <c r="B149" s="73" t="s">
        <v>24</v>
      </c>
      <c r="C149" s="73">
        <v>686909</v>
      </c>
      <c r="D149" s="73" t="s">
        <v>567</v>
      </c>
      <c r="E149" s="73">
        <v>366</v>
      </c>
      <c r="F149" s="73">
        <v>0</v>
      </c>
      <c r="G149" s="73">
        <v>229</v>
      </c>
      <c r="H149" s="73">
        <v>595</v>
      </c>
      <c r="I149">
        <f t="shared" si="4"/>
        <v>0.6151260504201681</v>
      </c>
      <c r="J149">
        <f t="shared" si="5"/>
        <v>366</v>
      </c>
    </row>
    <row r="150" spans="1:10" ht="52.8" x14ac:dyDescent="0.3">
      <c r="A150" s="73">
        <v>159241</v>
      </c>
      <c r="B150" s="73" t="s">
        <v>24</v>
      </c>
      <c r="C150" s="73">
        <v>662792</v>
      </c>
      <c r="D150" s="73" t="s">
        <v>560</v>
      </c>
      <c r="E150" s="73">
        <v>327</v>
      </c>
      <c r="F150" s="73">
        <v>0</v>
      </c>
      <c r="G150" s="73">
        <v>280</v>
      </c>
      <c r="H150" s="73">
        <v>607</v>
      </c>
      <c r="I150">
        <f t="shared" si="4"/>
        <v>0.53871499176276771</v>
      </c>
      <c r="J150">
        <f t="shared" si="5"/>
        <v>327</v>
      </c>
    </row>
    <row r="151" spans="1:10" ht="52.8" x14ac:dyDescent="0.3">
      <c r="A151" s="73">
        <v>159241</v>
      </c>
      <c r="B151" s="73" t="s">
        <v>24</v>
      </c>
      <c r="C151" s="73">
        <v>662054</v>
      </c>
      <c r="D151" s="73" t="s">
        <v>575</v>
      </c>
      <c r="E151" s="73">
        <v>470</v>
      </c>
      <c r="F151" s="73">
        <v>0</v>
      </c>
      <c r="G151" s="73">
        <v>145</v>
      </c>
      <c r="H151" s="73">
        <v>615</v>
      </c>
      <c r="I151">
        <f t="shared" si="4"/>
        <v>0.76422764227642281</v>
      </c>
      <c r="J151">
        <f t="shared" si="5"/>
        <v>470</v>
      </c>
    </row>
    <row r="152" spans="1:10" ht="52.8" x14ac:dyDescent="0.3">
      <c r="A152" s="73">
        <v>159241</v>
      </c>
      <c r="B152" s="73" t="s">
        <v>24</v>
      </c>
      <c r="C152" s="73">
        <v>662044</v>
      </c>
      <c r="D152" s="73" t="s">
        <v>559</v>
      </c>
      <c r="E152" s="73">
        <v>384</v>
      </c>
      <c r="F152" s="73">
        <v>0</v>
      </c>
      <c r="G152" s="73">
        <v>238</v>
      </c>
      <c r="H152" s="73">
        <v>622</v>
      </c>
      <c r="I152">
        <f t="shared" si="4"/>
        <v>0.61736334405144699</v>
      </c>
      <c r="J152">
        <f t="shared" si="5"/>
        <v>384</v>
      </c>
    </row>
    <row r="153" spans="1:10" ht="39.6" x14ac:dyDescent="0.3">
      <c r="A153" s="73">
        <v>159241</v>
      </c>
      <c r="B153" s="73" t="s">
        <v>24</v>
      </c>
      <c r="C153" s="73">
        <v>662059</v>
      </c>
      <c r="D153" s="73" t="s">
        <v>563</v>
      </c>
      <c r="E153" s="73">
        <v>266</v>
      </c>
      <c r="F153" s="73">
        <v>0</v>
      </c>
      <c r="G153" s="73">
        <v>358</v>
      </c>
      <c r="H153" s="73">
        <v>624</v>
      </c>
      <c r="I153">
        <f t="shared" si="4"/>
        <v>0.42628205128205127</v>
      </c>
      <c r="J153">
        <f t="shared" si="5"/>
        <v>266</v>
      </c>
    </row>
    <row r="154" spans="1:10" ht="39.6" x14ac:dyDescent="0.3">
      <c r="A154" s="73">
        <v>159241</v>
      </c>
      <c r="B154" s="73" t="s">
        <v>24</v>
      </c>
      <c r="C154" s="73">
        <v>665927</v>
      </c>
      <c r="D154" s="73" t="s">
        <v>553</v>
      </c>
      <c r="E154" s="73">
        <v>441</v>
      </c>
      <c r="F154" s="73">
        <v>0</v>
      </c>
      <c r="G154" s="73">
        <v>219</v>
      </c>
      <c r="H154" s="73">
        <v>660</v>
      </c>
      <c r="I154">
        <f t="shared" si="4"/>
        <v>0.66818181818181821</v>
      </c>
      <c r="J154">
        <f t="shared" si="5"/>
        <v>441</v>
      </c>
    </row>
    <row r="155" spans="1:10" ht="79.2" x14ac:dyDescent="0.3">
      <c r="A155" s="73">
        <v>159241</v>
      </c>
      <c r="B155" s="73" t="s">
        <v>24</v>
      </c>
      <c r="C155" s="73">
        <v>663355</v>
      </c>
      <c r="D155" s="73" t="s">
        <v>558</v>
      </c>
      <c r="E155" s="73">
        <v>532</v>
      </c>
      <c r="F155" s="73">
        <v>0</v>
      </c>
      <c r="G155" s="73">
        <v>161</v>
      </c>
      <c r="H155" s="73">
        <v>693</v>
      </c>
      <c r="I155">
        <f t="shared" si="4"/>
        <v>0.76767676767676762</v>
      </c>
      <c r="J155">
        <f t="shared" si="5"/>
        <v>532</v>
      </c>
    </row>
    <row r="156" spans="1:10" ht="39.6" x14ac:dyDescent="0.3">
      <c r="A156" s="73">
        <v>159241</v>
      </c>
      <c r="B156" s="73" t="s">
        <v>24</v>
      </c>
      <c r="C156" s="73">
        <v>662915</v>
      </c>
      <c r="D156" s="73" t="s">
        <v>578</v>
      </c>
      <c r="E156" s="73">
        <v>586</v>
      </c>
      <c r="F156" s="73">
        <v>0</v>
      </c>
      <c r="G156" s="73">
        <v>186</v>
      </c>
      <c r="H156" s="73">
        <v>772</v>
      </c>
      <c r="I156">
        <f t="shared" si="4"/>
        <v>0.7590673575129534</v>
      </c>
      <c r="J156">
        <f t="shared" si="5"/>
        <v>586</v>
      </c>
    </row>
    <row r="157" spans="1:10" ht="39.6" x14ac:dyDescent="0.3">
      <c r="A157" s="73">
        <v>159241</v>
      </c>
      <c r="B157" s="73" t="s">
        <v>24</v>
      </c>
      <c r="C157" s="73">
        <v>662058</v>
      </c>
      <c r="D157" s="73" t="s">
        <v>555</v>
      </c>
      <c r="E157" s="73">
        <v>529</v>
      </c>
      <c r="F157" s="73">
        <v>0</v>
      </c>
      <c r="G157" s="73">
        <v>245</v>
      </c>
      <c r="H157" s="73">
        <v>774</v>
      </c>
      <c r="I157">
        <f t="shared" si="4"/>
        <v>0.68346253229974163</v>
      </c>
      <c r="J157">
        <f t="shared" si="5"/>
        <v>529</v>
      </c>
    </row>
    <row r="158" spans="1:10" ht="52.8" x14ac:dyDescent="0.3">
      <c r="A158" s="73">
        <v>159241</v>
      </c>
      <c r="B158" s="73" t="s">
        <v>24</v>
      </c>
      <c r="C158" s="73">
        <v>664735</v>
      </c>
      <c r="D158" s="73" t="s">
        <v>568</v>
      </c>
      <c r="E158" s="73">
        <v>523</v>
      </c>
      <c r="F158" s="73">
        <v>0</v>
      </c>
      <c r="G158" s="73">
        <v>336</v>
      </c>
      <c r="H158" s="73">
        <v>859</v>
      </c>
      <c r="I158">
        <f t="shared" si="4"/>
        <v>0.60884749708963914</v>
      </c>
      <c r="J158">
        <f t="shared" si="5"/>
        <v>523</v>
      </c>
    </row>
    <row r="159" spans="1:10" ht="39.6" x14ac:dyDescent="0.3">
      <c r="A159" s="73">
        <v>159241</v>
      </c>
      <c r="B159" s="73" t="s">
        <v>24</v>
      </c>
      <c r="C159" s="73">
        <v>662061</v>
      </c>
      <c r="D159" s="73" t="s">
        <v>551</v>
      </c>
      <c r="E159" s="73">
        <v>915</v>
      </c>
      <c r="F159" s="73">
        <v>0</v>
      </c>
      <c r="G159" s="73">
        <v>799</v>
      </c>
      <c r="H159" s="73">
        <v>1714</v>
      </c>
      <c r="I159">
        <f t="shared" si="4"/>
        <v>0.53383897316219375</v>
      </c>
      <c r="J159">
        <f t="shared" si="5"/>
        <v>915</v>
      </c>
    </row>
    <row r="160" spans="1:10" ht="52.8" x14ac:dyDescent="0.3">
      <c r="A160" s="73">
        <v>159241</v>
      </c>
      <c r="B160" s="73" t="s">
        <v>24</v>
      </c>
      <c r="C160" s="73">
        <v>665715</v>
      </c>
      <c r="D160" s="73" t="s">
        <v>577</v>
      </c>
      <c r="E160" s="73">
        <v>1151</v>
      </c>
      <c r="F160" s="73">
        <v>0</v>
      </c>
      <c r="G160" s="73">
        <v>661</v>
      </c>
      <c r="H160" s="73">
        <v>1812</v>
      </c>
      <c r="I160">
        <f t="shared" si="4"/>
        <v>0.63520971302428253</v>
      </c>
      <c r="J160">
        <f t="shared" si="5"/>
        <v>1151</v>
      </c>
    </row>
    <row r="161" spans="1:10" ht="52.8" x14ac:dyDescent="0.3">
      <c r="A161" s="73">
        <v>159241</v>
      </c>
      <c r="B161" s="73" t="s">
        <v>24</v>
      </c>
      <c r="C161" s="73">
        <v>663179</v>
      </c>
      <c r="D161" s="73" t="s">
        <v>565</v>
      </c>
      <c r="E161" s="73">
        <v>951</v>
      </c>
      <c r="F161" s="73">
        <v>0</v>
      </c>
      <c r="G161" s="73">
        <v>1175</v>
      </c>
      <c r="H161" s="73">
        <v>2126</v>
      </c>
      <c r="I161">
        <f t="shared" si="4"/>
        <v>0.44731890874882407</v>
      </c>
      <c r="J161">
        <f t="shared" si="5"/>
        <v>951</v>
      </c>
    </row>
    <row r="162" spans="1:10" ht="39.6" x14ac:dyDescent="0.3">
      <c r="A162" s="73">
        <v>159529</v>
      </c>
      <c r="B162" s="73" t="s">
        <v>25</v>
      </c>
      <c r="C162" s="73">
        <v>662162</v>
      </c>
      <c r="D162" s="73" t="s">
        <v>584</v>
      </c>
      <c r="E162" s="73">
        <v>116</v>
      </c>
      <c r="F162" s="73">
        <v>31</v>
      </c>
      <c r="G162" s="73">
        <v>258</v>
      </c>
      <c r="H162" s="73">
        <v>405</v>
      </c>
      <c r="I162">
        <f t="shared" si="4"/>
        <v>0.36296296296296299</v>
      </c>
      <c r="J162">
        <f t="shared" si="5"/>
        <v>147</v>
      </c>
    </row>
    <row r="163" spans="1:10" ht="39.6" x14ac:dyDescent="0.3">
      <c r="A163" s="73">
        <v>159529</v>
      </c>
      <c r="B163" s="73" t="s">
        <v>25</v>
      </c>
      <c r="C163" s="73">
        <v>662163</v>
      </c>
      <c r="D163" s="73" t="s">
        <v>581</v>
      </c>
      <c r="E163" s="73">
        <v>156</v>
      </c>
      <c r="F163" s="73">
        <v>40</v>
      </c>
      <c r="G163" s="73">
        <v>274</v>
      </c>
      <c r="H163" s="73">
        <v>470</v>
      </c>
      <c r="I163">
        <f t="shared" si="4"/>
        <v>0.41702127659574467</v>
      </c>
      <c r="J163">
        <f t="shared" si="5"/>
        <v>196</v>
      </c>
    </row>
    <row r="164" spans="1:10" ht="39.6" x14ac:dyDescent="0.3">
      <c r="A164" s="73">
        <v>159529</v>
      </c>
      <c r="B164" s="73" t="s">
        <v>25</v>
      </c>
      <c r="C164" s="73">
        <v>662164</v>
      </c>
      <c r="D164" s="73" t="s">
        <v>583</v>
      </c>
      <c r="E164" s="73">
        <v>134</v>
      </c>
      <c r="F164" s="73">
        <v>52</v>
      </c>
      <c r="G164" s="73">
        <v>289</v>
      </c>
      <c r="H164" s="73">
        <v>475</v>
      </c>
      <c r="I164">
        <f t="shared" si="4"/>
        <v>0.39157894736842103</v>
      </c>
      <c r="J164">
        <f t="shared" si="5"/>
        <v>186</v>
      </c>
    </row>
    <row r="165" spans="1:10" ht="39.6" x14ac:dyDescent="0.3">
      <c r="A165" s="73">
        <v>159529</v>
      </c>
      <c r="B165" s="73" t="s">
        <v>25</v>
      </c>
      <c r="C165" s="73">
        <v>662165</v>
      </c>
      <c r="D165" s="73" t="s">
        <v>582</v>
      </c>
      <c r="E165" s="73">
        <v>128</v>
      </c>
      <c r="F165" s="73">
        <v>35</v>
      </c>
      <c r="G165" s="73">
        <v>340</v>
      </c>
      <c r="H165" s="73">
        <v>503</v>
      </c>
      <c r="I165">
        <f t="shared" si="4"/>
        <v>0.32405566600397612</v>
      </c>
      <c r="J165">
        <f t="shared" si="5"/>
        <v>163</v>
      </c>
    </row>
    <row r="166" spans="1:10" ht="39.6" x14ac:dyDescent="0.3">
      <c r="A166" s="73">
        <v>160001</v>
      </c>
      <c r="B166" s="73" t="s">
        <v>366</v>
      </c>
      <c r="C166" s="73">
        <v>663778</v>
      </c>
      <c r="D166" s="73" t="s">
        <v>585</v>
      </c>
      <c r="E166" s="73">
        <v>14</v>
      </c>
      <c r="F166" s="73">
        <v>11</v>
      </c>
      <c r="G166" s="73">
        <v>66</v>
      </c>
      <c r="H166" s="73">
        <v>91</v>
      </c>
      <c r="I166">
        <f t="shared" si="4"/>
        <v>0.27472527472527475</v>
      </c>
      <c r="J166">
        <f t="shared" si="5"/>
        <v>25</v>
      </c>
    </row>
    <row r="167" spans="1:10" ht="39.6" x14ac:dyDescent="0.3">
      <c r="A167" s="73">
        <v>159944</v>
      </c>
      <c r="B167" s="73" t="s">
        <v>26</v>
      </c>
      <c r="C167" s="73">
        <v>661470</v>
      </c>
      <c r="D167" s="73" t="s">
        <v>592</v>
      </c>
      <c r="E167" s="73">
        <v>80</v>
      </c>
      <c r="F167" s="73">
        <v>0</v>
      </c>
      <c r="G167" s="73">
        <v>0</v>
      </c>
      <c r="H167" s="73">
        <v>80</v>
      </c>
      <c r="I167">
        <f t="shared" si="4"/>
        <v>1</v>
      </c>
      <c r="J167">
        <f t="shared" si="5"/>
        <v>80</v>
      </c>
    </row>
    <row r="168" spans="1:10" ht="52.8" x14ac:dyDescent="0.3">
      <c r="A168" s="73">
        <v>159944</v>
      </c>
      <c r="B168" s="73" t="s">
        <v>26</v>
      </c>
      <c r="C168" s="73">
        <v>661462</v>
      </c>
      <c r="D168" s="73" t="s">
        <v>591</v>
      </c>
      <c r="E168" s="73">
        <v>217</v>
      </c>
      <c r="F168" s="73">
        <v>0</v>
      </c>
      <c r="G168" s="73">
        <v>37</v>
      </c>
      <c r="H168" s="73">
        <v>254</v>
      </c>
      <c r="I168">
        <f t="shared" si="4"/>
        <v>0.85433070866141736</v>
      </c>
      <c r="J168">
        <f t="shared" si="5"/>
        <v>217</v>
      </c>
    </row>
    <row r="169" spans="1:10" ht="52.8" x14ac:dyDescent="0.3">
      <c r="A169" s="73">
        <v>159944</v>
      </c>
      <c r="B169" s="73" t="s">
        <v>26</v>
      </c>
      <c r="C169" s="73">
        <v>661466</v>
      </c>
      <c r="D169" s="73" t="s">
        <v>594</v>
      </c>
      <c r="E169" s="73">
        <v>281</v>
      </c>
      <c r="F169" s="73">
        <v>0</v>
      </c>
      <c r="G169" s="73">
        <v>0</v>
      </c>
      <c r="H169" s="73">
        <v>281</v>
      </c>
      <c r="I169">
        <f t="shared" si="4"/>
        <v>1</v>
      </c>
      <c r="J169">
        <f t="shared" si="5"/>
        <v>281</v>
      </c>
    </row>
    <row r="170" spans="1:10" ht="52.8" x14ac:dyDescent="0.3">
      <c r="A170" s="73">
        <v>159944</v>
      </c>
      <c r="B170" s="73" t="s">
        <v>26</v>
      </c>
      <c r="C170" s="73">
        <v>662851</v>
      </c>
      <c r="D170" s="73" t="s">
        <v>588</v>
      </c>
      <c r="E170" s="73">
        <v>246</v>
      </c>
      <c r="F170" s="73">
        <v>0</v>
      </c>
      <c r="G170" s="73">
        <v>60</v>
      </c>
      <c r="H170" s="73">
        <v>306</v>
      </c>
      <c r="I170">
        <f t="shared" si="4"/>
        <v>0.80392156862745101</v>
      </c>
      <c r="J170">
        <f t="shared" si="5"/>
        <v>246</v>
      </c>
    </row>
    <row r="171" spans="1:10" ht="52.8" x14ac:dyDescent="0.3">
      <c r="A171" s="73">
        <v>159944</v>
      </c>
      <c r="B171" s="73" t="s">
        <v>26</v>
      </c>
      <c r="C171" s="73">
        <v>664093</v>
      </c>
      <c r="D171" s="73" t="s">
        <v>589</v>
      </c>
      <c r="E171" s="73">
        <v>215</v>
      </c>
      <c r="F171" s="73">
        <v>0</v>
      </c>
      <c r="G171" s="73">
        <v>122</v>
      </c>
      <c r="H171" s="73">
        <v>337</v>
      </c>
      <c r="I171">
        <f t="shared" si="4"/>
        <v>0.63798219584569738</v>
      </c>
      <c r="J171">
        <f t="shared" si="5"/>
        <v>215</v>
      </c>
    </row>
    <row r="172" spans="1:10" ht="66" x14ac:dyDescent="0.3">
      <c r="A172" s="73">
        <v>159944</v>
      </c>
      <c r="B172" s="73" t="s">
        <v>26</v>
      </c>
      <c r="C172" s="73">
        <v>664129</v>
      </c>
      <c r="D172" s="73" t="s">
        <v>593</v>
      </c>
      <c r="E172" s="73">
        <v>343</v>
      </c>
      <c r="F172" s="73">
        <v>0</v>
      </c>
      <c r="G172" s="73">
        <v>50</v>
      </c>
      <c r="H172" s="73">
        <v>393</v>
      </c>
      <c r="I172">
        <f t="shared" si="4"/>
        <v>0.87277353689567427</v>
      </c>
      <c r="J172">
        <f t="shared" si="5"/>
        <v>343</v>
      </c>
    </row>
    <row r="173" spans="1:10" ht="52.8" x14ac:dyDescent="0.3">
      <c r="A173" s="73">
        <v>159944</v>
      </c>
      <c r="B173" s="73" t="s">
        <v>26</v>
      </c>
      <c r="C173" s="73">
        <v>661460</v>
      </c>
      <c r="D173" s="73" t="s">
        <v>586</v>
      </c>
      <c r="E173" s="73">
        <v>496</v>
      </c>
      <c r="F173" s="73">
        <v>0</v>
      </c>
      <c r="G173" s="73">
        <v>0</v>
      </c>
      <c r="H173" s="73">
        <v>496</v>
      </c>
      <c r="I173">
        <f t="shared" si="4"/>
        <v>1</v>
      </c>
      <c r="J173">
        <f t="shared" si="5"/>
        <v>496</v>
      </c>
    </row>
    <row r="174" spans="1:10" ht="52.8" x14ac:dyDescent="0.3">
      <c r="A174" s="73">
        <v>159944</v>
      </c>
      <c r="B174" s="73" t="s">
        <v>26</v>
      </c>
      <c r="C174" s="73">
        <v>661467</v>
      </c>
      <c r="D174" s="73" t="s">
        <v>590</v>
      </c>
      <c r="E174" s="73">
        <v>795</v>
      </c>
      <c r="F174" s="73">
        <v>0</v>
      </c>
      <c r="G174" s="73">
        <v>64</v>
      </c>
      <c r="H174" s="73">
        <v>859</v>
      </c>
      <c r="I174">
        <f t="shared" si="4"/>
        <v>0.92549476135040742</v>
      </c>
      <c r="J174">
        <f t="shared" si="5"/>
        <v>795</v>
      </c>
    </row>
    <row r="175" spans="1:10" ht="39.6" x14ac:dyDescent="0.3">
      <c r="A175" s="73">
        <v>159944</v>
      </c>
      <c r="B175" s="73" t="s">
        <v>26</v>
      </c>
      <c r="C175" s="73">
        <v>663408</v>
      </c>
      <c r="D175" s="73" t="s">
        <v>587</v>
      </c>
      <c r="E175" s="73">
        <v>1216</v>
      </c>
      <c r="F175" s="73">
        <v>0</v>
      </c>
      <c r="G175" s="73">
        <v>0</v>
      </c>
      <c r="H175" s="73">
        <v>1216</v>
      </c>
      <c r="I175">
        <f t="shared" si="4"/>
        <v>1</v>
      </c>
      <c r="J175">
        <f t="shared" si="5"/>
        <v>1216</v>
      </c>
    </row>
    <row r="176" spans="1:10" ht="39.6" x14ac:dyDescent="0.3">
      <c r="A176" s="73">
        <v>159434</v>
      </c>
      <c r="B176" s="73" t="s">
        <v>27</v>
      </c>
      <c r="C176" s="73">
        <v>661832</v>
      </c>
      <c r="D176" s="73" t="s">
        <v>595</v>
      </c>
      <c r="E176" s="73">
        <v>384</v>
      </c>
      <c r="F176" s="73">
        <v>0</v>
      </c>
      <c r="G176" s="73">
        <v>42</v>
      </c>
      <c r="H176" s="73">
        <v>426</v>
      </c>
      <c r="I176">
        <f t="shared" si="4"/>
        <v>0.90140845070422537</v>
      </c>
      <c r="J176">
        <f t="shared" si="5"/>
        <v>384</v>
      </c>
    </row>
    <row r="177" spans="1:10" ht="39.6" x14ac:dyDescent="0.3">
      <c r="A177" s="73">
        <v>159434</v>
      </c>
      <c r="B177" s="73" t="s">
        <v>27</v>
      </c>
      <c r="C177" s="73">
        <v>661833</v>
      </c>
      <c r="D177" s="73" t="s">
        <v>2337</v>
      </c>
      <c r="E177" s="73">
        <v>466</v>
      </c>
      <c r="F177" s="73">
        <v>0</v>
      </c>
      <c r="G177" s="73">
        <v>102</v>
      </c>
      <c r="H177" s="73">
        <v>568</v>
      </c>
      <c r="I177">
        <f t="shared" si="4"/>
        <v>0.82042253521126762</v>
      </c>
      <c r="J177">
        <f t="shared" si="5"/>
        <v>466</v>
      </c>
    </row>
    <row r="178" spans="1:10" ht="39.6" x14ac:dyDescent="0.3">
      <c r="A178" s="73">
        <v>159342</v>
      </c>
      <c r="B178" s="73" t="s">
        <v>28</v>
      </c>
      <c r="C178" s="73">
        <v>665482</v>
      </c>
      <c r="D178" s="73" t="s">
        <v>598</v>
      </c>
      <c r="E178" s="73">
        <v>134</v>
      </c>
      <c r="F178" s="73">
        <v>0</v>
      </c>
      <c r="G178" s="73">
        <v>20</v>
      </c>
      <c r="H178" s="73">
        <v>154</v>
      </c>
      <c r="I178">
        <f t="shared" si="4"/>
        <v>0.87012987012987009</v>
      </c>
      <c r="J178">
        <f t="shared" si="5"/>
        <v>134</v>
      </c>
    </row>
    <row r="179" spans="1:10" ht="39.6" x14ac:dyDescent="0.3">
      <c r="A179" s="73">
        <v>159342</v>
      </c>
      <c r="B179" s="73" t="s">
        <v>28</v>
      </c>
      <c r="C179" s="73">
        <v>665483</v>
      </c>
      <c r="D179" s="73" t="s">
        <v>597</v>
      </c>
      <c r="E179" s="73">
        <v>215</v>
      </c>
      <c r="F179" s="73">
        <v>0</v>
      </c>
      <c r="G179" s="73">
        <v>55</v>
      </c>
      <c r="H179" s="73">
        <v>270</v>
      </c>
      <c r="I179">
        <f t="shared" si="4"/>
        <v>0.79629629629629628</v>
      </c>
      <c r="J179">
        <f t="shared" si="5"/>
        <v>215</v>
      </c>
    </row>
    <row r="180" spans="1:10" ht="52.8" x14ac:dyDescent="0.3">
      <c r="A180" s="73">
        <v>159342</v>
      </c>
      <c r="B180" s="73" t="s">
        <v>28</v>
      </c>
      <c r="C180" s="73">
        <v>659058</v>
      </c>
      <c r="D180" s="73" t="s">
        <v>596</v>
      </c>
      <c r="E180" s="73">
        <v>273</v>
      </c>
      <c r="F180" s="73">
        <v>0</v>
      </c>
      <c r="G180" s="73">
        <v>67</v>
      </c>
      <c r="H180" s="73">
        <v>340</v>
      </c>
      <c r="I180">
        <f t="shared" si="4"/>
        <v>0.80294117647058827</v>
      </c>
      <c r="J180">
        <f t="shared" si="5"/>
        <v>273</v>
      </c>
    </row>
    <row r="181" spans="1:10" ht="39.6" x14ac:dyDescent="0.3">
      <c r="A181" s="73">
        <v>160000</v>
      </c>
      <c r="B181" s="73" t="s">
        <v>29</v>
      </c>
      <c r="C181" s="73">
        <v>660792</v>
      </c>
      <c r="D181" s="73" t="s">
        <v>599</v>
      </c>
      <c r="E181" s="73">
        <v>56</v>
      </c>
      <c r="F181" s="73">
        <v>0</v>
      </c>
      <c r="G181" s="73">
        <v>18</v>
      </c>
      <c r="H181" s="73">
        <v>74</v>
      </c>
      <c r="I181">
        <f t="shared" si="4"/>
        <v>0.7567567567567568</v>
      </c>
      <c r="J181">
        <f t="shared" si="5"/>
        <v>56</v>
      </c>
    </row>
    <row r="182" spans="1:10" ht="66" x14ac:dyDescent="0.3">
      <c r="A182" s="73">
        <v>159210</v>
      </c>
      <c r="B182" s="73" t="s">
        <v>30</v>
      </c>
      <c r="C182" s="73">
        <v>665294</v>
      </c>
      <c r="D182" s="73" t="s">
        <v>600</v>
      </c>
      <c r="E182" s="73">
        <v>389</v>
      </c>
      <c r="F182" s="73">
        <v>0</v>
      </c>
      <c r="G182" s="73">
        <v>0</v>
      </c>
      <c r="H182" s="73">
        <v>389</v>
      </c>
      <c r="I182">
        <f t="shared" si="4"/>
        <v>1</v>
      </c>
      <c r="J182">
        <f t="shared" si="5"/>
        <v>389</v>
      </c>
    </row>
    <row r="183" spans="1:10" ht="66" x14ac:dyDescent="0.3">
      <c r="A183" s="73">
        <v>159210</v>
      </c>
      <c r="B183" s="73" t="s">
        <v>30</v>
      </c>
      <c r="C183" s="73">
        <v>660528</v>
      </c>
      <c r="D183" s="73" t="s">
        <v>602</v>
      </c>
      <c r="E183" s="73">
        <v>150</v>
      </c>
      <c r="F183" s="73">
        <v>0</v>
      </c>
      <c r="G183" s="73">
        <v>243</v>
      </c>
      <c r="H183" s="73">
        <v>393</v>
      </c>
      <c r="I183">
        <f t="shared" si="4"/>
        <v>0.38167938931297712</v>
      </c>
      <c r="J183">
        <f t="shared" si="5"/>
        <v>150</v>
      </c>
    </row>
    <row r="184" spans="1:10" ht="66" x14ac:dyDescent="0.3">
      <c r="A184" s="73">
        <v>159210</v>
      </c>
      <c r="B184" s="73" t="s">
        <v>30</v>
      </c>
      <c r="C184" s="73">
        <v>660530</v>
      </c>
      <c r="D184" s="73" t="s">
        <v>405</v>
      </c>
      <c r="E184" s="73">
        <v>300</v>
      </c>
      <c r="F184" s="73">
        <v>0</v>
      </c>
      <c r="G184" s="73">
        <v>102</v>
      </c>
      <c r="H184" s="73">
        <v>402</v>
      </c>
      <c r="I184">
        <f t="shared" si="4"/>
        <v>0.74626865671641796</v>
      </c>
      <c r="J184">
        <f t="shared" si="5"/>
        <v>300</v>
      </c>
    </row>
    <row r="185" spans="1:10" ht="66" x14ac:dyDescent="0.3">
      <c r="A185" s="73">
        <v>159210</v>
      </c>
      <c r="B185" s="73" t="s">
        <v>30</v>
      </c>
      <c r="C185" s="73">
        <v>660527</v>
      </c>
      <c r="D185" s="73" t="s">
        <v>601</v>
      </c>
      <c r="E185" s="73">
        <v>196</v>
      </c>
      <c r="F185" s="73">
        <v>0</v>
      </c>
      <c r="G185" s="73">
        <v>224</v>
      </c>
      <c r="H185" s="73">
        <v>420</v>
      </c>
      <c r="I185">
        <f t="shared" si="4"/>
        <v>0.46666666666666667</v>
      </c>
      <c r="J185">
        <f t="shared" si="5"/>
        <v>196</v>
      </c>
    </row>
    <row r="186" spans="1:10" ht="66" x14ac:dyDescent="0.3">
      <c r="A186" s="73">
        <v>159210</v>
      </c>
      <c r="B186" s="73" t="s">
        <v>30</v>
      </c>
      <c r="C186" s="73">
        <v>663448</v>
      </c>
      <c r="D186" s="73" t="s">
        <v>603</v>
      </c>
      <c r="E186" s="73">
        <v>555</v>
      </c>
      <c r="F186" s="73">
        <v>0</v>
      </c>
      <c r="G186" s="73">
        <v>72</v>
      </c>
      <c r="H186" s="73">
        <v>627</v>
      </c>
      <c r="I186">
        <f t="shared" si="4"/>
        <v>0.88516746411483249</v>
      </c>
      <c r="J186">
        <f t="shared" si="5"/>
        <v>555</v>
      </c>
    </row>
    <row r="187" spans="1:10" ht="66" x14ac:dyDescent="0.3">
      <c r="A187" s="73">
        <v>159210</v>
      </c>
      <c r="B187" s="73" t="s">
        <v>30</v>
      </c>
      <c r="C187" s="73">
        <v>664899</v>
      </c>
      <c r="D187" s="73" t="s">
        <v>379</v>
      </c>
      <c r="E187" s="73">
        <v>664</v>
      </c>
      <c r="F187" s="73">
        <v>0</v>
      </c>
      <c r="G187" s="73">
        <v>381</v>
      </c>
      <c r="H187" s="73">
        <v>1045</v>
      </c>
      <c r="I187">
        <f t="shared" si="4"/>
        <v>0.63540669856459331</v>
      </c>
      <c r="J187">
        <f t="shared" si="5"/>
        <v>664</v>
      </c>
    </row>
    <row r="188" spans="1:10" ht="52.8" x14ac:dyDescent="0.3">
      <c r="A188" s="73">
        <v>159946</v>
      </c>
      <c r="B188" s="73" t="s">
        <v>31</v>
      </c>
      <c r="C188" s="73">
        <v>663882</v>
      </c>
      <c r="D188" s="73" t="s">
        <v>608</v>
      </c>
      <c r="E188" s="73">
        <v>42</v>
      </c>
      <c r="F188" s="73">
        <v>10</v>
      </c>
      <c r="G188" s="73">
        <v>112</v>
      </c>
      <c r="H188" s="73">
        <v>164</v>
      </c>
      <c r="I188">
        <f t="shared" si="4"/>
        <v>0.31707317073170732</v>
      </c>
      <c r="J188">
        <f t="shared" si="5"/>
        <v>52</v>
      </c>
    </row>
    <row r="189" spans="1:10" ht="39.6" x14ac:dyDescent="0.3">
      <c r="A189" s="73">
        <v>159946</v>
      </c>
      <c r="B189" s="73" t="s">
        <v>31</v>
      </c>
      <c r="C189" s="73">
        <v>685401</v>
      </c>
      <c r="D189" s="73" t="s">
        <v>605</v>
      </c>
      <c r="E189" s="73">
        <v>22</v>
      </c>
      <c r="F189" s="73">
        <v>3</v>
      </c>
      <c r="G189" s="73">
        <v>189</v>
      </c>
      <c r="H189" s="73">
        <v>214</v>
      </c>
      <c r="I189">
        <f t="shared" si="4"/>
        <v>0.11682242990654206</v>
      </c>
      <c r="J189">
        <f t="shared" si="5"/>
        <v>25</v>
      </c>
    </row>
    <row r="190" spans="1:10" ht="39.6" x14ac:dyDescent="0.3">
      <c r="A190" s="73">
        <v>159946</v>
      </c>
      <c r="B190" s="73" t="s">
        <v>31</v>
      </c>
      <c r="C190" s="73">
        <v>685444</v>
      </c>
      <c r="D190" s="73" t="s">
        <v>612</v>
      </c>
      <c r="E190" s="73">
        <v>24</v>
      </c>
      <c r="F190" s="73">
        <v>9</v>
      </c>
      <c r="G190" s="73">
        <v>250</v>
      </c>
      <c r="H190" s="73">
        <v>283</v>
      </c>
      <c r="I190">
        <f t="shared" si="4"/>
        <v>0.1166077738515901</v>
      </c>
      <c r="J190">
        <f t="shared" si="5"/>
        <v>33</v>
      </c>
    </row>
    <row r="191" spans="1:10" ht="66" x14ac:dyDescent="0.3">
      <c r="A191" s="73">
        <v>159946</v>
      </c>
      <c r="B191" s="73" t="s">
        <v>31</v>
      </c>
      <c r="C191" s="73">
        <v>661285</v>
      </c>
      <c r="D191" s="73" t="s">
        <v>610</v>
      </c>
      <c r="E191" s="73">
        <v>42</v>
      </c>
      <c r="F191" s="73">
        <v>14</v>
      </c>
      <c r="G191" s="73">
        <v>296</v>
      </c>
      <c r="H191" s="73">
        <v>352</v>
      </c>
      <c r="I191">
        <f t="shared" si="4"/>
        <v>0.15909090909090909</v>
      </c>
      <c r="J191">
        <f t="shared" si="5"/>
        <v>56</v>
      </c>
    </row>
    <row r="192" spans="1:10" ht="39.6" x14ac:dyDescent="0.3">
      <c r="A192" s="73">
        <v>159946</v>
      </c>
      <c r="B192" s="73" t="s">
        <v>31</v>
      </c>
      <c r="C192" s="73">
        <v>661287</v>
      </c>
      <c r="D192" s="73" t="s">
        <v>613</v>
      </c>
      <c r="E192" s="73">
        <v>43</v>
      </c>
      <c r="F192" s="73">
        <v>15</v>
      </c>
      <c r="G192" s="73">
        <v>363</v>
      </c>
      <c r="H192" s="73">
        <v>421</v>
      </c>
      <c r="I192">
        <f t="shared" si="4"/>
        <v>0.13776722090261281</v>
      </c>
      <c r="J192">
        <f t="shared" si="5"/>
        <v>58</v>
      </c>
    </row>
    <row r="193" spans="1:10" ht="52.8" x14ac:dyDescent="0.3">
      <c r="A193" s="73">
        <v>159946</v>
      </c>
      <c r="B193" s="73" t="s">
        <v>31</v>
      </c>
      <c r="C193" s="73">
        <v>664456</v>
      </c>
      <c r="D193" s="73" t="s">
        <v>607</v>
      </c>
      <c r="E193" s="73">
        <v>38</v>
      </c>
      <c r="F193" s="73">
        <v>14</v>
      </c>
      <c r="G193" s="73">
        <v>400</v>
      </c>
      <c r="H193" s="73">
        <v>452</v>
      </c>
      <c r="I193">
        <f t="shared" si="4"/>
        <v>0.11504424778761062</v>
      </c>
      <c r="J193">
        <f t="shared" si="5"/>
        <v>52</v>
      </c>
    </row>
    <row r="194" spans="1:10" ht="52.8" x14ac:dyDescent="0.3">
      <c r="A194" s="73">
        <v>159946</v>
      </c>
      <c r="B194" s="73" t="s">
        <v>31</v>
      </c>
      <c r="C194" s="73">
        <v>661283</v>
      </c>
      <c r="D194" s="73" t="s">
        <v>609</v>
      </c>
      <c r="E194" s="73">
        <v>52</v>
      </c>
      <c r="F194" s="73">
        <v>28</v>
      </c>
      <c r="G194" s="73">
        <v>411</v>
      </c>
      <c r="H194" s="73">
        <v>491</v>
      </c>
      <c r="I194">
        <f t="shared" ref="I194:I257" si="6">SUM(E194:F194)/H194</f>
        <v>0.16293279022403259</v>
      </c>
      <c r="J194">
        <f t="shared" ref="J194:J257" si="7">SUM(E194:F194)</f>
        <v>80</v>
      </c>
    </row>
    <row r="195" spans="1:10" ht="52.8" x14ac:dyDescent="0.3">
      <c r="A195" s="73">
        <v>159946</v>
      </c>
      <c r="B195" s="73" t="s">
        <v>31</v>
      </c>
      <c r="C195" s="73">
        <v>661284</v>
      </c>
      <c r="D195" s="73" t="s">
        <v>606</v>
      </c>
      <c r="E195" s="73">
        <v>56</v>
      </c>
      <c r="F195" s="73">
        <v>15</v>
      </c>
      <c r="G195" s="73">
        <v>428</v>
      </c>
      <c r="H195" s="73">
        <v>499</v>
      </c>
      <c r="I195">
        <f t="shared" si="6"/>
        <v>0.14228456913827656</v>
      </c>
      <c r="J195">
        <f t="shared" si="7"/>
        <v>71</v>
      </c>
    </row>
    <row r="196" spans="1:10" ht="52.8" x14ac:dyDescent="0.3">
      <c r="A196" s="73">
        <v>159946</v>
      </c>
      <c r="B196" s="73" t="s">
        <v>31</v>
      </c>
      <c r="C196" s="73">
        <v>665784</v>
      </c>
      <c r="D196" s="73" t="s">
        <v>615</v>
      </c>
      <c r="E196" s="73">
        <v>84</v>
      </c>
      <c r="F196" s="73">
        <v>27</v>
      </c>
      <c r="G196" s="73">
        <v>451</v>
      </c>
      <c r="H196" s="73">
        <v>562</v>
      </c>
      <c r="I196">
        <f t="shared" si="6"/>
        <v>0.19750889679715303</v>
      </c>
      <c r="J196">
        <f t="shared" si="7"/>
        <v>111</v>
      </c>
    </row>
    <row r="197" spans="1:10" ht="39.6" x14ac:dyDescent="0.3">
      <c r="A197" s="73">
        <v>159946</v>
      </c>
      <c r="B197" s="73" t="s">
        <v>31</v>
      </c>
      <c r="C197" s="73">
        <v>663591</v>
      </c>
      <c r="D197" s="73" t="s">
        <v>611</v>
      </c>
      <c r="E197" s="73">
        <v>117</v>
      </c>
      <c r="F197" s="73">
        <v>25</v>
      </c>
      <c r="G197" s="73">
        <v>581</v>
      </c>
      <c r="H197" s="73">
        <v>723</v>
      </c>
      <c r="I197">
        <f t="shared" si="6"/>
        <v>0.19640387275242047</v>
      </c>
      <c r="J197">
        <f t="shared" si="7"/>
        <v>142</v>
      </c>
    </row>
    <row r="198" spans="1:10" ht="39.6" x14ac:dyDescent="0.3">
      <c r="A198" s="73">
        <v>159946</v>
      </c>
      <c r="B198" s="73" t="s">
        <v>31</v>
      </c>
      <c r="C198" s="73">
        <v>661288</v>
      </c>
      <c r="D198" s="73" t="s">
        <v>614</v>
      </c>
      <c r="E198" s="73">
        <v>73</v>
      </c>
      <c r="F198" s="73">
        <v>23</v>
      </c>
      <c r="G198" s="73">
        <v>673</v>
      </c>
      <c r="H198" s="73">
        <v>769</v>
      </c>
      <c r="I198">
        <f t="shared" si="6"/>
        <v>0.12483745123537061</v>
      </c>
      <c r="J198">
        <f t="shared" si="7"/>
        <v>96</v>
      </c>
    </row>
    <row r="199" spans="1:10" ht="39.6" x14ac:dyDescent="0.3">
      <c r="A199" s="73">
        <v>159946</v>
      </c>
      <c r="B199" s="73" t="s">
        <v>31</v>
      </c>
      <c r="C199" s="73">
        <v>661289</v>
      </c>
      <c r="D199" s="73" t="s">
        <v>604</v>
      </c>
      <c r="E199" s="73">
        <v>209</v>
      </c>
      <c r="F199" s="73">
        <v>60</v>
      </c>
      <c r="G199" s="73">
        <v>1812</v>
      </c>
      <c r="H199" s="73">
        <v>2081</v>
      </c>
      <c r="I199">
        <f t="shared" si="6"/>
        <v>0.1292647765497357</v>
      </c>
      <c r="J199">
        <f t="shared" si="7"/>
        <v>269</v>
      </c>
    </row>
    <row r="200" spans="1:10" ht="66" x14ac:dyDescent="0.3">
      <c r="A200" s="73">
        <v>159333</v>
      </c>
      <c r="B200" s="73" t="s">
        <v>32</v>
      </c>
      <c r="C200" s="73">
        <v>661201</v>
      </c>
      <c r="D200" s="73" t="s">
        <v>616</v>
      </c>
      <c r="E200" s="73">
        <v>74</v>
      </c>
      <c r="F200" s="73">
        <v>0</v>
      </c>
      <c r="G200" s="73">
        <v>31</v>
      </c>
      <c r="H200" s="73">
        <v>105</v>
      </c>
      <c r="I200">
        <f t="shared" si="6"/>
        <v>0.70476190476190481</v>
      </c>
      <c r="J200">
        <f t="shared" si="7"/>
        <v>74</v>
      </c>
    </row>
    <row r="201" spans="1:10" ht="52.8" x14ac:dyDescent="0.3">
      <c r="A201" s="73">
        <v>159333</v>
      </c>
      <c r="B201" s="73" t="s">
        <v>32</v>
      </c>
      <c r="C201" s="73">
        <v>685407</v>
      </c>
      <c r="D201" s="73" t="s">
        <v>617</v>
      </c>
      <c r="E201" s="73">
        <v>144</v>
      </c>
      <c r="F201" s="73">
        <v>0</v>
      </c>
      <c r="G201" s="73">
        <v>36</v>
      </c>
      <c r="H201" s="73">
        <v>180</v>
      </c>
      <c r="I201">
        <f t="shared" si="6"/>
        <v>0.8</v>
      </c>
      <c r="J201">
        <f t="shared" si="7"/>
        <v>144</v>
      </c>
    </row>
    <row r="202" spans="1:10" ht="52.8" x14ac:dyDescent="0.3">
      <c r="A202" s="73">
        <v>159333</v>
      </c>
      <c r="B202" s="73" t="s">
        <v>32</v>
      </c>
      <c r="C202" s="73">
        <v>661202</v>
      </c>
      <c r="D202" s="73" t="s">
        <v>618</v>
      </c>
      <c r="E202" s="73">
        <v>154</v>
      </c>
      <c r="F202" s="73">
        <v>0</v>
      </c>
      <c r="G202" s="73">
        <v>53</v>
      </c>
      <c r="H202" s="73">
        <v>207</v>
      </c>
      <c r="I202">
        <f t="shared" si="6"/>
        <v>0.7439613526570048</v>
      </c>
      <c r="J202">
        <f t="shared" si="7"/>
        <v>154</v>
      </c>
    </row>
    <row r="203" spans="1:10" ht="52.8" x14ac:dyDescent="0.3">
      <c r="A203" s="73">
        <v>159559</v>
      </c>
      <c r="B203" s="73" t="s">
        <v>33</v>
      </c>
      <c r="C203" s="73">
        <v>661941</v>
      </c>
      <c r="D203" s="73" t="s">
        <v>619</v>
      </c>
      <c r="E203" s="73">
        <v>48</v>
      </c>
      <c r="F203" s="73">
        <v>13</v>
      </c>
      <c r="G203" s="73">
        <v>116</v>
      </c>
      <c r="H203" s="73">
        <v>177</v>
      </c>
      <c r="I203">
        <f t="shared" si="6"/>
        <v>0.34463276836158191</v>
      </c>
      <c r="J203">
        <f t="shared" si="7"/>
        <v>61</v>
      </c>
    </row>
    <row r="204" spans="1:10" ht="52.8" x14ac:dyDescent="0.3">
      <c r="A204" s="73">
        <v>160027</v>
      </c>
      <c r="B204" s="73" t="s">
        <v>35</v>
      </c>
      <c r="C204" s="73">
        <v>661166</v>
      </c>
      <c r="D204" s="73" t="s">
        <v>620</v>
      </c>
      <c r="E204" s="73">
        <v>86</v>
      </c>
      <c r="F204" s="73">
        <v>26</v>
      </c>
      <c r="G204" s="73">
        <v>141</v>
      </c>
      <c r="H204" s="73">
        <v>253</v>
      </c>
      <c r="I204">
        <f t="shared" si="6"/>
        <v>0.44268774703557312</v>
      </c>
      <c r="J204">
        <f t="shared" si="7"/>
        <v>112</v>
      </c>
    </row>
    <row r="205" spans="1:10" ht="52.8" x14ac:dyDescent="0.3">
      <c r="A205" s="73">
        <v>160027</v>
      </c>
      <c r="B205" s="73" t="s">
        <v>35</v>
      </c>
      <c r="C205" s="73">
        <v>661168</v>
      </c>
      <c r="D205" s="73" t="s">
        <v>622</v>
      </c>
      <c r="E205" s="73">
        <v>84</v>
      </c>
      <c r="F205" s="73">
        <v>20</v>
      </c>
      <c r="G205" s="73">
        <v>159</v>
      </c>
      <c r="H205" s="73">
        <v>263</v>
      </c>
      <c r="I205">
        <f t="shared" si="6"/>
        <v>0.39543726235741444</v>
      </c>
      <c r="J205">
        <f t="shared" si="7"/>
        <v>104</v>
      </c>
    </row>
    <row r="206" spans="1:10" ht="52.8" x14ac:dyDescent="0.3">
      <c r="A206" s="73">
        <v>160027</v>
      </c>
      <c r="B206" s="73" t="s">
        <v>35</v>
      </c>
      <c r="C206" s="73">
        <v>665688</v>
      </c>
      <c r="D206" s="73" t="s">
        <v>623</v>
      </c>
      <c r="E206" s="73">
        <v>76</v>
      </c>
      <c r="F206" s="73">
        <v>36</v>
      </c>
      <c r="G206" s="73">
        <v>170</v>
      </c>
      <c r="H206" s="73">
        <v>282</v>
      </c>
      <c r="I206">
        <f t="shared" si="6"/>
        <v>0.3971631205673759</v>
      </c>
      <c r="J206">
        <f t="shared" si="7"/>
        <v>112</v>
      </c>
    </row>
    <row r="207" spans="1:10" ht="39.6" x14ac:dyDescent="0.3">
      <c r="A207" s="73">
        <v>160027</v>
      </c>
      <c r="B207" s="73" t="s">
        <v>35</v>
      </c>
      <c r="C207" s="73">
        <v>661169</v>
      </c>
      <c r="D207" s="73" t="s">
        <v>621</v>
      </c>
      <c r="E207" s="73">
        <v>127</v>
      </c>
      <c r="F207" s="73">
        <v>38</v>
      </c>
      <c r="G207" s="73">
        <v>234</v>
      </c>
      <c r="H207" s="73">
        <v>399</v>
      </c>
      <c r="I207">
        <f t="shared" si="6"/>
        <v>0.41353383458646614</v>
      </c>
      <c r="J207">
        <f t="shared" si="7"/>
        <v>165</v>
      </c>
    </row>
    <row r="208" spans="1:10" ht="39.6" x14ac:dyDescent="0.3">
      <c r="A208" s="73">
        <v>159592</v>
      </c>
      <c r="B208" s="73" t="s">
        <v>36</v>
      </c>
      <c r="C208" s="73">
        <v>661172</v>
      </c>
      <c r="D208" s="73" t="s">
        <v>625</v>
      </c>
      <c r="E208" s="73">
        <v>151</v>
      </c>
      <c r="F208" s="73">
        <v>67</v>
      </c>
      <c r="G208" s="73">
        <v>277</v>
      </c>
      <c r="H208" s="73">
        <v>495</v>
      </c>
      <c r="I208">
        <f t="shared" si="6"/>
        <v>0.44040404040404041</v>
      </c>
      <c r="J208">
        <f t="shared" si="7"/>
        <v>218</v>
      </c>
    </row>
    <row r="209" spans="1:10" ht="39.6" x14ac:dyDescent="0.3">
      <c r="A209" s="73">
        <v>159592</v>
      </c>
      <c r="B209" s="73" t="s">
        <v>36</v>
      </c>
      <c r="C209" s="73">
        <v>661173</v>
      </c>
      <c r="D209" s="73" t="s">
        <v>624</v>
      </c>
      <c r="E209" s="73">
        <v>142</v>
      </c>
      <c r="F209" s="73">
        <v>73</v>
      </c>
      <c r="G209" s="73">
        <v>328</v>
      </c>
      <c r="H209" s="73">
        <v>543</v>
      </c>
      <c r="I209">
        <f t="shared" si="6"/>
        <v>0.39594843462246776</v>
      </c>
      <c r="J209">
        <f t="shared" si="7"/>
        <v>215</v>
      </c>
    </row>
    <row r="210" spans="1:10" ht="39.6" x14ac:dyDescent="0.3">
      <c r="A210" s="73">
        <v>159592</v>
      </c>
      <c r="B210" s="73" t="s">
        <v>36</v>
      </c>
      <c r="C210" s="73">
        <v>661171</v>
      </c>
      <c r="D210" s="73" t="s">
        <v>626</v>
      </c>
      <c r="E210" s="73">
        <v>217</v>
      </c>
      <c r="F210" s="73">
        <v>76</v>
      </c>
      <c r="G210" s="73">
        <v>348</v>
      </c>
      <c r="H210" s="73">
        <v>641</v>
      </c>
      <c r="I210">
        <f t="shared" si="6"/>
        <v>0.45709828393135726</v>
      </c>
      <c r="J210">
        <f t="shared" si="7"/>
        <v>293</v>
      </c>
    </row>
    <row r="211" spans="1:10" ht="52.8" x14ac:dyDescent="0.3">
      <c r="A211" s="73">
        <v>159469</v>
      </c>
      <c r="B211" s="73" t="s">
        <v>37</v>
      </c>
      <c r="C211" s="73">
        <v>661328</v>
      </c>
      <c r="D211" s="73" t="s">
        <v>629</v>
      </c>
      <c r="E211" s="73">
        <v>199</v>
      </c>
      <c r="F211" s="73">
        <v>0</v>
      </c>
      <c r="G211" s="73">
        <v>120</v>
      </c>
      <c r="H211" s="73">
        <v>319</v>
      </c>
      <c r="I211">
        <f t="shared" si="6"/>
        <v>0.62382445141065834</v>
      </c>
      <c r="J211">
        <f t="shared" si="7"/>
        <v>199</v>
      </c>
    </row>
    <row r="212" spans="1:10" ht="52.8" x14ac:dyDescent="0.3">
      <c r="A212" s="73">
        <v>159469</v>
      </c>
      <c r="B212" s="73" t="s">
        <v>37</v>
      </c>
      <c r="C212" s="73">
        <v>661329</v>
      </c>
      <c r="D212" s="73" t="s">
        <v>628</v>
      </c>
      <c r="E212" s="73">
        <v>285</v>
      </c>
      <c r="F212" s="73">
        <v>0</v>
      </c>
      <c r="G212" s="73">
        <v>144</v>
      </c>
      <c r="H212" s="73">
        <v>429</v>
      </c>
      <c r="I212">
        <f t="shared" si="6"/>
        <v>0.66433566433566438</v>
      </c>
      <c r="J212">
        <f t="shared" si="7"/>
        <v>285</v>
      </c>
    </row>
    <row r="213" spans="1:10" ht="52.8" x14ac:dyDescent="0.3">
      <c r="A213" s="73">
        <v>159469</v>
      </c>
      <c r="B213" s="73" t="s">
        <v>37</v>
      </c>
      <c r="C213" s="73">
        <v>679069</v>
      </c>
      <c r="D213" s="73" t="s">
        <v>627</v>
      </c>
      <c r="E213" s="73">
        <v>459</v>
      </c>
      <c r="F213" s="73">
        <v>0</v>
      </c>
      <c r="G213" s="73">
        <v>213</v>
      </c>
      <c r="H213" s="73">
        <v>672</v>
      </c>
      <c r="I213">
        <f t="shared" si="6"/>
        <v>0.6830357142857143</v>
      </c>
      <c r="J213">
        <f t="shared" si="7"/>
        <v>459</v>
      </c>
    </row>
    <row r="214" spans="1:10" ht="39.6" x14ac:dyDescent="0.3">
      <c r="A214" s="73">
        <v>160492</v>
      </c>
      <c r="B214" s="73" t="s">
        <v>38</v>
      </c>
      <c r="C214" s="73">
        <v>685940</v>
      </c>
      <c r="D214" s="73" t="s">
        <v>38</v>
      </c>
      <c r="E214" s="73">
        <v>144</v>
      </c>
      <c r="F214" s="73">
        <v>48</v>
      </c>
      <c r="G214" s="73">
        <v>320</v>
      </c>
      <c r="H214" s="73">
        <v>512</v>
      </c>
      <c r="I214">
        <f t="shared" si="6"/>
        <v>0.375</v>
      </c>
      <c r="J214">
        <f t="shared" si="7"/>
        <v>192</v>
      </c>
    </row>
    <row r="215" spans="1:10" ht="39.6" x14ac:dyDescent="0.3">
      <c r="A215" s="73">
        <v>159522</v>
      </c>
      <c r="B215" s="73" t="s">
        <v>39</v>
      </c>
      <c r="C215" s="73">
        <v>661749</v>
      </c>
      <c r="D215" s="73" t="s">
        <v>630</v>
      </c>
      <c r="E215" s="73">
        <v>25</v>
      </c>
      <c r="F215" s="73">
        <v>10</v>
      </c>
      <c r="G215" s="73">
        <v>56</v>
      </c>
      <c r="H215" s="73">
        <v>91</v>
      </c>
      <c r="I215">
        <f t="shared" si="6"/>
        <v>0.38461538461538464</v>
      </c>
      <c r="J215">
        <f t="shared" si="7"/>
        <v>35</v>
      </c>
    </row>
    <row r="216" spans="1:10" ht="52.8" x14ac:dyDescent="0.3">
      <c r="A216" s="73">
        <v>159952</v>
      </c>
      <c r="B216" s="73" t="s">
        <v>40</v>
      </c>
      <c r="C216" s="73">
        <v>678901</v>
      </c>
      <c r="D216" s="73" t="s">
        <v>639</v>
      </c>
      <c r="E216" s="73">
        <v>190</v>
      </c>
      <c r="F216" s="73">
        <v>0</v>
      </c>
      <c r="G216" s="73">
        <v>101</v>
      </c>
      <c r="H216" s="73">
        <v>291</v>
      </c>
      <c r="I216">
        <f t="shared" si="6"/>
        <v>0.65292096219931273</v>
      </c>
      <c r="J216">
        <f t="shared" si="7"/>
        <v>190</v>
      </c>
    </row>
    <row r="217" spans="1:10" ht="52.8" x14ac:dyDescent="0.3">
      <c r="A217" s="73">
        <v>159952</v>
      </c>
      <c r="B217" s="73" t="s">
        <v>40</v>
      </c>
      <c r="C217" s="73">
        <v>678898</v>
      </c>
      <c r="D217" s="73" t="s">
        <v>636</v>
      </c>
      <c r="E217" s="73">
        <v>100</v>
      </c>
      <c r="F217" s="73">
        <v>34</v>
      </c>
      <c r="G217" s="73">
        <v>227</v>
      </c>
      <c r="H217" s="73">
        <v>361</v>
      </c>
      <c r="I217">
        <f t="shared" si="6"/>
        <v>0.37119113573407203</v>
      </c>
      <c r="J217">
        <f t="shared" si="7"/>
        <v>134</v>
      </c>
    </row>
    <row r="218" spans="1:10" ht="52.8" x14ac:dyDescent="0.3">
      <c r="A218" s="73">
        <v>159952</v>
      </c>
      <c r="B218" s="73" t="s">
        <v>40</v>
      </c>
      <c r="C218" s="73">
        <v>678902</v>
      </c>
      <c r="D218" s="73" t="s">
        <v>641</v>
      </c>
      <c r="E218" s="73">
        <v>101</v>
      </c>
      <c r="F218" s="73">
        <v>21</v>
      </c>
      <c r="G218" s="73">
        <v>242</v>
      </c>
      <c r="H218" s="73">
        <v>364</v>
      </c>
      <c r="I218">
        <f t="shared" si="6"/>
        <v>0.33516483516483514</v>
      </c>
      <c r="J218">
        <f t="shared" si="7"/>
        <v>122</v>
      </c>
    </row>
    <row r="219" spans="1:10" ht="52.8" x14ac:dyDescent="0.3">
      <c r="A219" s="73">
        <v>159952</v>
      </c>
      <c r="B219" s="73" t="s">
        <v>40</v>
      </c>
      <c r="C219" s="73">
        <v>678909</v>
      </c>
      <c r="D219" s="73" t="s">
        <v>649</v>
      </c>
      <c r="E219" s="73">
        <v>250</v>
      </c>
      <c r="F219" s="73">
        <v>0</v>
      </c>
      <c r="G219" s="73">
        <v>132</v>
      </c>
      <c r="H219" s="73">
        <v>382</v>
      </c>
      <c r="I219">
        <f t="shared" si="6"/>
        <v>0.65445026178010468</v>
      </c>
      <c r="J219">
        <f t="shared" si="7"/>
        <v>250</v>
      </c>
    </row>
    <row r="220" spans="1:10" ht="52.8" x14ac:dyDescent="0.3">
      <c r="A220" s="73">
        <v>159952</v>
      </c>
      <c r="B220" s="73" t="s">
        <v>40</v>
      </c>
      <c r="C220" s="73">
        <v>678899</v>
      </c>
      <c r="D220" s="73" t="s">
        <v>637</v>
      </c>
      <c r="E220" s="73">
        <v>84</v>
      </c>
      <c r="F220" s="73">
        <v>43</v>
      </c>
      <c r="G220" s="73">
        <v>265</v>
      </c>
      <c r="H220" s="73">
        <v>392</v>
      </c>
      <c r="I220">
        <f t="shared" si="6"/>
        <v>0.32397959183673469</v>
      </c>
      <c r="J220">
        <f t="shared" si="7"/>
        <v>127</v>
      </c>
    </row>
    <row r="221" spans="1:10" ht="52.8" x14ac:dyDescent="0.3">
      <c r="A221" s="73">
        <v>159952</v>
      </c>
      <c r="B221" s="73" t="s">
        <v>40</v>
      </c>
      <c r="C221" s="73">
        <v>678906</v>
      </c>
      <c r="D221" s="73" t="s">
        <v>648</v>
      </c>
      <c r="E221" s="73">
        <v>98</v>
      </c>
      <c r="F221" s="73">
        <v>28</v>
      </c>
      <c r="G221" s="73">
        <v>283</v>
      </c>
      <c r="H221" s="73">
        <v>409</v>
      </c>
      <c r="I221">
        <f t="shared" si="6"/>
        <v>0.30806845965770169</v>
      </c>
      <c r="J221">
        <f t="shared" si="7"/>
        <v>126</v>
      </c>
    </row>
    <row r="222" spans="1:10" ht="52.8" x14ac:dyDescent="0.3">
      <c r="A222" s="73">
        <v>159952</v>
      </c>
      <c r="B222" s="73" t="s">
        <v>40</v>
      </c>
      <c r="C222" s="73">
        <v>678904</v>
      </c>
      <c r="D222" s="73" t="s">
        <v>645</v>
      </c>
      <c r="E222" s="73">
        <v>287</v>
      </c>
      <c r="F222" s="73">
        <v>0</v>
      </c>
      <c r="G222" s="73">
        <v>129</v>
      </c>
      <c r="H222" s="73">
        <v>416</v>
      </c>
      <c r="I222">
        <f t="shared" si="6"/>
        <v>0.68990384615384615</v>
      </c>
      <c r="J222">
        <f t="shared" si="7"/>
        <v>287</v>
      </c>
    </row>
    <row r="223" spans="1:10" ht="52.8" x14ac:dyDescent="0.3">
      <c r="A223" s="73">
        <v>159952</v>
      </c>
      <c r="B223" s="73" t="s">
        <v>40</v>
      </c>
      <c r="C223" s="73">
        <v>678896</v>
      </c>
      <c r="D223" s="73" t="s">
        <v>632</v>
      </c>
      <c r="E223" s="73">
        <v>99</v>
      </c>
      <c r="F223" s="73">
        <v>28</v>
      </c>
      <c r="G223" s="73">
        <v>293</v>
      </c>
      <c r="H223" s="73">
        <v>420</v>
      </c>
      <c r="I223">
        <f t="shared" si="6"/>
        <v>0.30238095238095236</v>
      </c>
      <c r="J223">
        <f t="shared" si="7"/>
        <v>127</v>
      </c>
    </row>
    <row r="224" spans="1:10" ht="52.8" x14ac:dyDescent="0.3">
      <c r="A224" s="73">
        <v>159952</v>
      </c>
      <c r="B224" s="73" t="s">
        <v>40</v>
      </c>
      <c r="C224" s="73">
        <v>678897</v>
      </c>
      <c r="D224" s="73" t="s">
        <v>635</v>
      </c>
      <c r="E224" s="73">
        <v>110</v>
      </c>
      <c r="F224" s="73">
        <v>75</v>
      </c>
      <c r="G224" s="73">
        <v>247</v>
      </c>
      <c r="H224" s="73">
        <v>432</v>
      </c>
      <c r="I224">
        <f t="shared" si="6"/>
        <v>0.42824074074074076</v>
      </c>
      <c r="J224">
        <f t="shared" si="7"/>
        <v>185</v>
      </c>
    </row>
    <row r="225" spans="1:10" ht="52.8" x14ac:dyDescent="0.3">
      <c r="A225" s="73">
        <v>159952</v>
      </c>
      <c r="B225" s="73" t="s">
        <v>40</v>
      </c>
      <c r="C225" s="73">
        <v>678907</v>
      </c>
      <c r="D225" s="73" t="s">
        <v>647</v>
      </c>
      <c r="E225" s="73">
        <v>99</v>
      </c>
      <c r="F225" s="73">
        <v>34</v>
      </c>
      <c r="G225" s="73">
        <v>299</v>
      </c>
      <c r="H225" s="73">
        <v>432</v>
      </c>
      <c r="I225">
        <f t="shared" si="6"/>
        <v>0.30787037037037035</v>
      </c>
      <c r="J225">
        <f t="shared" si="7"/>
        <v>133</v>
      </c>
    </row>
    <row r="226" spans="1:10" ht="52.8" x14ac:dyDescent="0.3">
      <c r="A226" s="73">
        <v>159952</v>
      </c>
      <c r="B226" s="73" t="s">
        <v>40</v>
      </c>
      <c r="C226" s="73">
        <v>678900</v>
      </c>
      <c r="D226" s="73" t="s">
        <v>638</v>
      </c>
      <c r="E226" s="73">
        <v>99</v>
      </c>
      <c r="F226" s="73">
        <v>42</v>
      </c>
      <c r="G226" s="73">
        <v>323</v>
      </c>
      <c r="H226" s="73">
        <v>464</v>
      </c>
      <c r="I226">
        <f t="shared" si="6"/>
        <v>0.30387931034482757</v>
      </c>
      <c r="J226">
        <f t="shared" si="7"/>
        <v>141</v>
      </c>
    </row>
    <row r="227" spans="1:10" ht="52.8" x14ac:dyDescent="0.3">
      <c r="A227" s="73">
        <v>159952</v>
      </c>
      <c r="B227" s="73" t="s">
        <v>40</v>
      </c>
      <c r="C227" s="73">
        <v>678903</v>
      </c>
      <c r="D227" s="73" t="s">
        <v>642</v>
      </c>
      <c r="E227" s="73">
        <v>116</v>
      </c>
      <c r="F227" s="73">
        <v>46</v>
      </c>
      <c r="G227" s="73">
        <v>302</v>
      </c>
      <c r="H227" s="73">
        <v>464</v>
      </c>
      <c r="I227">
        <f t="shared" si="6"/>
        <v>0.34913793103448276</v>
      </c>
      <c r="J227">
        <f t="shared" si="7"/>
        <v>162</v>
      </c>
    </row>
    <row r="228" spans="1:10" ht="52.8" x14ac:dyDescent="0.3">
      <c r="A228" s="73">
        <v>159952</v>
      </c>
      <c r="B228" s="73" t="s">
        <v>40</v>
      </c>
      <c r="C228" s="73">
        <v>678911</v>
      </c>
      <c r="D228" s="73" t="s">
        <v>634</v>
      </c>
      <c r="E228" s="73">
        <v>109</v>
      </c>
      <c r="F228" s="73">
        <v>42</v>
      </c>
      <c r="G228" s="73">
        <v>416</v>
      </c>
      <c r="H228" s="73">
        <v>567</v>
      </c>
      <c r="I228">
        <f t="shared" si="6"/>
        <v>0.26631393298059963</v>
      </c>
      <c r="J228">
        <f t="shared" si="7"/>
        <v>151</v>
      </c>
    </row>
    <row r="229" spans="1:10" ht="66" x14ac:dyDescent="0.3">
      <c r="A229" s="73">
        <v>159952</v>
      </c>
      <c r="B229" s="73" t="s">
        <v>40</v>
      </c>
      <c r="C229" s="73">
        <v>684415</v>
      </c>
      <c r="D229" s="73" t="s">
        <v>631</v>
      </c>
      <c r="E229" s="73">
        <v>371</v>
      </c>
      <c r="F229" s="73">
        <v>0</v>
      </c>
      <c r="G229" s="73">
        <v>210</v>
      </c>
      <c r="H229" s="73">
        <v>581</v>
      </c>
      <c r="I229">
        <f t="shared" si="6"/>
        <v>0.63855421686746983</v>
      </c>
      <c r="J229">
        <f t="shared" si="7"/>
        <v>371</v>
      </c>
    </row>
    <row r="230" spans="1:10" ht="52.8" x14ac:dyDescent="0.3">
      <c r="A230" s="73">
        <v>159952</v>
      </c>
      <c r="B230" s="73" t="s">
        <v>40</v>
      </c>
      <c r="C230" s="73">
        <v>678912</v>
      </c>
      <c r="D230" s="73" t="s">
        <v>640</v>
      </c>
      <c r="E230" s="73">
        <v>437</v>
      </c>
      <c r="F230" s="73">
        <v>0</v>
      </c>
      <c r="G230" s="73">
        <v>177</v>
      </c>
      <c r="H230" s="73">
        <v>614</v>
      </c>
      <c r="I230">
        <f t="shared" si="6"/>
        <v>0.71172638436482083</v>
      </c>
      <c r="J230">
        <f t="shared" si="7"/>
        <v>437</v>
      </c>
    </row>
    <row r="231" spans="1:10" ht="52.8" x14ac:dyDescent="0.3">
      <c r="A231" s="73">
        <v>159952</v>
      </c>
      <c r="B231" s="73" t="s">
        <v>40</v>
      </c>
      <c r="C231" s="73">
        <v>678913</v>
      </c>
      <c r="D231" s="73" t="s">
        <v>646</v>
      </c>
      <c r="E231" s="73">
        <v>183</v>
      </c>
      <c r="F231" s="73">
        <v>86</v>
      </c>
      <c r="G231" s="73">
        <v>521</v>
      </c>
      <c r="H231" s="73">
        <v>790</v>
      </c>
      <c r="I231">
        <f t="shared" si="6"/>
        <v>0.34050632911392403</v>
      </c>
      <c r="J231">
        <f t="shared" si="7"/>
        <v>269</v>
      </c>
    </row>
    <row r="232" spans="1:10" ht="52.8" x14ac:dyDescent="0.3">
      <c r="A232" s="73">
        <v>159952</v>
      </c>
      <c r="B232" s="73" t="s">
        <v>40</v>
      </c>
      <c r="C232" s="73">
        <v>678910</v>
      </c>
      <c r="D232" s="73" t="s">
        <v>643</v>
      </c>
      <c r="E232" s="73">
        <v>212</v>
      </c>
      <c r="F232" s="73">
        <v>71</v>
      </c>
      <c r="G232" s="73">
        <v>742</v>
      </c>
      <c r="H232" s="73">
        <v>1025</v>
      </c>
      <c r="I232">
        <f t="shared" si="6"/>
        <v>0.27609756097560978</v>
      </c>
      <c r="J232">
        <f t="shared" si="7"/>
        <v>283</v>
      </c>
    </row>
    <row r="233" spans="1:10" ht="52.8" x14ac:dyDescent="0.3">
      <c r="A233" s="73">
        <v>159952</v>
      </c>
      <c r="B233" s="73" t="s">
        <v>40</v>
      </c>
      <c r="C233" s="73">
        <v>678915</v>
      </c>
      <c r="D233" s="73" t="s">
        <v>644</v>
      </c>
      <c r="E233" s="73">
        <v>336</v>
      </c>
      <c r="F233" s="73">
        <v>91</v>
      </c>
      <c r="G233" s="73">
        <v>773</v>
      </c>
      <c r="H233" s="73">
        <v>1200</v>
      </c>
      <c r="I233">
        <f t="shared" si="6"/>
        <v>0.35583333333333333</v>
      </c>
      <c r="J233">
        <f t="shared" si="7"/>
        <v>427</v>
      </c>
    </row>
    <row r="234" spans="1:10" ht="52.8" x14ac:dyDescent="0.3">
      <c r="A234" s="73">
        <v>159952</v>
      </c>
      <c r="B234" s="73" t="s">
        <v>40</v>
      </c>
      <c r="C234" s="73">
        <v>678914</v>
      </c>
      <c r="D234" s="73" t="s">
        <v>633</v>
      </c>
      <c r="E234" s="73">
        <v>291</v>
      </c>
      <c r="F234" s="73">
        <v>129</v>
      </c>
      <c r="G234" s="73">
        <v>1155</v>
      </c>
      <c r="H234" s="73">
        <v>1575</v>
      </c>
      <c r="I234">
        <f t="shared" si="6"/>
        <v>0.26666666666666666</v>
      </c>
      <c r="J234">
        <f t="shared" si="7"/>
        <v>420</v>
      </c>
    </row>
    <row r="235" spans="1:10" ht="52.8" x14ac:dyDescent="0.3">
      <c r="A235" s="73">
        <v>159956</v>
      </c>
      <c r="B235" s="73" t="s">
        <v>41</v>
      </c>
      <c r="C235" s="73">
        <v>660821</v>
      </c>
      <c r="D235" s="73" t="s">
        <v>662</v>
      </c>
      <c r="E235" s="73">
        <v>84</v>
      </c>
      <c r="F235" s="73">
        <v>0</v>
      </c>
      <c r="G235" s="73">
        <v>65</v>
      </c>
      <c r="H235" s="73">
        <v>149</v>
      </c>
      <c r="I235">
        <f t="shared" si="6"/>
        <v>0.56375838926174493</v>
      </c>
      <c r="J235">
        <f t="shared" si="7"/>
        <v>84</v>
      </c>
    </row>
    <row r="236" spans="1:10" ht="52.8" x14ac:dyDescent="0.3">
      <c r="A236" s="73">
        <v>159956</v>
      </c>
      <c r="B236" s="73" t="s">
        <v>41</v>
      </c>
      <c r="C236" s="73">
        <v>686621</v>
      </c>
      <c r="D236" s="73" t="s">
        <v>671</v>
      </c>
      <c r="E236" s="73">
        <v>22</v>
      </c>
      <c r="F236" s="73">
        <v>11</v>
      </c>
      <c r="G236" s="73">
        <v>137</v>
      </c>
      <c r="H236" s="73">
        <v>170</v>
      </c>
      <c r="I236">
        <f t="shared" si="6"/>
        <v>0.19411764705882353</v>
      </c>
      <c r="J236">
        <f t="shared" si="7"/>
        <v>33</v>
      </c>
    </row>
    <row r="237" spans="1:10" ht="52.8" x14ac:dyDescent="0.3">
      <c r="A237" s="73">
        <v>159956</v>
      </c>
      <c r="B237" s="73" t="s">
        <v>41</v>
      </c>
      <c r="C237" s="73">
        <v>663520</v>
      </c>
      <c r="D237" s="73" t="s">
        <v>666</v>
      </c>
      <c r="E237" s="73">
        <v>240</v>
      </c>
      <c r="F237" s="73">
        <v>0</v>
      </c>
      <c r="G237" s="73">
        <v>4</v>
      </c>
      <c r="H237" s="73">
        <v>244</v>
      </c>
      <c r="I237">
        <f t="shared" si="6"/>
        <v>0.98360655737704916</v>
      </c>
      <c r="J237">
        <f t="shared" si="7"/>
        <v>240</v>
      </c>
    </row>
    <row r="238" spans="1:10" ht="52.8" x14ac:dyDescent="0.3">
      <c r="A238" s="73">
        <v>159956</v>
      </c>
      <c r="B238" s="73" t="s">
        <v>41</v>
      </c>
      <c r="C238" s="73">
        <v>660813</v>
      </c>
      <c r="D238" s="73" t="s">
        <v>670</v>
      </c>
      <c r="E238" s="73">
        <v>154</v>
      </c>
      <c r="F238" s="73">
        <v>0</v>
      </c>
      <c r="G238" s="73">
        <v>102</v>
      </c>
      <c r="H238" s="73">
        <v>256</v>
      </c>
      <c r="I238">
        <f t="shared" si="6"/>
        <v>0.6015625</v>
      </c>
      <c r="J238">
        <f t="shared" si="7"/>
        <v>154</v>
      </c>
    </row>
    <row r="239" spans="1:10" ht="52.8" x14ac:dyDescent="0.3">
      <c r="A239" s="73">
        <v>159956</v>
      </c>
      <c r="B239" s="73" t="s">
        <v>41</v>
      </c>
      <c r="C239" s="73">
        <v>660815</v>
      </c>
      <c r="D239" s="73" t="s">
        <v>674</v>
      </c>
      <c r="E239" s="73">
        <v>200</v>
      </c>
      <c r="F239" s="73">
        <v>0</v>
      </c>
      <c r="G239" s="73">
        <v>59</v>
      </c>
      <c r="H239" s="73">
        <v>259</v>
      </c>
      <c r="I239">
        <f t="shared" si="6"/>
        <v>0.77220077220077221</v>
      </c>
      <c r="J239">
        <f t="shared" si="7"/>
        <v>200</v>
      </c>
    </row>
    <row r="240" spans="1:10" ht="52.8" x14ac:dyDescent="0.3">
      <c r="A240" s="73">
        <v>159956</v>
      </c>
      <c r="B240" s="73" t="s">
        <v>41</v>
      </c>
      <c r="C240" s="73">
        <v>663744</v>
      </c>
      <c r="D240" s="73" t="s">
        <v>652</v>
      </c>
      <c r="E240" s="73">
        <v>225</v>
      </c>
      <c r="F240" s="73">
        <v>0</v>
      </c>
      <c r="G240" s="73">
        <v>57</v>
      </c>
      <c r="H240" s="73">
        <v>282</v>
      </c>
      <c r="I240">
        <f t="shared" si="6"/>
        <v>0.7978723404255319</v>
      </c>
      <c r="J240">
        <f t="shared" si="7"/>
        <v>225</v>
      </c>
    </row>
    <row r="241" spans="1:10" ht="52.8" x14ac:dyDescent="0.3">
      <c r="A241" s="73">
        <v>159956</v>
      </c>
      <c r="B241" s="73" t="s">
        <v>41</v>
      </c>
      <c r="C241" s="73">
        <v>662500</v>
      </c>
      <c r="D241" s="73" t="s">
        <v>661</v>
      </c>
      <c r="E241" s="73">
        <v>182</v>
      </c>
      <c r="F241" s="73">
        <v>0</v>
      </c>
      <c r="G241" s="73">
        <v>109</v>
      </c>
      <c r="H241" s="73">
        <v>291</v>
      </c>
      <c r="I241">
        <f t="shared" si="6"/>
        <v>0.62542955326460481</v>
      </c>
      <c r="J241">
        <f t="shared" si="7"/>
        <v>182</v>
      </c>
    </row>
    <row r="242" spans="1:10" ht="52.8" x14ac:dyDescent="0.3">
      <c r="A242" s="73">
        <v>159956</v>
      </c>
      <c r="B242" s="73" t="s">
        <v>41</v>
      </c>
      <c r="C242" s="73">
        <v>659799</v>
      </c>
      <c r="D242" s="73" t="s">
        <v>2334</v>
      </c>
      <c r="E242" s="73">
        <v>306</v>
      </c>
      <c r="F242" s="73">
        <v>0</v>
      </c>
      <c r="G242" s="73">
        <v>0</v>
      </c>
      <c r="H242" s="73">
        <v>306</v>
      </c>
      <c r="I242">
        <f t="shared" si="6"/>
        <v>1</v>
      </c>
      <c r="J242">
        <f t="shared" si="7"/>
        <v>306</v>
      </c>
    </row>
    <row r="243" spans="1:10" ht="52.8" x14ac:dyDescent="0.3">
      <c r="A243" s="73">
        <v>159956</v>
      </c>
      <c r="B243" s="73" t="s">
        <v>41</v>
      </c>
      <c r="C243" s="73">
        <v>660811</v>
      </c>
      <c r="D243" s="73" t="s">
        <v>665</v>
      </c>
      <c r="E243" s="73">
        <v>141</v>
      </c>
      <c r="F243" s="73">
        <v>0</v>
      </c>
      <c r="G243" s="73">
        <v>203</v>
      </c>
      <c r="H243" s="73">
        <v>344</v>
      </c>
      <c r="I243">
        <f t="shared" si="6"/>
        <v>0.40988372093023256</v>
      </c>
      <c r="J243">
        <f t="shared" si="7"/>
        <v>141</v>
      </c>
    </row>
    <row r="244" spans="1:10" ht="52.8" x14ac:dyDescent="0.3">
      <c r="A244" s="73">
        <v>159956</v>
      </c>
      <c r="B244" s="73" t="s">
        <v>41</v>
      </c>
      <c r="C244" s="73">
        <v>660816</v>
      </c>
      <c r="D244" s="73" t="s">
        <v>651</v>
      </c>
      <c r="E244" s="73">
        <v>238</v>
      </c>
      <c r="F244" s="73">
        <v>0</v>
      </c>
      <c r="G244" s="73">
        <v>123</v>
      </c>
      <c r="H244" s="73">
        <v>361</v>
      </c>
      <c r="I244">
        <f t="shared" si="6"/>
        <v>0.65927977839335183</v>
      </c>
      <c r="J244">
        <f t="shared" si="7"/>
        <v>238</v>
      </c>
    </row>
    <row r="245" spans="1:10" ht="52.8" x14ac:dyDescent="0.3">
      <c r="A245" s="73">
        <v>159956</v>
      </c>
      <c r="B245" s="73" t="s">
        <v>41</v>
      </c>
      <c r="C245" s="73">
        <v>660798</v>
      </c>
      <c r="D245" s="73" t="s">
        <v>650</v>
      </c>
      <c r="E245" s="73">
        <v>218</v>
      </c>
      <c r="F245" s="73">
        <v>0</v>
      </c>
      <c r="G245" s="73">
        <v>157</v>
      </c>
      <c r="H245" s="73">
        <v>375</v>
      </c>
      <c r="I245">
        <f t="shared" si="6"/>
        <v>0.58133333333333337</v>
      </c>
      <c r="J245">
        <f t="shared" si="7"/>
        <v>218</v>
      </c>
    </row>
    <row r="246" spans="1:10" ht="52.8" x14ac:dyDescent="0.3">
      <c r="A246" s="73">
        <v>159956</v>
      </c>
      <c r="B246" s="73" t="s">
        <v>41</v>
      </c>
      <c r="C246" s="73">
        <v>660799</v>
      </c>
      <c r="D246" s="73" t="s">
        <v>672</v>
      </c>
      <c r="E246" s="73">
        <v>73</v>
      </c>
      <c r="F246" s="73">
        <v>43</v>
      </c>
      <c r="G246" s="73">
        <v>269</v>
      </c>
      <c r="H246" s="73">
        <v>385</v>
      </c>
      <c r="I246">
        <f t="shared" si="6"/>
        <v>0.30129870129870129</v>
      </c>
      <c r="J246">
        <f t="shared" si="7"/>
        <v>116</v>
      </c>
    </row>
    <row r="247" spans="1:10" ht="52.8" x14ac:dyDescent="0.3">
      <c r="A247" s="73">
        <v>159956</v>
      </c>
      <c r="B247" s="73" t="s">
        <v>41</v>
      </c>
      <c r="C247" s="73">
        <v>660801</v>
      </c>
      <c r="D247" s="73" t="s">
        <v>654</v>
      </c>
      <c r="E247" s="73">
        <v>85</v>
      </c>
      <c r="F247" s="73">
        <v>17</v>
      </c>
      <c r="G247" s="73">
        <v>305</v>
      </c>
      <c r="H247" s="73">
        <v>407</v>
      </c>
      <c r="I247">
        <f t="shared" si="6"/>
        <v>0.25061425061425063</v>
      </c>
      <c r="J247">
        <f t="shared" si="7"/>
        <v>102</v>
      </c>
    </row>
    <row r="248" spans="1:10" ht="52.8" x14ac:dyDescent="0.3">
      <c r="A248" s="73">
        <v>159956</v>
      </c>
      <c r="B248" s="73" t="s">
        <v>41</v>
      </c>
      <c r="C248" s="73">
        <v>684905</v>
      </c>
      <c r="D248" s="73" t="s">
        <v>659</v>
      </c>
      <c r="E248" s="73">
        <v>135</v>
      </c>
      <c r="F248" s="73">
        <v>35</v>
      </c>
      <c r="G248" s="73">
        <v>290</v>
      </c>
      <c r="H248" s="73">
        <v>460</v>
      </c>
      <c r="I248">
        <f t="shared" si="6"/>
        <v>0.36956521739130432</v>
      </c>
      <c r="J248">
        <f t="shared" si="7"/>
        <v>170</v>
      </c>
    </row>
    <row r="249" spans="1:10" ht="52.8" x14ac:dyDescent="0.3">
      <c r="A249" s="73">
        <v>159956</v>
      </c>
      <c r="B249" s="73" t="s">
        <v>41</v>
      </c>
      <c r="C249" s="73">
        <v>660819</v>
      </c>
      <c r="D249" s="73" t="s">
        <v>658</v>
      </c>
      <c r="E249" s="73">
        <v>80</v>
      </c>
      <c r="F249" s="73">
        <v>41</v>
      </c>
      <c r="G249" s="73">
        <v>351</v>
      </c>
      <c r="H249" s="73">
        <v>472</v>
      </c>
      <c r="I249">
        <f t="shared" si="6"/>
        <v>0.25635593220338981</v>
      </c>
      <c r="J249">
        <f t="shared" si="7"/>
        <v>121</v>
      </c>
    </row>
    <row r="250" spans="1:10" ht="52.8" x14ac:dyDescent="0.3">
      <c r="A250" s="73">
        <v>159956</v>
      </c>
      <c r="B250" s="73" t="s">
        <v>41</v>
      </c>
      <c r="C250" s="73">
        <v>660820</v>
      </c>
      <c r="D250" s="73" t="s">
        <v>663</v>
      </c>
      <c r="E250" s="73">
        <v>440</v>
      </c>
      <c r="F250" s="73">
        <v>0</v>
      </c>
      <c r="G250" s="73">
        <v>64</v>
      </c>
      <c r="H250" s="73">
        <v>504</v>
      </c>
      <c r="I250">
        <f t="shared" si="6"/>
        <v>0.87301587301587302</v>
      </c>
      <c r="J250">
        <f t="shared" si="7"/>
        <v>440</v>
      </c>
    </row>
    <row r="251" spans="1:10" ht="52.8" x14ac:dyDescent="0.3">
      <c r="A251" s="73">
        <v>159956</v>
      </c>
      <c r="B251" s="73" t="s">
        <v>41</v>
      </c>
      <c r="C251" s="73">
        <v>660804</v>
      </c>
      <c r="D251" s="73" t="s">
        <v>660</v>
      </c>
      <c r="E251" s="73">
        <v>104</v>
      </c>
      <c r="F251" s="73">
        <v>22</v>
      </c>
      <c r="G251" s="73">
        <v>398</v>
      </c>
      <c r="H251" s="73">
        <v>524</v>
      </c>
      <c r="I251">
        <f t="shared" si="6"/>
        <v>0.24045801526717558</v>
      </c>
      <c r="J251">
        <f t="shared" si="7"/>
        <v>126</v>
      </c>
    </row>
    <row r="252" spans="1:10" ht="52.8" x14ac:dyDescent="0.3">
      <c r="A252" s="73">
        <v>159956</v>
      </c>
      <c r="B252" s="73" t="s">
        <v>41</v>
      </c>
      <c r="C252" s="73">
        <v>660818</v>
      </c>
      <c r="D252" s="73" t="s">
        <v>657</v>
      </c>
      <c r="E252" s="73">
        <v>244</v>
      </c>
      <c r="F252" s="73">
        <v>0</v>
      </c>
      <c r="G252" s="73">
        <v>313</v>
      </c>
      <c r="H252" s="73">
        <v>557</v>
      </c>
      <c r="I252">
        <f t="shared" si="6"/>
        <v>0.43806104129263912</v>
      </c>
      <c r="J252">
        <f t="shared" si="7"/>
        <v>244</v>
      </c>
    </row>
    <row r="253" spans="1:10" ht="52.8" x14ac:dyDescent="0.3">
      <c r="A253" s="73">
        <v>159956</v>
      </c>
      <c r="B253" s="73" t="s">
        <v>41</v>
      </c>
      <c r="C253" s="73">
        <v>685366</v>
      </c>
      <c r="D253" s="73" t="s">
        <v>668</v>
      </c>
      <c r="E253" s="73">
        <v>295</v>
      </c>
      <c r="F253" s="73">
        <v>0</v>
      </c>
      <c r="G253" s="73">
        <v>309</v>
      </c>
      <c r="H253" s="73">
        <v>604</v>
      </c>
      <c r="I253">
        <f t="shared" si="6"/>
        <v>0.48841059602649006</v>
      </c>
      <c r="J253">
        <f t="shared" si="7"/>
        <v>295</v>
      </c>
    </row>
    <row r="254" spans="1:10" ht="52.8" x14ac:dyDescent="0.3">
      <c r="A254" s="73">
        <v>159956</v>
      </c>
      <c r="B254" s="73" t="s">
        <v>41</v>
      </c>
      <c r="C254" s="73">
        <v>685810</v>
      </c>
      <c r="D254" s="73" t="s">
        <v>669</v>
      </c>
      <c r="E254" s="73">
        <v>140</v>
      </c>
      <c r="F254" s="73">
        <v>46</v>
      </c>
      <c r="G254" s="73">
        <v>432</v>
      </c>
      <c r="H254" s="73">
        <v>618</v>
      </c>
      <c r="I254">
        <f t="shared" si="6"/>
        <v>0.30097087378640774</v>
      </c>
      <c r="J254">
        <f t="shared" si="7"/>
        <v>186</v>
      </c>
    </row>
    <row r="255" spans="1:10" ht="52.8" x14ac:dyDescent="0.3">
      <c r="A255" s="73">
        <v>159956</v>
      </c>
      <c r="B255" s="73" t="s">
        <v>41</v>
      </c>
      <c r="C255" s="73">
        <v>663329</v>
      </c>
      <c r="D255" s="73" t="s">
        <v>664</v>
      </c>
      <c r="E255" s="73">
        <v>477</v>
      </c>
      <c r="F255" s="73">
        <v>0</v>
      </c>
      <c r="G255" s="73">
        <v>152</v>
      </c>
      <c r="H255" s="73">
        <v>629</v>
      </c>
      <c r="I255">
        <f t="shared" si="6"/>
        <v>0.75834658187599369</v>
      </c>
      <c r="J255">
        <f t="shared" si="7"/>
        <v>477</v>
      </c>
    </row>
    <row r="256" spans="1:10" ht="52.8" x14ac:dyDescent="0.3">
      <c r="A256" s="73">
        <v>159956</v>
      </c>
      <c r="B256" s="73" t="s">
        <v>41</v>
      </c>
      <c r="C256" s="73">
        <v>663498</v>
      </c>
      <c r="D256" s="73" t="s">
        <v>656</v>
      </c>
      <c r="E256" s="73">
        <v>384</v>
      </c>
      <c r="F256" s="73">
        <v>0</v>
      </c>
      <c r="G256" s="73">
        <v>253</v>
      </c>
      <c r="H256" s="73">
        <v>637</v>
      </c>
      <c r="I256">
        <f t="shared" si="6"/>
        <v>0.60282574568288849</v>
      </c>
      <c r="J256">
        <f t="shared" si="7"/>
        <v>384</v>
      </c>
    </row>
    <row r="257" spans="1:10" ht="52.8" x14ac:dyDescent="0.3">
      <c r="A257" s="73">
        <v>159956</v>
      </c>
      <c r="B257" s="73" t="s">
        <v>41</v>
      </c>
      <c r="C257" s="73">
        <v>660814</v>
      </c>
      <c r="D257" s="73" t="s">
        <v>673</v>
      </c>
      <c r="E257" s="73">
        <v>105</v>
      </c>
      <c r="F257" s="73">
        <v>35</v>
      </c>
      <c r="G257" s="73">
        <v>499</v>
      </c>
      <c r="H257" s="73">
        <v>639</v>
      </c>
      <c r="I257">
        <f t="shared" si="6"/>
        <v>0.2190923317683881</v>
      </c>
      <c r="J257">
        <f t="shared" si="7"/>
        <v>140</v>
      </c>
    </row>
    <row r="258" spans="1:10" ht="52.8" x14ac:dyDescent="0.3">
      <c r="A258" s="73">
        <v>159956</v>
      </c>
      <c r="B258" s="73" t="s">
        <v>41</v>
      </c>
      <c r="C258" s="73">
        <v>660817</v>
      </c>
      <c r="D258" s="73" t="s">
        <v>655</v>
      </c>
      <c r="E258" s="73">
        <v>156</v>
      </c>
      <c r="F258" s="73">
        <v>49</v>
      </c>
      <c r="G258" s="73">
        <v>463</v>
      </c>
      <c r="H258" s="73">
        <v>668</v>
      </c>
      <c r="I258">
        <f t="shared" ref="I258:I321" si="8">SUM(E258:F258)/H258</f>
        <v>0.30688622754491018</v>
      </c>
      <c r="J258">
        <f t="shared" ref="J258:J321" si="9">SUM(E258:F258)</f>
        <v>205</v>
      </c>
    </row>
    <row r="259" spans="1:10" ht="52.8" x14ac:dyDescent="0.3">
      <c r="A259" s="73">
        <v>159956</v>
      </c>
      <c r="B259" s="73" t="s">
        <v>41</v>
      </c>
      <c r="C259" s="73">
        <v>660822</v>
      </c>
      <c r="D259" s="73" t="s">
        <v>653</v>
      </c>
      <c r="E259" s="73">
        <v>390</v>
      </c>
      <c r="F259" s="73">
        <v>119</v>
      </c>
      <c r="G259" s="73">
        <v>834</v>
      </c>
      <c r="H259" s="73">
        <v>1343</v>
      </c>
      <c r="I259">
        <f t="shared" si="8"/>
        <v>0.37900223380491438</v>
      </c>
      <c r="J259">
        <f t="shared" si="9"/>
        <v>509</v>
      </c>
    </row>
    <row r="260" spans="1:10" ht="52.8" x14ac:dyDescent="0.3">
      <c r="A260" s="73">
        <v>159956</v>
      </c>
      <c r="B260" s="73" t="s">
        <v>41</v>
      </c>
      <c r="C260" s="73">
        <v>660823</v>
      </c>
      <c r="D260" s="73" t="s">
        <v>675</v>
      </c>
      <c r="E260" s="73">
        <v>397</v>
      </c>
      <c r="F260" s="73">
        <v>129</v>
      </c>
      <c r="G260" s="73">
        <v>828</v>
      </c>
      <c r="H260" s="73">
        <v>1354</v>
      </c>
      <c r="I260">
        <f t="shared" si="8"/>
        <v>0.38847858197932056</v>
      </c>
      <c r="J260">
        <f t="shared" si="9"/>
        <v>526</v>
      </c>
    </row>
    <row r="261" spans="1:10" ht="52.8" x14ac:dyDescent="0.3">
      <c r="A261" s="73">
        <v>159956</v>
      </c>
      <c r="B261" s="73" t="s">
        <v>41</v>
      </c>
      <c r="C261" s="73">
        <v>686825</v>
      </c>
      <c r="D261" s="73" t="s">
        <v>667</v>
      </c>
      <c r="E261" s="73">
        <v>280</v>
      </c>
      <c r="F261" s="73">
        <v>106</v>
      </c>
      <c r="G261" s="73">
        <v>1100</v>
      </c>
      <c r="H261" s="73">
        <v>1486</v>
      </c>
      <c r="I261">
        <f t="shared" si="8"/>
        <v>0.25975773889636611</v>
      </c>
      <c r="J261">
        <f t="shared" si="9"/>
        <v>386</v>
      </c>
    </row>
    <row r="262" spans="1:10" ht="39.6" x14ac:dyDescent="0.3">
      <c r="A262" s="73">
        <v>160060</v>
      </c>
      <c r="B262" s="73" t="s">
        <v>42</v>
      </c>
      <c r="C262" s="73">
        <v>665066</v>
      </c>
      <c r="D262" s="73" t="s">
        <v>679</v>
      </c>
      <c r="E262" s="73">
        <v>121</v>
      </c>
      <c r="F262" s="73">
        <v>0</v>
      </c>
      <c r="G262" s="73">
        <v>0</v>
      </c>
      <c r="H262" s="73">
        <v>121</v>
      </c>
      <c r="I262">
        <f t="shared" si="8"/>
        <v>1</v>
      </c>
      <c r="J262">
        <f t="shared" si="9"/>
        <v>121</v>
      </c>
    </row>
    <row r="263" spans="1:10" ht="52.8" x14ac:dyDescent="0.3">
      <c r="A263" s="73">
        <v>160060</v>
      </c>
      <c r="B263" s="73" t="s">
        <v>42</v>
      </c>
      <c r="C263" s="73">
        <v>663735</v>
      </c>
      <c r="D263" s="73" t="s">
        <v>474</v>
      </c>
      <c r="E263" s="73">
        <v>301</v>
      </c>
      <c r="F263" s="73">
        <v>0</v>
      </c>
      <c r="G263" s="73">
        <v>0</v>
      </c>
      <c r="H263" s="73">
        <v>301</v>
      </c>
      <c r="I263">
        <f t="shared" si="8"/>
        <v>1</v>
      </c>
      <c r="J263">
        <f t="shared" si="9"/>
        <v>301</v>
      </c>
    </row>
    <row r="264" spans="1:10" ht="39.6" x14ac:dyDescent="0.3">
      <c r="A264" s="73">
        <v>160060</v>
      </c>
      <c r="B264" s="73" t="s">
        <v>42</v>
      </c>
      <c r="C264" s="73">
        <v>661792</v>
      </c>
      <c r="D264" s="73" t="s">
        <v>602</v>
      </c>
      <c r="E264" s="73">
        <v>290</v>
      </c>
      <c r="F264" s="73">
        <v>0</v>
      </c>
      <c r="G264" s="73">
        <v>26</v>
      </c>
      <c r="H264" s="73">
        <v>316</v>
      </c>
      <c r="I264">
        <f t="shared" si="8"/>
        <v>0.91772151898734178</v>
      </c>
      <c r="J264">
        <f t="shared" si="9"/>
        <v>290</v>
      </c>
    </row>
    <row r="265" spans="1:10" ht="52.8" x14ac:dyDescent="0.3">
      <c r="A265" s="73">
        <v>160060</v>
      </c>
      <c r="B265" s="73" t="s">
        <v>42</v>
      </c>
      <c r="C265" s="73">
        <v>664592</v>
      </c>
      <c r="D265" s="73" t="s">
        <v>680</v>
      </c>
      <c r="E265" s="73">
        <v>361</v>
      </c>
      <c r="F265" s="73">
        <v>0</v>
      </c>
      <c r="G265" s="73">
        <v>0</v>
      </c>
      <c r="H265" s="73">
        <v>361</v>
      </c>
      <c r="I265">
        <f t="shared" si="8"/>
        <v>1</v>
      </c>
      <c r="J265">
        <f t="shared" si="9"/>
        <v>361</v>
      </c>
    </row>
    <row r="266" spans="1:10" ht="39.6" x14ac:dyDescent="0.3">
      <c r="A266" s="73">
        <v>160060</v>
      </c>
      <c r="B266" s="73" t="s">
        <v>42</v>
      </c>
      <c r="C266" s="73">
        <v>661791</v>
      </c>
      <c r="D266" s="73" t="s">
        <v>681</v>
      </c>
      <c r="E266" s="73">
        <v>374</v>
      </c>
      <c r="F266" s="73">
        <v>0</v>
      </c>
      <c r="G266" s="73">
        <v>2</v>
      </c>
      <c r="H266" s="73">
        <v>376</v>
      </c>
      <c r="I266">
        <f t="shared" si="8"/>
        <v>0.99468085106382975</v>
      </c>
      <c r="J266">
        <f t="shared" si="9"/>
        <v>374</v>
      </c>
    </row>
    <row r="267" spans="1:10" ht="52.8" x14ac:dyDescent="0.3">
      <c r="A267" s="73">
        <v>160060</v>
      </c>
      <c r="B267" s="73" t="s">
        <v>42</v>
      </c>
      <c r="C267" s="73">
        <v>661790</v>
      </c>
      <c r="D267" s="73" t="s">
        <v>678</v>
      </c>
      <c r="E267" s="73">
        <v>441</v>
      </c>
      <c r="F267" s="73">
        <v>0</v>
      </c>
      <c r="G267" s="73">
        <v>0</v>
      </c>
      <c r="H267" s="73">
        <v>441</v>
      </c>
      <c r="I267">
        <f t="shared" si="8"/>
        <v>1</v>
      </c>
      <c r="J267">
        <f t="shared" si="9"/>
        <v>441</v>
      </c>
    </row>
    <row r="268" spans="1:10" ht="39.6" x14ac:dyDescent="0.3">
      <c r="A268" s="73">
        <v>160060</v>
      </c>
      <c r="B268" s="73" t="s">
        <v>42</v>
      </c>
      <c r="C268" s="73">
        <v>661789</v>
      </c>
      <c r="D268" s="73" t="s">
        <v>677</v>
      </c>
      <c r="E268" s="73">
        <v>475</v>
      </c>
      <c r="F268" s="73">
        <v>0</v>
      </c>
      <c r="G268" s="73">
        <v>7</v>
      </c>
      <c r="H268" s="73">
        <v>482</v>
      </c>
      <c r="I268">
        <f t="shared" si="8"/>
        <v>0.98547717842323657</v>
      </c>
      <c r="J268">
        <f t="shared" si="9"/>
        <v>475</v>
      </c>
    </row>
    <row r="269" spans="1:10" ht="39.6" x14ac:dyDescent="0.3">
      <c r="A269" s="73">
        <v>160060</v>
      </c>
      <c r="B269" s="73" t="s">
        <v>42</v>
      </c>
      <c r="C269" s="73">
        <v>664722</v>
      </c>
      <c r="D269" s="73" t="s">
        <v>676</v>
      </c>
      <c r="E269" s="73">
        <v>862</v>
      </c>
      <c r="F269" s="73">
        <v>0</v>
      </c>
      <c r="G269" s="73">
        <v>131</v>
      </c>
      <c r="H269" s="73">
        <v>993</v>
      </c>
      <c r="I269">
        <f t="shared" si="8"/>
        <v>0.86807653575025179</v>
      </c>
      <c r="J269">
        <f t="shared" si="9"/>
        <v>862</v>
      </c>
    </row>
    <row r="270" spans="1:10" ht="52.8" x14ac:dyDescent="0.3">
      <c r="A270" s="73">
        <v>159250</v>
      </c>
      <c r="B270" s="73" t="s">
        <v>43</v>
      </c>
      <c r="C270" s="73">
        <v>683593</v>
      </c>
      <c r="D270" s="73" t="s">
        <v>684</v>
      </c>
      <c r="E270" s="73">
        <v>32</v>
      </c>
      <c r="F270" s="73">
        <v>0</v>
      </c>
      <c r="G270" s="73">
        <v>0</v>
      </c>
      <c r="H270" s="73">
        <v>32</v>
      </c>
      <c r="I270">
        <f t="shared" si="8"/>
        <v>1</v>
      </c>
      <c r="J270">
        <f t="shared" si="9"/>
        <v>32</v>
      </c>
    </row>
    <row r="271" spans="1:10" ht="52.8" x14ac:dyDescent="0.3">
      <c r="A271" s="73">
        <v>159250</v>
      </c>
      <c r="B271" s="73" t="s">
        <v>43</v>
      </c>
      <c r="C271" s="73">
        <v>685371</v>
      </c>
      <c r="D271" s="73" t="s">
        <v>683</v>
      </c>
      <c r="E271" s="73">
        <v>412</v>
      </c>
      <c r="F271" s="73">
        <v>0</v>
      </c>
      <c r="G271" s="73">
        <v>189</v>
      </c>
      <c r="H271" s="73">
        <v>601</v>
      </c>
      <c r="I271">
        <f t="shared" si="8"/>
        <v>0.68552412645590677</v>
      </c>
      <c r="J271">
        <f t="shared" si="9"/>
        <v>412</v>
      </c>
    </row>
    <row r="272" spans="1:10" ht="52.8" x14ac:dyDescent="0.3">
      <c r="A272" s="73">
        <v>159250</v>
      </c>
      <c r="B272" s="73" t="s">
        <v>43</v>
      </c>
      <c r="C272" s="73">
        <v>685372</v>
      </c>
      <c r="D272" s="73" t="s">
        <v>685</v>
      </c>
      <c r="E272" s="73">
        <v>424</v>
      </c>
      <c r="F272" s="73">
        <v>0</v>
      </c>
      <c r="G272" s="73">
        <v>234</v>
      </c>
      <c r="H272" s="73">
        <v>658</v>
      </c>
      <c r="I272">
        <f t="shared" si="8"/>
        <v>0.64437689969604861</v>
      </c>
      <c r="J272">
        <f t="shared" si="9"/>
        <v>424</v>
      </c>
    </row>
    <row r="273" spans="1:10" ht="39.6" x14ac:dyDescent="0.3">
      <c r="A273" s="73">
        <v>159250</v>
      </c>
      <c r="B273" s="73" t="s">
        <v>43</v>
      </c>
      <c r="C273" s="73">
        <v>665942</v>
      </c>
      <c r="D273" s="73" t="s">
        <v>682</v>
      </c>
      <c r="E273" s="73">
        <v>435</v>
      </c>
      <c r="F273" s="73">
        <v>0</v>
      </c>
      <c r="G273" s="73">
        <v>265</v>
      </c>
      <c r="H273" s="73">
        <v>700</v>
      </c>
      <c r="I273">
        <f t="shared" si="8"/>
        <v>0.62142857142857144</v>
      </c>
      <c r="J273">
        <f t="shared" si="9"/>
        <v>435</v>
      </c>
    </row>
    <row r="274" spans="1:10" ht="39.6" x14ac:dyDescent="0.3">
      <c r="A274" s="73">
        <v>159250</v>
      </c>
      <c r="B274" s="73" t="s">
        <v>43</v>
      </c>
      <c r="C274" s="73">
        <v>661783</v>
      </c>
      <c r="D274" s="73" t="s">
        <v>406</v>
      </c>
      <c r="E274" s="73">
        <v>331</v>
      </c>
      <c r="F274" s="73">
        <v>81</v>
      </c>
      <c r="G274" s="73">
        <v>505</v>
      </c>
      <c r="H274" s="73">
        <v>917</v>
      </c>
      <c r="I274">
        <f t="shared" si="8"/>
        <v>0.44929116684841874</v>
      </c>
      <c r="J274">
        <f t="shared" si="9"/>
        <v>412</v>
      </c>
    </row>
    <row r="275" spans="1:10" ht="39.6" x14ac:dyDescent="0.3">
      <c r="A275" s="73">
        <v>159243</v>
      </c>
      <c r="B275" s="73" t="s">
        <v>44</v>
      </c>
      <c r="C275" s="73">
        <v>687638</v>
      </c>
      <c r="D275" s="73" t="s">
        <v>694</v>
      </c>
      <c r="E275" s="73">
        <v>39</v>
      </c>
      <c r="F275" s="73">
        <v>7</v>
      </c>
      <c r="G275" s="73">
        <v>24</v>
      </c>
      <c r="H275" s="73">
        <v>70</v>
      </c>
      <c r="I275">
        <f t="shared" si="8"/>
        <v>0.65714285714285714</v>
      </c>
      <c r="J275">
        <f t="shared" si="9"/>
        <v>46</v>
      </c>
    </row>
    <row r="276" spans="1:10" ht="52.8" x14ac:dyDescent="0.3">
      <c r="A276" s="73">
        <v>159243</v>
      </c>
      <c r="B276" s="73" t="s">
        <v>44</v>
      </c>
      <c r="C276" s="73">
        <v>664145</v>
      </c>
      <c r="D276" s="73" t="s">
        <v>692</v>
      </c>
      <c r="E276" s="73">
        <v>94</v>
      </c>
      <c r="F276" s="73">
        <v>0</v>
      </c>
      <c r="G276" s="73">
        <v>9</v>
      </c>
      <c r="H276" s="73">
        <v>103</v>
      </c>
      <c r="I276">
        <f t="shared" si="8"/>
        <v>0.91262135922330101</v>
      </c>
      <c r="J276">
        <f t="shared" si="9"/>
        <v>94</v>
      </c>
    </row>
    <row r="277" spans="1:10" ht="39.6" x14ac:dyDescent="0.3">
      <c r="A277" s="73">
        <v>159243</v>
      </c>
      <c r="B277" s="73" t="s">
        <v>44</v>
      </c>
      <c r="C277" s="73">
        <v>660982</v>
      </c>
      <c r="D277" s="73" t="s">
        <v>689</v>
      </c>
      <c r="E277" s="73">
        <v>220</v>
      </c>
      <c r="F277" s="73">
        <v>0</v>
      </c>
      <c r="G277" s="73">
        <v>107</v>
      </c>
      <c r="H277" s="73">
        <v>327</v>
      </c>
      <c r="I277">
        <f t="shared" si="8"/>
        <v>0.672782874617737</v>
      </c>
      <c r="J277">
        <f t="shared" si="9"/>
        <v>220</v>
      </c>
    </row>
    <row r="278" spans="1:10" ht="39.6" x14ac:dyDescent="0.3">
      <c r="A278" s="73">
        <v>159243</v>
      </c>
      <c r="B278" s="73" t="s">
        <v>44</v>
      </c>
      <c r="C278" s="73">
        <v>665848</v>
      </c>
      <c r="D278" s="73" t="s">
        <v>690</v>
      </c>
      <c r="E278" s="73">
        <v>327</v>
      </c>
      <c r="F278" s="73">
        <v>0</v>
      </c>
      <c r="G278" s="73">
        <v>211</v>
      </c>
      <c r="H278" s="73">
        <v>538</v>
      </c>
      <c r="I278">
        <f t="shared" si="8"/>
        <v>0.60780669144981414</v>
      </c>
      <c r="J278">
        <f t="shared" si="9"/>
        <v>327</v>
      </c>
    </row>
    <row r="279" spans="1:10" ht="39.6" x14ac:dyDescent="0.3">
      <c r="A279" s="73">
        <v>159243</v>
      </c>
      <c r="B279" s="73" t="s">
        <v>44</v>
      </c>
      <c r="C279" s="73">
        <v>660980</v>
      </c>
      <c r="D279" s="73" t="s">
        <v>686</v>
      </c>
      <c r="E279" s="73">
        <v>377</v>
      </c>
      <c r="F279" s="73">
        <v>0</v>
      </c>
      <c r="G279" s="73">
        <v>165</v>
      </c>
      <c r="H279" s="73">
        <v>542</v>
      </c>
      <c r="I279">
        <f t="shared" si="8"/>
        <v>0.69557195571955721</v>
      </c>
      <c r="J279">
        <f t="shared" si="9"/>
        <v>377</v>
      </c>
    </row>
    <row r="280" spans="1:10" ht="39.6" x14ac:dyDescent="0.3">
      <c r="A280" s="73">
        <v>159243</v>
      </c>
      <c r="B280" s="73" t="s">
        <v>44</v>
      </c>
      <c r="C280" s="73">
        <v>660984</v>
      </c>
      <c r="D280" s="73" t="s">
        <v>695</v>
      </c>
      <c r="E280" s="73">
        <v>278</v>
      </c>
      <c r="F280" s="73">
        <v>0</v>
      </c>
      <c r="G280" s="73">
        <v>282</v>
      </c>
      <c r="H280" s="73">
        <v>560</v>
      </c>
      <c r="I280">
        <f t="shared" si="8"/>
        <v>0.49642857142857144</v>
      </c>
      <c r="J280">
        <f t="shared" si="9"/>
        <v>278</v>
      </c>
    </row>
    <row r="281" spans="1:10" ht="39.6" x14ac:dyDescent="0.3">
      <c r="A281" s="73">
        <v>159243</v>
      </c>
      <c r="B281" s="73" t="s">
        <v>44</v>
      </c>
      <c r="C281" s="73">
        <v>665648</v>
      </c>
      <c r="D281" s="73" t="s">
        <v>693</v>
      </c>
      <c r="E281" s="73">
        <v>482</v>
      </c>
      <c r="F281" s="73">
        <v>0</v>
      </c>
      <c r="G281" s="73">
        <v>149</v>
      </c>
      <c r="H281" s="73">
        <v>631</v>
      </c>
      <c r="I281">
        <f t="shared" si="8"/>
        <v>0.7638668779714739</v>
      </c>
      <c r="J281">
        <f t="shared" si="9"/>
        <v>482</v>
      </c>
    </row>
    <row r="282" spans="1:10" ht="39.6" x14ac:dyDescent="0.3">
      <c r="A282" s="73">
        <v>159243</v>
      </c>
      <c r="B282" s="73" t="s">
        <v>44</v>
      </c>
      <c r="C282" s="73">
        <v>664668</v>
      </c>
      <c r="D282" s="73" t="s">
        <v>688</v>
      </c>
      <c r="E282" s="73">
        <v>375</v>
      </c>
      <c r="F282" s="73">
        <v>0</v>
      </c>
      <c r="G282" s="73">
        <v>260</v>
      </c>
      <c r="H282" s="73">
        <v>635</v>
      </c>
      <c r="I282">
        <f t="shared" si="8"/>
        <v>0.59055118110236215</v>
      </c>
      <c r="J282">
        <f t="shared" si="9"/>
        <v>375</v>
      </c>
    </row>
    <row r="283" spans="1:10" ht="39.6" x14ac:dyDescent="0.3">
      <c r="A283" s="73">
        <v>159243</v>
      </c>
      <c r="B283" s="73" t="s">
        <v>44</v>
      </c>
      <c r="C283" s="73">
        <v>660983</v>
      </c>
      <c r="D283" s="73" t="s">
        <v>691</v>
      </c>
      <c r="E283" s="73">
        <v>646</v>
      </c>
      <c r="F283" s="73">
        <v>0</v>
      </c>
      <c r="G283" s="73">
        <v>0</v>
      </c>
      <c r="H283" s="73">
        <v>646</v>
      </c>
      <c r="I283">
        <f t="shared" si="8"/>
        <v>1</v>
      </c>
      <c r="J283">
        <f t="shared" si="9"/>
        <v>646</v>
      </c>
    </row>
    <row r="284" spans="1:10" ht="39.6" x14ac:dyDescent="0.3">
      <c r="A284" s="73">
        <v>159243</v>
      </c>
      <c r="B284" s="73" t="s">
        <v>44</v>
      </c>
      <c r="C284" s="73">
        <v>664669</v>
      </c>
      <c r="D284" s="73" t="s">
        <v>687</v>
      </c>
      <c r="E284" s="73">
        <v>851</v>
      </c>
      <c r="F284" s="73">
        <v>0</v>
      </c>
      <c r="G284" s="73">
        <v>673</v>
      </c>
      <c r="H284" s="73">
        <v>1524</v>
      </c>
      <c r="I284">
        <f t="shared" si="8"/>
        <v>0.55839895013123364</v>
      </c>
      <c r="J284">
        <f t="shared" si="9"/>
        <v>851</v>
      </c>
    </row>
    <row r="285" spans="1:10" ht="39.6" x14ac:dyDescent="0.3">
      <c r="A285" s="73">
        <v>159382</v>
      </c>
      <c r="B285" s="73" t="s">
        <v>45</v>
      </c>
      <c r="C285" s="73">
        <v>687209</v>
      </c>
      <c r="D285" s="73" t="s">
        <v>696</v>
      </c>
      <c r="E285" s="73">
        <v>27</v>
      </c>
      <c r="F285" s="73">
        <v>0</v>
      </c>
      <c r="G285" s="73">
        <v>0</v>
      </c>
      <c r="H285" s="73">
        <v>27</v>
      </c>
      <c r="I285">
        <f t="shared" si="8"/>
        <v>1</v>
      </c>
      <c r="J285">
        <f t="shared" si="9"/>
        <v>27</v>
      </c>
    </row>
    <row r="286" spans="1:10" ht="39.6" x14ac:dyDescent="0.3">
      <c r="A286" s="73">
        <v>159382</v>
      </c>
      <c r="B286" s="73" t="s">
        <v>45</v>
      </c>
      <c r="C286" s="73">
        <v>683587</v>
      </c>
      <c r="D286" s="73" t="s">
        <v>699</v>
      </c>
      <c r="E286" s="73">
        <v>102</v>
      </c>
      <c r="F286" s="73">
        <v>0</v>
      </c>
      <c r="G286" s="73">
        <v>20</v>
      </c>
      <c r="H286" s="73">
        <v>122</v>
      </c>
      <c r="I286">
        <f t="shared" si="8"/>
        <v>0.83606557377049184</v>
      </c>
      <c r="J286">
        <f t="shared" si="9"/>
        <v>102</v>
      </c>
    </row>
    <row r="287" spans="1:10" ht="39.6" x14ac:dyDescent="0.3">
      <c r="A287" s="73">
        <v>159382</v>
      </c>
      <c r="B287" s="73" t="s">
        <v>45</v>
      </c>
      <c r="C287" s="73">
        <v>661539</v>
      </c>
      <c r="D287" s="73" t="s">
        <v>697</v>
      </c>
      <c r="E287" s="73">
        <v>285</v>
      </c>
      <c r="F287" s="73">
        <v>0</v>
      </c>
      <c r="G287" s="73">
        <v>29</v>
      </c>
      <c r="H287" s="73">
        <v>314</v>
      </c>
      <c r="I287">
        <f t="shared" si="8"/>
        <v>0.90764331210191085</v>
      </c>
      <c r="J287">
        <f t="shared" si="9"/>
        <v>285</v>
      </c>
    </row>
    <row r="288" spans="1:10" ht="39.6" x14ac:dyDescent="0.3">
      <c r="A288" s="73">
        <v>159382</v>
      </c>
      <c r="B288" s="73" t="s">
        <v>45</v>
      </c>
      <c r="C288" s="73">
        <v>663421</v>
      </c>
      <c r="D288" s="73" t="s">
        <v>698</v>
      </c>
      <c r="E288" s="73">
        <v>202</v>
      </c>
      <c r="F288" s="73">
        <v>0</v>
      </c>
      <c r="G288" s="73">
        <v>115</v>
      </c>
      <c r="H288" s="73">
        <v>317</v>
      </c>
      <c r="I288">
        <f t="shared" si="8"/>
        <v>0.63722397476340698</v>
      </c>
      <c r="J288">
        <f t="shared" si="9"/>
        <v>202</v>
      </c>
    </row>
    <row r="289" spans="1:10" ht="39.6" x14ac:dyDescent="0.3">
      <c r="A289" s="73">
        <v>159694</v>
      </c>
      <c r="B289" s="73" t="s">
        <v>367</v>
      </c>
      <c r="C289" s="73">
        <v>678926</v>
      </c>
      <c r="D289" s="73" t="s">
        <v>367</v>
      </c>
      <c r="E289" s="73">
        <v>512</v>
      </c>
      <c r="F289" s="73">
        <v>0</v>
      </c>
      <c r="G289" s="73">
        <v>225</v>
      </c>
      <c r="H289" s="73">
        <v>737</v>
      </c>
      <c r="I289">
        <f t="shared" si="8"/>
        <v>0.69470827679782898</v>
      </c>
      <c r="J289">
        <f t="shared" si="9"/>
        <v>512</v>
      </c>
    </row>
    <row r="290" spans="1:10" ht="39.6" x14ac:dyDescent="0.3">
      <c r="A290" s="73">
        <v>159347</v>
      </c>
      <c r="B290" s="73" t="s">
        <v>46</v>
      </c>
      <c r="C290" s="73">
        <v>660797</v>
      </c>
      <c r="D290" s="73" t="s">
        <v>700</v>
      </c>
      <c r="E290" s="73">
        <v>83</v>
      </c>
      <c r="F290" s="73">
        <v>0</v>
      </c>
      <c r="G290" s="73">
        <v>17</v>
      </c>
      <c r="H290" s="73">
        <v>100</v>
      </c>
      <c r="I290">
        <f t="shared" si="8"/>
        <v>0.83</v>
      </c>
      <c r="J290">
        <f t="shared" si="9"/>
        <v>83</v>
      </c>
    </row>
    <row r="291" spans="1:10" ht="52.8" x14ac:dyDescent="0.3">
      <c r="A291" s="73">
        <v>159347</v>
      </c>
      <c r="B291" s="73" t="s">
        <v>46</v>
      </c>
      <c r="C291" s="73">
        <v>660794</v>
      </c>
      <c r="D291" s="73" t="s">
        <v>701</v>
      </c>
      <c r="E291" s="73">
        <v>206</v>
      </c>
      <c r="F291" s="73">
        <v>0</v>
      </c>
      <c r="G291" s="73">
        <v>56</v>
      </c>
      <c r="H291" s="73">
        <v>262</v>
      </c>
      <c r="I291">
        <f t="shared" si="8"/>
        <v>0.7862595419847328</v>
      </c>
      <c r="J291">
        <f t="shared" si="9"/>
        <v>206</v>
      </c>
    </row>
    <row r="292" spans="1:10" ht="79.2" x14ac:dyDescent="0.3">
      <c r="A292" s="73">
        <v>159347</v>
      </c>
      <c r="B292" s="73" t="s">
        <v>46</v>
      </c>
      <c r="C292" s="73">
        <v>660796</v>
      </c>
      <c r="D292" s="73" t="s">
        <v>702</v>
      </c>
      <c r="E292" s="73">
        <v>176</v>
      </c>
      <c r="F292" s="73">
        <v>0</v>
      </c>
      <c r="G292" s="73">
        <v>110</v>
      </c>
      <c r="H292" s="73">
        <v>286</v>
      </c>
      <c r="I292">
        <f t="shared" si="8"/>
        <v>0.61538461538461542</v>
      </c>
      <c r="J292">
        <f t="shared" si="9"/>
        <v>176</v>
      </c>
    </row>
    <row r="293" spans="1:10" ht="66" x14ac:dyDescent="0.3">
      <c r="A293" s="73">
        <v>159197</v>
      </c>
      <c r="B293" s="73" t="s">
        <v>47</v>
      </c>
      <c r="C293" s="73">
        <v>686491</v>
      </c>
      <c r="D293" s="73" t="s">
        <v>704</v>
      </c>
      <c r="E293" s="73">
        <v>83</v>
      </c>
      <c r="F293" s="73">
        <v>0</v>
      </c>
      <c r="G293" s="73">
        <v>7</v>
      </c>
      <c r="H293" s="73">
        <v>90</v>
      </c>
      <c r="I293">
        <f t="shared" si="8"/>
        <v>0.92222222222222228</v>
      </c>
      <c r="J293">
        <f t="shared" si="9"/>
        <v>83</v>
      </c>
    </row>
    <row r="294" spans="1:10" ht="39.6" x14ac:dyDescent="0.3">
      <c r="A294" s="73">
        <v>159197</v>
      </c>
      <c r="B294" s="73" t="s">
        <v>47</v>
      </c>
      <c r="C294" s="73">
        <v>661118</v>
      </c>
      <c r="D294" s="73" t="s">
        <v>705</v>
      </c>
      <c r="E294" s="73">
        <v>253</v>
      </c>
      <c r="F294" s="73">
        <v>0</v>
      </c>
      <c r="G294" s="73">
        <v>0</v>
      </c>
      <c r="H294" s="73">
        <v>253</v>
      </c>
      <c r="I294">
        <f t="shared" si="8"/>
        <v>1</v>
      </c>
      <c r="J294">
        <f t="shared" si="9"/>
        <v>253</v>
      </c>
    </row>
    <row r="295" spans="1:10" ht="39.6" x14ac:dyDescent="0.3">
      <c r="A295" s="73">
        <v>159197</v>
      </c>
      <c r="B295" s="73" t="s">
        <v>47</v>
      </c>
      <c r="C295" s="73">
        <v>662899</v>
      </c>
      <c r="D295" s="73" t="s">
        <v>707</v>
      </c>
      <c r="E295" s="73">
        <v>252</v>
      </c>
      <c r="F295" s="73">
        <v>0</v>
      </c>
      <c r="G295" s="73">
        <v>33</v>
      </c>
      <c r="H295" s="73">
        <v>285</v>
      </c>
      <c r="I295">
        <f t="shared" si="8"/>
        <v>0.88421052631578945</v>
      </c>
      <c r="J295">
        <f t="shared" si="9"/>
        <v>252</v>
      </c>
    </row>
    <row r="296" spans="1:10" ht="39.6" x14ac:dyDescent="0.3">
      <c r="A296" s="73">
        <v>159197</v>
      </c>
      <c r="B296" s="73" t="s">
        <v>47</v>
      </c>
      <c r="C296" s="73">
        <v>661117</v>
      </c>
      <c r="D296" s="73" t="s">
        <v>709</v>
      </c>
      <c r="E296" s="73">
        <v>229</v>
      </c>
      <c r="F296" s="73">
        <v>0</v>
      </c>
      <c r="G296" s="73">
        <v>102</v>
      </c>
      <c r="H296" s="73">
        <v>331</v>
      </c>
      <c r="I296">
        <f t="shared" si="8"/>
        <v>0.69184290030211482</v>
      </c>
      <c r="J296">
        <f t="shared" si="9"/>
        <v>229</v>
      </c>
    </row>
    <row r="297" spans="1:10" ht="39.6" x14ac:dyDescent="0.3">
      <c r="A297" s="73">
        <v>159197</v>
      </c>
      <c r="B297" s="73" t="s">
        <v>47</v>
      </c>
      <c r="C297" s="73">
        <v>661115</v>
      </c>
      <c r="D297" s="73" t="s">
        <v>708</v>
      </c>
      <c r="E297" s="73">
        <v>254</v>
      </c>
      <c r="F297" s="73">
        <v>0</v>
      </c>
      <c r="G297" s="73">
        <v>98</v>
      </c>
      <c r="H297" s="73">
        <v>352</v>
      </c>
      <c r="I297">
        <f t="shared" si="8"/>
        <v>0.72159090909090906</v>
      </c>
      <c r="J297">
        <f t="shared" si="9"/>
        <v>254</v>
      </c>
    </row>
    <row r="298" spans="1:10" ht="39.6" x14ac:dyDescent="0.3">
      <c r="A298" s="73">
        <v>159197</v>
      </c>
      <c r="B298" s="73" t="s">
        <v>47</v>
      </c>
      <c r="C298" s="73">
        <v>661119</v>
      </c>
      <c r="D298" s="73" t="s">
        <v>706</v>
      </c>
      <c r="E298" s="73">
        <v>150</v>
      </c>
      <c r="F298" s="73">
        <v>0</v>
      </c>
      <c r="G298" s="73">
        <v>211</v>
      </c>
      <c r="H298" s="73">
        <v>361</v>
      </c>
      <c r="I298">
        <f t="shared" si="8"/>
        <v>0.41551246537396119</v>
      </c>
      <c r="J298">
        <f t="shared" si="9"/>
        <v>150</v>
      </c>
    </row>
    <row r="299" spans="1:10" ht="39.6" x14ac:dyDescent="0.3">
      <c r="A299" s="73">
        <v>159197</v>
      </c>
      <c r="B299" s="73" t="s">
        <v>47</v>
      </c>
      <c r="C299" s="73">
        <v>659297</v>
      </c>
      <c r="D299" s="73" t="s">
        <v>703</v>
      </c>
      <c r="E299" s="73">
        <v>359</v>
      </c>
      <c r="F299" s="73">
        <v>0</v>
      </c>
      <c r="G299" s="73">
        <v>316</v>
      </c>
      <c r="H299" s="73">
        <v>675</v>
      </c>
      <c r="I299">
        <f t="shared" si="8"/>
        <v>0.5318518518518518</v>
      </c>
      <c r="J299">
        <f t="shared" si="9"/>
        <v>359</v>
      </c>
    </row>
    <row r="300" spans="1:10" ht="52.8" x14ac:dyDescent="0.3">
      <c r="A300" s="73">
        <v>159501</v>
      </c>
      <c r="B300" s="73" t="s">
        <v>48</v>
      </c>
      <c r="C300" s="73">
        <v>665557</v>
      </c>
      <c r="D300" s="73" t="s">
        <v>712</v>
      </c>
      <c r="E300" s="73">
        <v>21</v>
      </c>
      <c r="F300" s="73">
        <v>0</v>
      </c>
      <c r="G300" s="73">
        <v>0</v>
      </c>
      <c r="H300" s="73">
        <v>21</v>
      </c>
      <c r="I300">
        <f t="shared" si="8"/>
        <v>1</v>
      </c>
      <c r="J300">
        <f t="shared" si="9"/>
        <v>21</v>
      </c>
    </row>
    <row r="301" spans="1:10" ht="52.8" x14ac:dyDescent="0.3">
      <c r="A301" s="73">
        <v>159501</v>
      </c>
      <c r="B301" s="73" t="s">
        <v>48</v>
      </c>
      <c r="C301" s="73">
        <v>661746</v>
      </c>
      <c r="D301" s="73" t="s">
        <v>713</v>
      </c>
      <c r="E301" s="73">
        <v>53</v>
      </c>
      <c r="F301" s="73">
        <v>14</v>
      </c>
      <c r="G301" s="73">
        <v>136</v>
      </c>
      <c r="H301" s="73">
        <v>203</v>
      </c>
      <c r="I301">
        <f t="shared" si="8"/>
        <v>0.33004926108374383</v>
      </c>
      <c r="J301">
        <f t="shared" si="9"/>
        <v>67</v>
      </c>
    </row>
    <row r="302" spans="1:10" ht="52.8" x14ac:dyDescent="0.3">
      <c r="A302" s="73">
        <v>159501</v>
      </c>
      <c r="B302" s="73" t="s">
        <v>48</v>
      </c>
      <c r="C302" s="73">
        <v>661747</v>
      </c>
      <c r="D302" s="73" t="s">
        <v>711</v>
      </c>
      <c r="E302" s="73">
        <v>79</v>
      </c>
      <c r="F302" s="73">
        <v>27</v>
      </c>
      <c r="G302" s="73">
        <v>210</v>
      </c>
      <c r="H302" s="73">
        <v>316</v>
      </c>
      <c r="I302">
        <f t="shared" si="8"/>
        <v>0.33544303797468356</v>
      </c>
      <c r="J302">
        <f t="shared" si="9"/>
        <v>106</v>
      </c>
    </row>
    <row r="303" spans="1:10" ht="52.8" x14ac:dyDescent="0.3">
      <c r="A303" s="73">
        <v>159501</v>
      </c>
      <c r="B303" s="73" t="s">
        <v>48</v>
      </c>
      <c r="C303" s="73">
        <v>661745</v>
      </c>
      <c r="D303" s="73" t="s">
        <v>710</v>
      </c>
      <c r="E303" s="73">
        <v>139</v>
      </c>
      <c r="F303" s="73">
        <v>21</v>
      </c>
      <c r="G303" s="73">
        <v>300</v>
      </c>
      <c r="H303" s="73">
        <v>460</v>
      </c>
      <c r="I303">
        <f t="shared" si="8"/>
        <v>0.34782608695652173</v>
      </c>
      <c r="J303">
        <f t="shared" si="9"/>
        <v>160</v>
      </c>
    </row>
    <row r="304" spans="1:10" ht="52.8" x14ac:dyDescent="0.3">
      <c r="A304" s="73">
        <v>160031</v>
      </c>
      <c r="B304" s="73" t="s">
        <v>49</v>
      </c>
      <c r="C304" s="73">
        <v>681026</v>
      </c>
      <c r="D304" s="73" t="s">
        <v>730</v>
      </c>
      <c r="E304" s="73">
        <v>18</v>
      </c>
      <c r="F304" s="73">
        <v>0</v>
      </c>
      <c r="G304" s="73">
        <v>224</v>
      </c>
      <c r="H304" s="73">
        <v>242</v>
      </c>
      <c r="I304">
        <f t="shared" si="8"/>
        <v>7.43801652892562E-2</v>
      </c>
      <c r="J304">
        <f t="shared" si="9"/>
        <v>18</v>
      </c>
    </row>
    <row r="305" spans="1:10" ht="66" x14ac:dyDescent="0.3">
      <c r="A305" s="73">
        <v>160031</v>
      </c>
      <c r="B305" s="73" t="s">
        <v>49</v>
      </c>
      <c r="C305" s="73">
        <v>683622</v>
      </c>
      <c r="D305" s="73" t="s">
        <v>716</v>
      </c>
      <c r="E305" s="73">
        <v>249</v>
      </c>
      <c r="F305" s="73">
        <v>0</v>
      </c>
      <c r="G305" s="73">
        <v>0</v>
      </c>
      <c r="H305" s="73">
        <v>249</v>
      </c>
      <c r="I305">
        <f t="shared" si="8"/>
        <v>1</v>
      </c>
      <c r="J305">
        <f t="shared" si="9"/>
        <v>249</v>
      </c>
    </row>
    <row r="306" spans="1:10" ht="52.8" x14ac:dyDescent="0.3">
      <c r="A306" s="73">
        <v>160031</v>
      </c>
      <c r="B306" s="73" t="s">
        <v>49</v>
      </c>
      <c r="C306" s="73">
        <v>661994</v>
      </c>
      <c r="D306" s="73" t="s">
        <v>735</v>
      </c>
      <c r="E306" s="73">
        <v>278</v>
      </c>
      <c r="F306" s="73">
        <v>0</v>
      </c>
      <c r="G306" s="73">
        <v>0</v>
      </c>
      <c r="H306" s="73">
        <v>278</v>
      </c>
      <c r="I306">
        <f t="shared" si="8"/>
        <v>1</v>
      </c>
      <c r="J306">
        <f t="shared" si="9"/>
        <v>278</v>
      </c>
    </row>
    <row r="307" spans="1:10" ht="52.8" x14ac:dyDescent="0.3">
      <c r="A307" s="73">
        <v>160031</v>
      </c>
      <c r="B307" s="73" t="s">
        <v>49</v>
      </c>
      <c r="C307" s="73">
        <v>661990</v>
      </c>
      <c r="D307" s="73" t="s">
        <v>731</v>
      </c>
      <c r="E307" s="73">
        <v>167</v>
      </c>
      <c r="F307" s="73">
        <v>0</v>
      </c>
      <c r="G307" s="73">
        <v>116</v>
      </c>
      <c r="H307" s="73">
        <v>283</v>
      </c>
      <c r="I307">
        <f t="shared" si="8"/>
        <v>0.59010600706713778</v>
      </c>
      <c r="J307">
        <f t="shared" si="9"/>
        <v>167</v>
      </c>
    </row>
    <row r="308" spans="1:10" ht="52.8" x14ac:dyDescent="0.3">
      <c r="A308" s="73">
        <v>160031</v>
      </c>
      <c r="B308" s="73" t="s">
        <v>49</v>
      </c>
      <c r="C308" s="73">
        <v>687089</v>
      </c>
      <c r="D308" s="73" t="s">
        <v>718</v>
      </c>
      <c r="E308" s="73">
        <v>290</v>
      </c>
      <c r="F308" s="73">
        <v>0</v>
      </c>
      <c r="G308" s="73">
        <v>2</v>
      </c>
      <c r="H308" s="73">
        <v>292</v>
      </c>
      <c r="I308">
        <f t="shared" si="8"/>
        <v>0.99315068493150682</v>
      </c>
      <c r="J308">
        <f t="shared" si="9"/>
        <v>290</v>
      </c>
    </row>
    <row r="309" spans="1:10" ht="52.8" x14ac:dyDescent="0.3">
      <c r="A309" s="73">
        <v>160031</v>
      </c>
      <c r="B309" s="73" t="s">
        <v>49</v>
      </c>
      <c r="C309" s="73">
        <v>665850</v>
      </c>
      <c r="D309" s="73" t="s">
        <v>720</v>
      </c>
      <c r="E309" s="73">
        <v>294</v>
      </c>
      <c r="F309" s="73">
        <v>0</v>
      </c>
      <c r="G309" s="73">
        <v>52</v>
      </c>
      <c r="H309" s="73">
        <v>346</v>
      </c>
      <c r="I309">
        <f t="shared" si="8"/>
        <v>0.8497109826589595</v>
      </c>
      <c r="J309">
        <f t="shared" si="9"/>
        <v>294</v>
      </c>
    </row>
    <row r="310" spans="1:10" ht="52.8" x14ac:dyDescent="0.3">
      <c r="A310" s="73">
        <v>160031</v>
      </c>
      <c r="B310" s="73" t="s">
        <v>49</v>
      </c>
      <c r="C310" s="73">
        <v>663100</v>
      </c>
      <c r="D310" s="73" t="s">
        <v>732</v>
      </c>
      <c r="E310" s="73">
        <v>327</v>
      </c>
      <c r="F310" s="73">
        <v>0</v>
      </c>
      <c r="G310" s="73">
        <v>38</v>
      </c>
      <c r="H310" s="73">
        <v>365</v>
      </c>
      <c r="I310">
        <f t="shared" si="8"/>
        <v>0.89589041095890409</v>
      </c>
      <c r="J310">
        <f t="shared" si="9"/>
        <v>327</v>
      </c>
    </row>
    <row r="311" spans="1:10" ht="52.8" x14ac:dyDescent="0.3">
      <c r="A311" s="73">
        <v>160031</v>
      </c>
      <c r="B311" s="73" t="s">
        <v>49</v>
      </c>
      <c r="C311" s="73">
        <v>665877</v>
      </c>
      <c r="D311" s="73" t="s">
        <v>719</v>
      </c>
      <c r="E311" s="73">
        <v>354</v>
      </c>
      <c r="F311" s="73">
        <v>0</v>
      </c>
      <c r="G311" s="73">
        <v>18</v>
      </c>
      <c r="H311" s="73">
        <v>372</v>
      </c>
      <c r="I311">
        <f t="shared" si="8"/>
        <v>0.95161290322580649</v>
      </c>
      <c r="J311">
        <f t="shared" si="9"/>
        <v>354</v>
      </c>
    </row>
    <row r="312" spans="1:10" ht="52.8" x14ac:dyDescent="0.3">
      <c r="A312" s="73">
        <v>160031</v>
      </c>
      <c r="B312" s="73" t="s">
        <v>49</v>
      </c>
      <c r="C312" s="73">
        <v>661986</v>
      </c>
      <c r="D312" s="73" t="s">
        <v>725</v>
      </c>
      <c r="E312" s="73">
        <v>174</v>
      </c>
      <c r="F312" s="73">
        <v>0</v>
      </c>
      <c r="G312" s="73">
        <v>204</v>
      </c>
      <c r="H312" s="73">
        <v>378</v>
      </c>
      <c r="I312">
        <f t="shared" si="8"/>
        <v>0.46031746031746029</v>
      </c>
      <c r="J312">
        <f t="shared" si="9"/>
        <v>174</v>
      </c>
    </row>
    <row r="313" spans="1:10" ht="52.8" x14ac:dyDescent="0.3">
      <c r="A313" s="73">
        <v>160031</v>
      </c>
      <c r="B313" s="73" t="s">
        <v>49</v>
      </c>
      <c r="C313" s="73">
        <v>661995</v>
      </c>
      <c r="D313" s="73" t="s">
        <v>736</v>
      </c>
      <c r="E313" s="73">
        <v>382</v>
      </c>
      <c r="F313" s="73">
        <v>0</v>
      </c>
      <c r="G313" s="73">
        <v>0</v>
      </c>
      <c r="H313" s="73">
        <v>382</v>
      </c>
      <c r="I313">
        <f t="shared" si="8"/>
        <v>1</v>
      </c>
      <c r="J313">
        <f t="shared" si="9"/>
        <v>382</v>
      </c>
    </row>
    <row r="314" spans="1:10" ht="52.8" x14ac:dyDescent="0.3">
      <c r="A314" s="73">
        <v>160031</v>
      </c>
      <c r="B314" s="73" t="s">
        <v>49</v>
      </c>
      <c r="C314" s="73">
        <v>665870</v>
      </c>
      <c r="D314" s="73" t="s">
        <v>714</v>
      </c>
      <c r="E314" s="73">
        <v>87</v>
      </c>
      <c r="F314" s="73">
        <v>0</v>
      </c>
      <c r="G314" s="73">
        <v>322</v>
      </c>
      <c r="H314" s="73">
        <v>409</v>
      </c>
      <c r="I314">
        <f t="shared" si="8"/>
        <v>0.21271393643031786</v>
      </c>
      <c r="J314">
        <f t="shared" si="9"/>
        <v>87</v>
      </c>
    </row>
    <row r="315" spans="1:10" ht="52.8" x14ac:dyDescent="0.3">
      <c r="A315" s="73">
        <v>160031</v>
      </c>
      <c r="B315" s="73" t="s">
        <v>49</v>
      </c>
      <c r="C315" s="73">
        <v>665871</v>
      </c>
      <c r="D315" s="73" t="s">
        <v>715</v>
      </c>
      <c r="E315" s="73">
        <v>32</v>
      </c>
      <c r="F315" s="73">
        <v>0</v>
      </c>
      <c r="G315" s="73">
        <v>396</v>
      </c>
      <c r="H315" s="73">
        <v>428</v>
      </c>
      <c r="I315">
        <f t="shared" si="8"/>
        <v>7.476635514018691E-2</v>
      </c>
      <c r="J315">
        <f t="shared" si="9"/>
        <v>32</v>
      </c>
    </row>
    <row r="316" spans="1:10" ht="52.8" x14ac:dyDescent="0.3">
      <c r="A316" s="73">
        <v>160031</v>
      </c>
      <c r="B316" s="73" t="s">
        <v>49</v>
      </c>
      <c r="C316" s="73">
        <v>661982</v>
      </c>
      <c r="D316" s="73" t="s">
        <v>410</v>
      </c>
      <c r="E316" s="73">
        <v>116</v>
      </c>
      <c r="F316" s="73">
        <v>0</v>
      </c>
      <c r="G316" s="73">
        <v>332</v>
      </c>
      <c r="H316" s="73">
        <v>448</v>
      </c>
      <c r="I316">
        <f t="shared" si="8"/>
        <v>0.25892857142857145</v>
      </c>
      <c r="J316">
        <f t="shared" si="9"/>
        <v>116</v>
      </c>
    </row>
    <row r="317" spans="1:10" ht="52.8" x14ac:dyDescent="0.3">
      <c r="A317" s="73">
        <v>160031</v>
      </c>
      <c r="B317" s="73" t="s">
        <v>49</v>
      </c>
      <c r="C317" s="73">
        <v>663477</v>
      </c>
      <c r="D317" s="73" t="s">
        <v>726</v>
      </c>
      <c r="E317" s="73">
        <v>368</v>
      </c>
      <c r="F317" s="73">
        <v>0</v>
      </c>
      <c r="G317" s="73">
        <v>95</v>
      </c>
      <c r="H317" s="73">
        <v>463</v>
      </c>
      <c r="I317">
        <f t="shared" si="8"/>
        <v>0.79481641468682507</v>
      </c>
      <c r="J317">
        <f t="shared" si="9"/>
        <v>368</v>
      </c>
    </row>
    <row r="318" spans="1:10" ht="52.8" x14ac:dyDescent="0.3">
      <c r="A318" s="73">
        <v>160031</v>
      </c>
      <c r="B318" s="73" t="s">
        <v>49</v>
      </c>
      <c r="C318" s="73">
        <v>665879</v>
      </c>
      <c r="D318" s="73" t="s">
        <v>729</v>
      </c>
      <c r="E318" s="73">
        <v>521</v>
      </c>
      <c r="F318" s="73">
        <v>0</v>
      </c>
      <c r="G318" s="73">
        <v>0</v>
      </c>
      <c r="H318" s="73">
        <v>521</v>
      </c>
      <c r="I318">
        <f t="shared" si="8"/>
        <v>1</v>
      </c>
      <c r="J318">
        <f t="shared" si="9"/>
        <v>521</v>
      </c>
    </row>
    <row r="319" spans="1:10" ht="52.8" x14ac:dyDescent="0.3">
      <c r="A319" s="73">
        <v>160031</v>
      </c>
      <c r="B319" s="73" t="s">
        <v>49</v>
      </c>
      <c r="C319" s="73">
        <v>683621</v>
      </c>
      <c r="D319" s="73" t="s">
        <v>721</v>
      </c>
      <c r="E319" s="73">
        <v>547</v>
      </c>
      <c r="F319" s="73">
        <v>0</v>
      </c>
      <c r="G319" s="73">
        <v>0</v>
      </c>
      <c r="H319" s="73">
        <v>547</v>
      </c>
      <c r="I319">
        <f t="shared" si="8"/>
        <v>1</v>
      </c>
      <c r="J319">
        <f t="shared" si="9"/>
        <v>547</v>
      </c>
    </row>
    <row r="320" spans="1:10" ht="52.8" x14ac:dyDescent="0.3">
      <c r="A320" s="73">
        <v>160031</v>
      </c>
      <c r="B320" s="73" t="s">
        <v>49</v>
      </c>
      <c r="C320" s="73">
        <v>665878</v>
      </c>
      <c r="D320" s="73" t="s">
        <v>728</v>
      </c>
      <c r="E320" s="73">
        <v>549</v>
      </c>
      <c r="F320" s="73">
        <v>0</v>
      </c>
      <c r="G320" s="73">
        <v>0</v>
      </c>
      <c r="H320" s="73">
        <v>549</v>
      </c>
      <c r="I320">
        <f t="shared" si="8"/>
        <v>1</v>
      </c>
      <c r="J320">
        <f t="shared" si="9"/>
        <v>549</v>
      </c>
    </row>
    <row r="321" spans="1:10" ht="52.8" x14ac:dyDescent="0.3">
      <c r="A321" s="73">
        <v>160031</v>
      </c>
      <c r="B321" s="73" t="s">
        <v>49</v>
      </c>
      <c r="C321" s="73">
        <v>663099</v>
      </c>
      <c r="D321" s="73" t="s">
        <v>724</v>
      </c>
      <c r="E321" s="73">
        <v>459</v>
      </c>
      <c r="F321" s="73">
        <v>0</v>
      </c>
      <c r="G321" s="73">
        <v>108</v>
      </c>
      <c r="H321" s="73">
        <v>567</v>
      </c>
      <c r="I321">
        <f t="shared" si="8"/>
        <v>0.80952380952380953</v>
      </c>
      <c r="J321">
        <f t="shared" si="9"/>
        <v>459</v>
      </c>
    </row>
    <row r="322" spans="1:10" ht="52.8" x14ac:dyDescent="0.3">
      <c r="A322" s="73">
        <v>160031</v>
      </c>
      <c r="B322" s="73" t="s">
        <v>49</v>
      </c>
      <c r="C322" s="73">
        <v>681027</v>
      </c>
      <c r="D322" s="73" t="s">
        <v>733</v>
      </c>
      <c r="E322" s="73">
        <v>122</v>
      </c>
      <c r="F322" s="73">
        <v>0</v>
      </c>
      <c r="G322" s="73">
        <v>454</v>
      </c>
      <c r="H322" s="73">
        <v>576</v>
      </c>
      <c r="I322">
        <f t="shared" ref="I322:I385" si="10">SUM(E322:F322)/H322</f>
        <v>0.21180555555555555</v>
      </c>
      <c r="J322">
        <f t="shared" ref="J322:J385" si="11">SUM(E322:F322)</f>
        <v>122</v>
      </c>
    </row>
    <row r="323" spans="1:10" ht="52.8" x14ac:dyDescent="0.3">
      <c r="A323" s="73">
        <v>160031</v>
      </c>
      <c r="B323" s="73" t="s">
        <v>49</v>
      </c>
      <c r="C323" s="73">
        <v>661985</v>
      </c>
      <c r="D323" s="73" t="s">
        <v>723</v>
      </c>
      <c r="E323" s="73">
        <v>187</v>
      </c>
      <c r="F323" s="73">
        <v>0</v>
      </c>
      <c r="G323" s="73">
        <v>403</v>
      </c>
      <c r="H323" s="73">
        <v>590</v>
      </c>
      <c r="I323">
        <f t="shared" si="10"/>
        <v>0.31694915254237288</v>
      </c>
      <c r="J323">
        <f t="shared" si="11"/>
        <v>187</v>
      </c>
    </row>
    <row r="324" spans="1:10" ht="52.8" x14ac:dyDescent="0.3">
      <c r="A324" s="73">
        <v>160031</v>
      </c>
      <c r="B324" s="73" t="s">
        <v>49</v>
      </c>
      <c r="C324" s="73">
        <v>665220</v>
      </c>
      <c r="D324" s="73" t="s">
        <v>722</v>
      </c>
      <c r="E324" s="73">
        <v>409</v>
      </c>
      <c r="F324" s="73">
        <v>0</v>
      </c>
      <c r="G324" s="73">
        <v>327</v>
      </c>
      <c r="H324" s="73">
        <v>736</v>
      </c>
      <c r="I324">
        <f t="shared" si="10"/>
        <v>0.55570652173913049</v>
      </c>
      <c r="J324">
        <f t="shared" si="11"/>
        <v>409</v>
      </c>
    </row>
    <row r="325" spans="1:10" ht="52.8" x14ac:dyDescent="0.3">
      <c r="A325" s="73">
        <v>160031</v>
      </c>
      <c r="B325" s="73" t="s">
        <v>49</v>
      </c>
      <c r="C325" s="73">
        <v>686407</v>
      </c>
      <c r="D325" s="73" t="s">
        <v>734</v>
      </c>
      <c r="E325" s="73">
        <v>459</v>
      </c>
      <c r="F325" s="73">
        <v>0</v>
      </c>
      <c r="G325" s="73">
        <v>485</v>
      </c>
      <c r="H325" s="73">
        <v>944</v>
      </c>
      <c r="I325">
        <f t="shared" si="10"/>
        <v>0.48622881355932202</v>
      </c>
      <c r="J325">
        <f t="shared" si="11"/>
        <v>459</v>
      </c>
    </row>
    <row r="326" spans="1:10" ht="52.8" x14ac:dyDescent="0.3">
      <c r="A326" s="73">
        <v>160031</v>
      </c>
      <c r="B326" s="73" t="s">
        <v>49</v>
      </c>
      <c r="C326" s="73">
        <v>661971</v>
      </c>
      <c r="D326" s="73" t="s">
        <v>727</v>
      </c>
      <c r="E326" s="73">
        <v>511</v>
      </c>
      <c r="F326" s="73">
        <v>0</v>
      </c>
      <c r="G326" s="73">
        <v>666</v>
      </c>
      <c r="H326" s="73">
        <v>1177</v>
      </c>
      <c r="I326">
        <f t="shared" si="10"/>
        <v>0.43415463041631264</v>
      </c>
      <c r="J326">
        <f t="shared" si="11"/>
        <v>511</v>
      </c>
    </row>
    <row r="327" spans="1:10" ht="52.8" x14ac:dyDescent="0.3">
      <c r="A327" s="73">
        <v>160031</v>
      </c>
      <c r="B327" s="73" t="s">
        <v>49</v>
      </c>
      <c r="C327" s="73">
        <v>665906</v>
      </c>
      <c r="D327" s="73" t="s">
        <v>717</v>
      </c>
      <c r="E327" s="73">
        <v>1068</v>
      </c>
      <c r="F327" s="73">
        <v>0</v>
      </c>
      <c r="G327" s="73">
        <v>141</v>
      </c>
      <c r="H327" s="73">
        <v>1209</v>
      </c>
      <c r="I327">
        <f t="shared" si="10"/>
        <v>0.88337468982630274</v>
      </c>
      <c r="J327">
        <f t="shared" si="11"/>
        <v>1068</v>
      </c>
    </row>
    <row r="328" spans="1:10" ht="39.6" x14ac:dyDescent="0.3">
      <c r="A328" s="73">
        <v>159402</v>
      </c>
      <c r="B328" s="73" t="s">
        <v>50</v>
      </c>
      <c r="C328" s="73">
        <v>662197</v>
      </c>
      <c r="D328" s="73" t="s">
        <v>737</v>
      </c>
      <c r="E328" s="73">
        <v>46</v>
      </c>
      <c r="F328" s="73">
        <v>19</v>
      </c>
      <c r="G328" s="73">
        <v>200</v>
      </c>
      <c r="H328" s="73">
        <v>265</v>
      </c>
      <c r="I328">
        <f t="shared" si="10"/>
        <v>0.24528301886792453</v>
      </c>
      <c r="J328">
        <f t="shared" si="11"/>
        <v>65</v>
      </c>
    </row>
    <row r="329" spans="1:10" ht="39.6" x14ac:dyDescent="0.3">
      <c r="A329" s="73">
        <v>159402</v>
      </c>
      <c r="B329" s="73" t="s">
        <v>50</v>
      </c>
      <c r="C329" s="73">
        <v>662196</v>
      </c>
      <c r="D329" s="73" t="s">
        <v>738</v>
      </c>
      <c r="E329" s="73">
        <v>67</v>
      </c>
      <c r="F329" s="73">
        <v>24</v>
      </c>
      <c r="G329" s="73">
        <v>182</v>
      </c>
      <c r="H329" s="73">
        <v>273</v>
      </c>
      <c r="I329">
        <f t="shared" si="10"/>
        <v>0.33333333333333331</v>
      </c>
      <c r="J329">
        <f t="shared" si="11"/>
        <v>91</v>
      </c>
    </row>
    <row r="330" spans="1:10" ht="52.8" x14ac:dyDescent="0.3">
      <c r="A330" s="73">
        <v>159502</v>
      </c>
      <c r="B330" s="73" t="s">
        <v>51</v>
      </c>
      <c r="C330" s="73">
        <v>662114</v>
      </c>
      <c r="D330" s="73" t="s">
        <v>739</v>
      </c>
      <c r="E330" s="73">
        <v>479</v>
      </c>
      <c r="F330" s="73">
        <v>0</v>
      </c>
      <c r="G330" s="73">
        <v>212</v>
      </c>
      <c r="H330" s="73">
        <v>691</v>
      </c>
      <c r="I330">
        <f t="shared" si="10"/>
        <v>0.69319826338639656</v>
      </c>
      <c r="J330">
        <f t="shared" si="11"/>
        <v>479</v>
      </c>
    </row>
    <row r="331" spans="1:10" ht="66" x14ac:dyDescent="0.3">
      <c r="A331" s="73">
        <v>159502</v>
      </c>
      <c r="B331" s="73" t="s">
        <v>51</v>
      </c>
      <c r="C331" s="73">
        <v>662115</v>
      </c>
      <c r="D331" s="73" t="s">
        <v>740</v>
      </c>
      <c r="E331" s="73">
        <v>532</v>
      </c>
      <c r="F331" s="73">
        <v>0</v>
      </c>
      <c r="G331" s="73">
        <v>243</v>
      </c>
      <c r="H331" s="73">
        <v>775</v>
      </c>
      <c r="I331">
        <f t="shared" si="10"/>
        <v>0.68645161290322576</v>
      </c>
      <c r="J331">
        <f t="shared" si="11"/>
        <v>532</v>
      </c>
    </row>
    <row r="332" spans="1:10" ht="39.6" x14ac:dyDescent="0.3">
      <c r="A332" s="73">
        <v>159464</v>
      </c>
      <c r="B332" s="73" t="s">
        <v>52</v>
      </c>
      <c r="C332" s="73">
        <v>662029</v>
      </c>
      <c r="D332" s="73" t="s">
        <v>742</v>
      </c>
      <c r="E332" s="73">
        <v>9</v>
      </c>
      <c r="F332" s="73">
        <v>9</v>
      </c>
      <c r="G332" s="73">
        <v>55</v>
      </c>
      <c r="H332" s="73">
        <v>73</v>
      </c>
      <c r="I332">
        <f t="shared" si="10"/>
        <v>0.24657534246575341</v>
      </c>
      <c r="J332">
        <f t="shared" si="11"/>
        <v>18</v>
      </c>
    </row>
    <row r="333" spans="1:10" ht="39.6" x14ac:dyDescent="0.3">
      <c r="A333" s="73">
        <v>159464</v>
      </c>
      <c r="B333" s="73" t="s">
        <v>52</v>
      </c>
      <c r="C333" s="73">
        <v>662028</v>
      </c>
      <c r="D333" s="73" t="s">
        <v>741</v>
      </c>
      <c r="E333" s="73">
        <v>21</v>
      </c>
      <c r="F333" s="73">
        <v>7</v>
      </c>
      <c r="G333" s="73">
        <v>56</v>
      </c>
      <c r="H333" s="73">
        <v>84</v>
      </c>
      <c r="I333">
        <f t="shared" si="10"/>
        <v>0.33333333333333331</v>
      </c>
      <c r="J333">
        <f t="shared" si="11"/>
        <v>28</v>
      </c>
    </row>
    <row r="334" spans="1:10" ht="52.8" x14ac:dyDescent="0.3">
      <c r="A334" s="73">
        <v>159425</v>
      </c>
      <c r="B334" s="73" t="s">
        <v>53</v>
      </c>
      <c r="C334" s="73">
        <v>661554</v>
      </c>
      <c r="D334" s="73" t="s">
        <v>743</v>
      </c>
      <c r="E334" s="73">
        <v>104</v>
      </c>
      <c r="F334" s="73">
        <v>0</v>
      </c>
      <c r="G334" s="73">
        <v>13</v>
      </c>
      <c r="H334" s="73">
        <v>117</v>
      </c>
      <c r="I334">
        <f t="shared" si="10"/>
        <v>0.88888888888888884</v>
      </c>
      <c r="J334">
        <f t="shared" si="11"/>
        <v>104</v>
      </c>
    </row>
    <row r="335" spans="1:10" ht="66" x14ac:dyDescent="0.3">
      <c r="A335" s="73">
        <v>159950</v>
      </c>
      <c r="B335" s="73" t="s">
        <v>368</v>
      </c>
      <c r="C335" s="73">
        <v>662120</v>
      </c>
      <c r="D335" s="73" t="s">
        <v>745</v>
      </c>
      <c r="E335" s="73">
        <v>135</v>
      </c>
      <c r="F335" s="73">
        <v>0</v>
      </c>
      <c r="G335" s="73">
        <v>43</v>
      </c>
      <c r="H335" s="73">
        <v>178</v>
      </c>
      <c r="I335">
        <f t="shared" si="10"/>
        <v>0.7584269662921348</v>
      </c>
      <c r="J335">
        <f t="shared" si="11"/>
        <v>135</v>
      </c>
    </row>
    <row r="336" spans="1:10" ht="66" x14ac:dyDescent="0.3">
      <c r="A336" s="73">
        <v>159950</v>
      </c>
      <c r="B336" s="73" t="s">
        <v>368</v>
      </c>
      <c r="C336" s="73">
        <v>662121</v>
      </c>
      <c r="D336" s="73" t="s">
        <v>744</v>
      </c>
      <c r="E336" s="73">
        <v>158</v>
      </c>
      <c r="F336" s="73">
        <v>0</v>
      </c>
      <c r="G336" s="73">
        <v>89</v>
      </c>
      <c r="H336" s="73">
        <v>247</v>
      </c>
      <c r="I336">
        <f t="shared" si="10"/>
        <v>0.63967611336032393</v>
      </c>
      <c r="J336">
        <f t="shared" si="11"/>
        <v>158</v>
      </c>
    </row>
    <row r="337" spans="1:10" ht="66" x14ac:dyDescent="0.3">
      <c r="A337" s="73">
        <v>159950</v>
      </c>
      <c r="B337" s="73" t="s">
        <v>368</v>
      </c>
      <c r="C337" s="73">
        <v>662119</v>
      </c>
      <c r="D337" s="73" t="s">
        <v>532</v>
      </c>
      <c r="E337" s="73">
        <v>253</v>
      </c>
      <c r="F337" s="73">
        <v>0</v>
      </c>
      <c r="G337" s="73">
        <v>123</v>
      </c>
      <c r="H337" s="73">
        <v>376</v>
      </c>
      <c r="I337">
        <f t="shared" si="10"/>
        <v>0.6728723404255319</v>
      </c>
      <c r="J337">
        <f t="shared" si="11"/>
        <v>253</v>
      </c>
    </row>
    <row r="338" spans="1:10" ht="39.6" x14ac:dyDescent="0.3">
      <c r="A338" s="73">
        <v>159414</v>
      </c>
      <c r="B338" s="73" t="s">
        <v>54</v>
      </c>
      <c r="C338" s="73">
        <v>661546</v>
      </c>
      <c r="D338" s="73" t="s">
        <v>750</v>
      </c>
      <c r="E338" s="73">
        <v>56</v>
      </c>
      <c r="F338" s="73">
        <v>0</v>
      </c>
      <c r="G338" s="73">
        <v>0</v>
      </c>
      <c r="H338" s="73">
        <v>56</v>
      </c>
      <c r="I338">
        <f t="shared" si="10"/>
        <v>1</v>
      </c>
      <c r="J338">
        <f t="shared" si="11"/>
        <v>56</v>
      </c>
    </row>
    <row r="339" spans="1:10" ht="52.8" x14ac:dyDescent="0.3">
      <c r="A339" s="73">
        <v>159414</v>
      </c>
      <c r="B339" s="73" t="s">
        <v>54</v>
      </c>
      <c r="C339" s="73">
        <v>665352</v>
      </c>
      <c r="D339" s="73" t="s">
        <v>748</v>
      </c>
      <c r="E339" s="73">
        <v>276</v>
      </c>
      <c r="F339" s="73">
        <v>0</v>
      </c>
      <c r="G339" s="73">
        <v>80</v>
      </c>
      <c r="H339" s="73">
        <v>356</v>
      </c>
      <c r="I339">
        <f t="shared" si="10"/>
        <v>0.7752808988764045</v>
      </c>
      <c r="J339">
        <f t="shared" si="11"/>
        <v>276</v>
      </c>
    </row>
    <row r="340" spans="1:10" ht="39.6" x14ac:dyDescent="0.3">
      <c r="A340" s="73">
        <v>159414</v>
      </c>
      <c r="B340" s="73" t="s">
        <v>54</v>
      </c>
      <c r="C340" s="73">
        <v>661549</v>
      </c>
      <c r="D340" s="73" t="s">
        <v>747</v>
      </c>
      <c r="E340" s="73">
        <v>267</v>
      </c>
      <c r="F340" s="73">
        <v>0</v>
      </c>
      <c r="G340" s="73">
        <v>137</v>
      </c>
      <c r="H340" s="73">
        <v>404</v>
      </c>
      <c r="I340">
        <f t="shared" si="10"/>
        <v>0.66089108910891092</v>
      </c>
      <c r="J340">
        <f t="shared" si="11"/>
        <v>267</v>
      </c>
    </row>
    <row r="341" spans="1:10" ht="39.6" x14ac:dyDescent="0.3">
      <c r="A341" s="73">
        <v>159414</v>
      </c>
      <c r="B341" s="73" t="s">
        <v>54</v>
      </c>
      <c r="C341" s="73">
        <v>665024</v>
      </c>
      <c r="D341" s="73" t="s">
        <v>749</v>
      </c>
      <c r="E341" s="73">
        <v>324</v>
      </c>
      <c r="F341" s="73">
        <v>0</v>
      </c>
      <c r="G341" s="73">
        <v>85</v>
      </c>
      <c r="H341" s="73">
        <v>409</v>
      </c>
      <c r="I341">
        <f t="shared" si="10"/>
        <v>0.79217603911980439</v>
      </c>
      <c r="J341">
        <f t="shared" si="11"/>
        <v>324</v>
      </c>
    </row>
    <row r="342" spans="1:10" ht="39.6" x14ac:dyDescent="0.3">
      <c r="A342" s="73">
        <v>159414</v>
      </c>
      <c r="B342" s="73" t="s">
        <v>54</v>
      </c>
      <c r="C342" s="73">
        <v>663984</v>
      </c>
      <c r="D342" s="73" t="s">
        <v>746</v>
      </c>
      <c r="E342" s="73">
        <v>264</v>
      </c>
      <c r="F342" s="73">
        <v>0</v>
      </c>
      <c r="G342" s="73">
        <v>252</v>
      </c>
      <c r="H342" s="73">
        <v>516</v>
      </c>
      <c r="I342">
        <f t="shared" si="10"/>
        <v>0.51162790697674421</v>
      </c>
      <c r="J342">
        <f t="shared" si="11"/>
        <v>264</v>
      </c>
    </row>
    <row r="343" spans="1:10" ht="39.6" x14ac:dyDescent="0.3">
      <c r="A343" s="73">
        <v>159422</v>
      </c>
      <c r="B343" s="73" t="s">
        <v>55</v>
      </c>
      <c r="C343" s="73">
        <v>660533</v>
      </c>
      <c r="D343" s="73" t="s">
        <v>388</v>
      </c>
      <c r="E343" s="73">
        <v>146</v>
      </c>
      <c r="F343" s="73">
        <v>0</v>
      </c>
      <c r="G343" s="73">
        <v>70</v>
      </c>
      <c r="H343" s="73">
        <v>216</v>
      </c>
      <c r="I343">
        <f t="shared" si="10"/>
        <v>0.67592592592592593</v>
      </c>
      <c r="J343">
        <f t="shared" si="11"/>
        <v>146</v>
      </c>
    </row>
    <row r="344" spans="1:10" ht="39.6" x14ac:dyDescent="0.3">
      <c r="A344" s="73">
        <v>159422</v>
      </c>
      <c r="B344" s="73" t="s">
        <v>55</v>
      </c>
      <c r="C344" s="73">
        <v>660531</v>
      </c>
      <c r="D344" s="73" t="s">
        <v>751</v>
      </c>
      <c r="E344" s="73">
        <v>223</v>
      </c>
      <c r="F344" s="73">
        <v>0</v>
      </c>
      <c r="G344" s="73">
        <v>79</v>
      </c>
      <c r="H344" s="73">
        <v>302</v>
      </c>
      <c r="I344">
        <f t="shared" si="10"/>
        <v>0.73841059602649006</v>
      </c>
      <c r="J344">
        <f t="shared" si="11"/>
        <v>223</v>
      </c>
    </row>
    <row r="345" spans="1:10" ht="39.6" x14ac:dyDescent="0.3">
      <c r="A345" s="73">
        <v>159428</v>
      </c>
      <c r="B345" s="73" t="s">
        <v>56</v>
      </c>
      <c r="C345" s="73">
        <v>660548</v>
      </c>
      <c r="D345" s="73" t="s">
        <v>752</v>
      </c>
      <c r="E345" s="73">
        <v>77</v>
      </c>
      <c r="F345" s="73">
        <v>25</v>
      </c>
      <c r="G345" s="73">
        <v>339</v>
      </c>
      <c r="H345" s="73">
        <v>441</v>
      </c>
      <c r="I345">
        <f t="shared" si="10"/>
        <v>0.23129251700680273</v>
      </c>
      <c r="J345">
        <f t="shared" si="11"/>
        <v>102</v>
      </c>
    </row>
    <row r="346" spans="1:10" ht="52.8" x14ac:dyDescent="0.3">
      <c r="A346" s="73">
        <v>159999</v>
      </c>
      <c r="B346" s="73" t="s">
        <v>57</v>
      </c>
      <c r="C346" s="73">
        <v>661369</v>
      </c>
      <c r="D346" s="73" t="s">
        <v>753</v>
      </c>
      <c r="E346" s="73">
        <v>61</v>
      </c>
      <c r="F346" s="73">
        <v>12</v>
      </c>
      <c r="G346" s="73">
        <v>115</v>
      </c>
      <c r="H346" s="73">
        <v>188</v>
      </c>
      <c r="I346">
        <f t="shared" si="10"/>
        <v>0.38829787234042551</v>
      </c>
      <c r="J346">
        <f t="shared" si="11"/>
        <v>73</v>
      </c>
    </row>
    <row r="347" spans="1:10" ht="66" x14ac:dyDescent="0.3">
      <c r="A347" s="73">
        <v>159964</v>
      </c>
      <c r="B347" s="73" t="s">
        <v>58</v>
      </c>
      <c r="C347" s="73">
        <v>661531</v>
      </c>
      <c r="D347" s="73" t="s">
        <v>755</v>
      </c>
      <c r="E347" s="73">
        <v>48</v>
      </c>
      <c r="F347" s="73">
        <v>0</v>
      </c>
      <c r="G347" s="73">
        <v>20</v>
      </c>
      <c r="H347" s="73">
        <v>68</v>
      </c>
      <c r="I347">
        <f t="shared" si="10"/>
        <v>0.70588235294117652</v>
      </c>
      <c r="J347">
        <f t="shared" si="11"/>
        <v>48</v>
      </c>
    </row>
    <row r="348" spans="1:10" ht="66" x14ac:dyDescent="0.3">
      <c r="A348" s="73">
        <v>159964</v>
      </c>
      <c r="B348" s="73" t="s">
        <v>58</v>
      </c>
      <c r="C348" s="73">
        <v>661532</v>
      </c>
      <c r="D348" s="73" t="s">
        <v>754</v>
      </c>
      <c r="E348" s="73">
        <v>29</v>
      </c>
      <c r="F348" s="73">
        <v>15</v>
      </c>
      <c r="G348" s="73">
        <v>63</v>
      </c>
      <c r="H348" s="73">
        <v>107</v>
      </c>
      <c r="I348">
        <f t="shared" si="10"/>
        <v>0.41121495327102803</v>
      </c>
      <c r="J348">
        <f t="shared" si="11"/>
        <v>44</v>
      </c>
    </row>
    <row r="349" spans="1:10" ht="39.6" x14ac:dyDescent="0.3">
      <c r="A349" s="73">
        <v>159313</v>
      </c>
      <c r="B349" s="73" t="s">
        <v>59</v>
      </c>
      <c r="C349" s="73">
        <v>662764</v>
      </c>
      <c r="D349" s="73" t="s">
        <v>757</v>
      </c>
      <c r="E349" s="73">
        <v>74</v>
      </c>
      <c r="F349" s="73">
        <v>12</v>
      </c>
      <c r="G349" s="73">
        <v>151</v>
      </c>
      <c r="H349" s="73">
        <v>237</v>
      </c>
      <c r="I349">
        <f t="shared" si="10"/>
        <v>0.3628691983122363</v>
      </c>
      <c r="J349">
        <f t="shared" si="11"/>
        <v>86</v>
      </c>
    </row>
    <row r="350" spans="1:10" ht="39.6" x14ac:dyDescent="0.3">
      <c r="A350" s="73">
        <v>159313</v>
      </c>
      <c r="B350" s="73" t="s">
        <v>59</v>
      </c>
      <c r="C350" s="73">
        <v>661374</v>
      </c>
      <c r="D350" s="73" t="s">
        <v>756</v>
      </c>
      <c r="E350" s="73">
        <v>59</v>
      </c>
      <c r="F350" s="73">
        <v>21</v>
      </c>
      <c r="G350" s="73">
        <v>188</v>
      </c>
      <c r="H350" s="73">
        <v>268</v>
      </c>
      <c r="I350">
        <f t="shared" si="10"/>
        <v>0.29850746268656714</v>
      </c>
      <c r="J350">
        <f t="shared" si="11"/>
        <v>80</v>
      </c>
    </row>
    <row r="351" spans="1:10" ht="52.8" x14ac:dyDescent="0.3">
      <c r="A351" s="73">
        <v>159313</v>
      </c>
      <c r="B351" s="73" t="s">
        <v>59</v>
      </c>
      <c r="C351" s="73">
        <v>661373</v>
      </c>
      <c r="D351" s="73" t="s">
        <v>380</v>
      </c>
      <c r="E351" s="73">
        <v>146</v>
      </c>
      <c r="F351" s="73">
        <v>29</v>
      </c>
      <c r="G351" s="73">
        <v>300</v>
      </c>
      <c r="H351" s="73">
        <v>475</v>
      </c>
      <c r="I351">
        <f t="shared" si="10"/>
        <v>0.36842105263157893</v>
      </c>
      <c r="J351">
        <f t="shared" si="11"/>
        <v>175</v>
      </c>
    </row>
    <row r="352" spans="1:10" ht="39.6" x14ac:dyDescent="0.3">
      <c r="A352" s="73">
        <v>159459</v>
      </c>
      <c r="B352" s="73" t="s">
        <v>60</v>
      </c>
      <c r="C352" s="73">
        <v>661195</v>
      </c>
      <c r="D352" s="73" t="s">
        <v>758</v>
      </c>
      <c r="E352" s="73">
        <v>76</v>
      </c>
      <c r="F352" s="73">
        <v>20</v>
      </c>
      <c r="G352" s="73">
        <v>135</v>
      </c>
      <c r="H352" s="73">
        <v>231</v>
      </c>
      <c r="I352">
        <f t="shared" si="10"/>
        <v>0.41558441558441561</v>
      </c>
      <c r="J352">
        <f t="shared" si="11"/>
        <v>96</v>
      </c>
    </row>
    <row r="353" spans="1:10" ht="39.6" x14ac:dyDescent="0.3">
      <c r="A353" s="73">
        <v>159899</v>
      </c>
      <c r="B353" s="73" t="s">
        <v>61</v>
      </c>
      <c r="C353" s="73">
        <v>661799</v>
      </c>
      <c r="D353" s="73" t="s">
        <v>760</v>
      </c>
      <c r="E353" s="73">
        <v>11</v>
      </c>
      <c r="F353" s="73">
        <v>2</v>
      </c>
      <c r="G353" s="73">
        <v>21</v>
      </c>
      <c r="H353" s="73">
        <v>34</v>
      </c>
      <c r="I353">
        <f t="shared" si="10"/>
        <v>0.38235294117647056</v>
      </c>
      <c r="J353">
        <f t="shared" si="11"/>
        <v>13</v>
      </c>
    </row>
    <row r="354" spans="1:10" ht="39.6" x14ac:dyDescent="0.3">
      <c r="A354" s="73">
        <v>159899</v>
      </c>
      <c r="B354" s="73" t="s">
        <v>61</v>
      </c>
      <c r="C354" s="73">
        <v>661798</v>
      </c>
      <c r="D354" s="73" t="s">
        <v>759</v>
      </c>
      <c r="E354" s="73">
        <v>32</v>
      </c>
      <c r="F354" s="73">
        <v>0</v>
      </c>
      <c r="G354" s="73">
        <v>7</v>
      </c>
      <c r="H354" s="73">
        <v>39</v>
      </c>
      <c r="I354">
        <f t="shared" si="10"/>
        <v>0.82051282051282048</v>
      </c>
      <c r="J354">
        <f t="shared" si="11"/>
        <v>32</v>
      </c>
    </row>
    <row r="355" spans="1:10" ht="39.6" x14ac:dyDescent="0.3">
      <c r="A355" s="73">
        <v>159308</v>
      </c>
      <c r="B355" s="73" t="s">
        <v>62</v>
      </c>
      <c r="C355" s="73">
        <v>661501</v>
      </c>
      <c r="D355" s="73" t="s">
        <v>761</v>
      </c>
      <c r="E355" s="73">
        <v>142</v>
      </c>
      <c r="F355" s="73">
        <v>0</v>
      </c>
      <c r="G355" s="73">
        <v>64</v>
      </c>
      <c r="H355" s="73">
        <v>206</v>
      </c>
      <c r="I355">
        <f t="shared" si="10"/>
        <v>0.68932038834951459</v>
      </c>
      <c r="J355">
        <f t="shared" si="11"/>
        <v>142</v>
      </c>
    </row>
    <row r="356" spans="1:10" ht="66" x14ac:dyDescent="0.3">
      <c r="A356" s="73">
        <v>159353</v>
      </c>
      <c r="B356" s="73" t="s">
        <v>63</v>
      </c>
      <c r="C356" s="73">
        <v>685349</v>
      </c>
      <c r="D356" s="73" t="s">
        <v>764</v>
      </c>
      <c r="E356" s="73">
        <v>31</v>
      </c>
      <c r="F356" s="73">
        <v>0</v>
      </c>
      <c r="G356" s="73">
        <v>3</v>
      </c>
      <c r="H356" s="73">
        <v>34</v>
      </c>
      <c r="I356">
        <f t="shared" si="10"/>
        <v>0.91176470588235292</v>
      </c>
      <c r="J356">
        <f t="shared" si="11"/>
        <v>31</v>
      </c>
    </row>
    <row r="357" spans="1:10" ht="52.8" x14ac:dyDescent="0.3">
      <c r="A357" s="73">
        <v>159353</v>
      </c>
      <c r="B357" s="73" t="s">
        <v>63</v>
      </c>
      <c r="C357" s="73">
        <v>661856</v>
      </c>
      <c r="D357" s="73" t="s">
        <v>762</v>
      </c>
      <c r="E357" s="73">
        <v>106</v>
      </c>
      <c r="F357" s="73">
        <v>0</v>
      </c>
      <c r="G357" s="73">
        <v>37</v>
      </c>
      <c r="H357" s="73">
        <v>143</v>
      </c>
      <c r="I357">
        <f t="shared" si="10"/>
        <v>0.74125874125874125</v>
      </c>
      <c r="J357">
        <f t="shared" si="11"/>
        <v>106</v>
      </c>
    </row>
    <row r="358" spans="1:10" ht="52.8" x14ac:dyDescent="0.3">
      <c r="A358" s="73">
        <v>159353</v>
      </c>
      <c r="B358" s="73" t="s">
        <v>63</v>
      </c>
      <c r="C358" s="73">
        <v>661858</v>
      </c>
      <c r="D358" s="73" t="s">
        <v>763</v>
      </c>
      <c r="E358" s="73">
        <v>135</v>
      </c>
      <c r="F358" s="73">
        <v>0</v>
      </c>
      <c r="G358" s="73">
        <v>13</v>
      </c>
      <c r="H358" s="73">
        <v>148</v>
      </c>
      <c r="I358">
        <f t="shared" si="10"/>
        <v>0.91216216216216217</v>
      </c>
      <c r="J358">
        <f t="shared" si="11"/>
        <v>135</v>
      </c>
    </row>
    <row r="359" spans="1:10" ht="92.4" x14ac:dyDescent="0.3">
      <c r="A359" s="73">
        <v>159311</v>
      </c>
      <c r="B359" s="73" t="s">
        <v>64</v>
      </c>
      <c r="C359" s="73">
        <v>660630</v>
      </c>
      <c r="D359" s="73" t="s">
        <v>766</v>
      </c>
      <c r="E359" s="73">
        <v>58</v>
      </c>
      <c r="F359" s="73">
        <v>0</v>
      </c>
      <c r="G359" s="73">
        <v>40</v>
      </c>
      <c r="H359" s="73">
        <v>98</v>
      </c>
      <c r="I359">
        <f t="shared" si="10"/>
        <v>0.59183673469387754</v>
      </c>
      <c r="J359">
        <f t="shared" si="11"/>
        <v>58</v>
      </c>
    </row>
    <row r="360" spans="1:10" ht="79.2" x14ac:dyDescent="0.3">
      <c r="A360" s="73">
        <v>159311</v>
      </c>
      <c r="B360" s="73" t="s">
        <v>64</v>
      </c>
      <c r="C360" s="73">
        <v>660629</v>
      </c>
      <c r="D360" s="73" t="s">
        <v>765</v>
      </c>
      <c r="E360" s="73">
        <v>264</v>
      </c>
      <c r="F360" s="73">
        <v>0</v>
      </c>
      <c r="G360" s="73">
        <v>77</v>
      </c>
      <c r="H360" s="73">
        <v>341</v>
      </c>
      <c r="I360">
        <f t="shared" si="10"/>
        <v>0.77419354838709675</v>
      </c>
      <c r="J360">
        <f t="shared" si="11"/>
        <v>264</v>
      </c>
    </row>
    <row r="361" spans="1:10" ht="52.8" x14ac:dyDescent="0.3">
      <c r="A361" s="73">
        <v>159920</v>
      </c>
      <c r="B361" s="73" t="s">
        <v>65</v>
      </c>
      <c r="C361" s="73">
        <v>687231</v>
      </c>
      <c r="D361" s="73" t="s">
        <v>769</v>
      </c>
      <c r="E361" s="73">
        <v>10</v>
      </c>
      <c r="F361" s="73">
        <v>0</v>
      </c>
      <c r="G361" s="73">
        <v>11</v>
      </c>
      <c r="H361" s="73">
        <v>21</v>
      </c>
      <c r="I361">
        <f t="shared" si="10"/>
        <v>0.47619047619047616</v>
      </c>
      <c r="J361">
        <f t="shared" si="11"/>
        <v>10</v>
      </c>
    </row>
    <row r="362" spans="1:10" ht="39.6" x14ac:dyDescent="0.3">
      <c r="A362" s="73">
        <v>159920</v>
      </c>
      <c r="B362" s="73" t="s">
        <v>65</v>
      </c>
      <c r="C362" s="73">
        <v>661805</v>
      </c>
      <c r="D362" s="73" t="s">
        <v>768</v>
      </c>
      <c r="E362" s="73">
        <v>90</v>
      </c>
      <c r="F362" s="73">
        <v>50</v>
      </c>
      <c r="G362" s="73">
        <v>189</v>
      </c>
      <c r="H362" s="73">
        <v>329</v>
      </c>
      <c r="I362">
        <f t="shared" si="10"/>
        <v>0.42553191489361702</v>
      </c>
      <c r="J362">
        <f t="shared" si="11"/>
        <v>140</v>
      </c>
    </row>
    <row r="363" spans="1:10" ht="52.8" x14ac:dyDescent="0.3">
      <c r="A363" s="73">
        <v>159920</v>
      </c>
      <c r="B363" s="73" t="s">
        <v>65</v>
      </c>
      <c r="C363" s="73">
        <v>678929</v>
      </c>
      <c r="D363" s="73" t="s">
        <v>767</v>
      </c>
      <c r="E363" s="73">
        <v>96</v>
      </c>
      <c r="F363" s="73">
        <v>66</v>
      </c>
      <c r="G363" s="73">
        <v>191</v>
      </c>
      <c r="H363" s="73">
        <v>353</v>
      </c>
      <c r="I363">
        <f t="shared" si="10"/>
        <v>0.45892351274787535</v>
      </c>
      <c r="J363">
        <f t="shared" si="11"/>
        <v>162</v>
      </c>
    </row>
    <row r="364" spans="1:10" ht="39.6" x14ac:dyDescent="0.3">
      <c r="A364" s="73">
        <v>159456</v>
      </c>
      <c r="B364" s="73" t="s">
        <v>66</v>
      </c>
      <c r="C364" s="73">
        <v>661310</v>
      </c>
      <c r="D364" s="73" t="s">
        <v>771</v>
      </c>
      <c r="E364" s="73">
        <v>61</v>
      </c>
      <c r="F364" s="73">
        <v>0</v>
      </c>
      <c r="G364" s="73">
        <v>27</v>
      </c>
      <c r="H364" s="73">
        <v>88</v>
      </c>
      <c r="I364">
        <f t="shared" si="10"/>
        <v>0.69318181818181823</v>
      </c>
      <c r="J364">
        <f t="shared" si="11"/>
        <v>61</v>
      </c>
    </row>
    <row r="365" spans="1:10" ht="39.6" x14ac:dyDescent="0.3">
      <c r="A365" s="73">
        <v>159456</v>
      </c>
      <c r="B365" s="73" t="s">
        <v>66</v>
      </c>
      <c r="C365" s="73">
        <v>661309</v>
      </c>
      <c r="D365" s="73" t="s">
        <v>772</v>
      </c>
      <c r="E365" s="73">
        <v>55</v>
      </c>
      <c r="F365" s="73">
        <v>0</v>
      </c>
      <c r="G365" s="73">
        <v>37</v>
      </c>
      <c r="H365" s="73">
        <v>92</v>
      </c>
      <c r="I365">
        <f t="shared" si="10"/>
        <v>0.59782608695652173</v>
      </c>
      <c r="J365">
        <f t="shared" si="11"/>
        <v>55</v>
      </c>
    </row>
    <row r="366" spans="1:10" ht="39.6" x14ac:dyDescent="0.3">
      <c r="A366" s="73">
        <v>159456</v>
      </c>
      <c r="B366" s="73" t="s">
        <v>66</v>
      </c>
      <c r="C366" s="73">
        <v>661308</v>
      </c>
      <c r="D366" s="73" t="s">
        <v>770</v>
      </c>
      <c r="E366" s="73">
        <v>120</v>
      </c>
      <c r="F366" s="73">
        <v>0</v>
      </c>
      <c r="G366" s="73">
        <v>62</v>
      </c>
      <c r="H366" s="73">
        <v>182</v>
      </c>
      <c r="I366">
        <f t="shared" si="10"/>
        <v>0.65934065934065933</v>
      </c>
      <c r="J366">
        <f t="shared" si="11"/>
        <v>120</v>
      </c>
    </row>
    <row r="367" spans="1:10" ht="66" x14ac:dyDescent="0.3">
      <c r="A367" s="73">
        <v>159383</v>
      </c>
      <c r="B367" s="73" t="s">
        <v>67</v>
      </c>
      <c r="C367" s="73">
        <v>665190</v>
      </c>
      <c r="D367" s="73" t="s">
        <v>775</v>
      </c>
      <c r="E367" s="73">
        <v>80</v>
      </c>
      <c r="F367" s="73">
        <v>0</v>
      </c>
      <c r="G367" s="73">
        <v>0</v>
      </c>
      <c r="H367" s="73">
        <v>80</v>
      </c>
      <c r="I367">
        <f t="shared" si="10"/>
        <v>1</v>
      </c>
      <c r="J367">
        <f t="shared" si="11"/>
        <v>80</v>
      </c>
    </row>
    <row r="368" spans="1:10" ht="66" x14ac:dyDescent="0.3">
      <c r="A368" s="73">
        <v>159383</v>
      </c>
      <c r="B368" s="73" t="s">
        <v>67</v>
      </c>
      <c r="C368" s="73">
        <v>687622</v>
      </c>
      <c r="D368" s="73" t="s">
        <v>774</v>
      </c>
      <c r="E368" s="73">
        <v>83</v>
      </c>
      <c r="F368" s="73">
        <v>0</v>
      </c>
      <c r="G368" s="73">
        <v>20</v>
      </c>
      <c r="H368" s="73">
        <v>103</v>
      </c>
      <c r="I368">
        <f t="shared" si="10"/>
        <v>0.80582524271844658</v>
      </c>
      <c r="J368">
        <f t="shared" si="11"/>
        <v>83</v>
      </c>
    </row>
    <row r="369" spans="1:10" ht="52.8" x14ac:dyDescent="0.3">
      <c r="A369" s="73">
        <v>159383</v>
      </c>
      <c r="B369" s="73" t="s">
        <v>67</v>
      </c>
      <c r="C369" s="73">
        <v>663383</v>
      </c>
      <c r="D369" s="73" t="s">
        <v>776</v>
      </c>
      <c r="E369" s="73">
        <v>268</v>
      </c>
      <c r="F369" s="73">
        <v>0</v>
      </c>
      <c r="G369" s="73">
        <v>133</v>
      </c>
      <c r="H369" s="73">
        <v>401</v>
      </c>
      <c r="I369">
        <f t="shared" si="10"/>
        <v>0.66832917705735662</v>
      </c>
      <c r="J369">
        <f t="shared" si="11"/>
        <v>268</v>
      </c>
    </row>
    <row r="370" spans="1:10" ht="52.8" x14ac:dyDescent="0.3">
      <c r="A370" s="73">
        <v>159383</v>
      </c>
      <c r="B370" s="73" t="s">
        <v>67</v>
      </c>
      <c r="C370" s="73">
        <v>664291</v>
      </c>
      <c r="D370" s="73" t="s">
        <v>773</v>
      </c>
      <c r="E370" s="73">
        <v>256</v>
      </c>
      <c r="F370" s="73">
        <v>0</v>
      </c>
      <c r="G370" s="73">
        <v>197</v>
      </c>
      <c r="H370" s="73">
        <v>453</v>
      </c>
      <c r="I370">
        <f t="shared" si="10"/>
        <v>0.56512141280353201</v>
      </c>
      <c r="J370">
        <f t="shared" si="11"/>
        <v>256</v>
      </c>
    </row>
    <row r="371" spans="1:10" ht="52.8" x14ac:dyDescent="0.3">
      <c r="A371" s="73">
        <v>159383</v>
      </c>
      <c r="B371" s="73" t="s">
        <v>67</v>
      </c>
      <c r="C371" s="73">
        <v>663332</v>
      </c>
      <c r="D371" s="73" t="s">
        <v>778</v>
      </c>
      <c r="E371" s="73">
        <v>283</v>
      </c>
      <c r="F371" s="73">
        <v>0</v>
      </c>
      <c r="G371" s="73">
        <v>221</v>
      </c>
      <c r="H371" s="73">
        <v>504</v>
      </c>
      <c r="I371">
        <f t="shared" si="10"/>
        <v>0.56150793650793651</v>
      </c>
      <c r="J371">
        <f t="shared" si="11"/>
        <v>283</v>
      </c>
    </row>
    <row r="372" spans="1:10" ht="52.8" x14ac:dyDescent="0.3">
      <c r="A372" s="73">
        <v>159383</v>
      </c>
      <c r="B372" s="73" t="s">
        <v>67</v>
      </c>
      <c r="C372" s="73">
        <v>663994</v>
      </c>
      <c r="D372" s="73" t="s">
        <v>777</v>
      </c>
      <c r="E372" s="73">
        <v>165</v>
      </c>
      <c r="F372" s="73">
        <v>70</v>
      </c>
      <c r="G372" s="73">
        <v>390</v>
      </c>
      <c r="H372" s="73">
        <v>625</v>
      </c>
      <c r="I372">
        <f t="shared" si="10"/>
        <v>0.376</v>
      </c>
      <c r="J372">
        <f t="shared" si="11"/>
        <v>235</v>
      </c>
    </row>
    <row r="373" spans="1:10" ht="52.8" x14ac:dyDescent="0.3">
      <c r="A373" s="73">
        <v>159994</v>
      </c>
      <c r="B373" s="73" t="s">
        <v>369</v>
      </c>
      <c r="C373" s="73">
        <v>661964</v>
      </c>
      <c r="D373" s="73" t="s">
        <v>780</v>
      </c>
      <c r="E373" s="73">
        <v>70</v>
      </c>
      <c r="F373" s="73">
        <v>21</v>
      </c>
      <c r="G373" s="73">
        <v>370</v>
      </c>
      <c r="H373" s="73">
        <v>461</v>
      </c>
      <c r="I373">
        <f t="shared" si="10"/>
        <v>0.19739696312364424</v>
      </c>
      <c r="J373">
        <f t="shared" si="11"/>
        <v>91</v>
      </c>
    </row>
    <row r="374" spans="1:10" ht="52.8" x14ac:dyDescent="0.3">
      <c r="A374" s="73">
        <v>159994</v>
      </c>
      <c r="B374" s="73" t="s">
        <v>369</v>
      </c>
      <c r="C374" s="73">
        <v>661963</v>
      </c>
      <c r="D374" s="73" t="s">
        <v>779</v>
      </c>
      <c r="E374" s="73">
        <v>70</v>
      </c>
      <c r="F374" s="73">
        <v>24</v>
      </c>
      <c r="G374" s="73">
        <v>386</v>
      </c>
      <c r="H374" s="73">
        <v>480</v>
      </c>
      <c r="I374">
        <f t="shared" si="10"/>
        <v>0.19583333333333333</v>
      </c>
      <c r="J374">
        <f t="shared" si="11"/>
        <v>94</v>
      </c>
    </row>
    <row r="375" spans="1:10" ht="39.6" x14ac:dyDescent="0.3">
      <c r="A375" s="73">
        <v>159994</v>
      </c>
      <c r="B375" s="73" t="s">
        <v>369</v>
      </c>
      <c r="C375" s="73">
        <v>661965</v>
      </c>
      <c r="D375" s="73" t="s">
        <v>781</v>
      </c>
      <c r="E375" s="73">
        <v>73</v>
      </c>
      <c r="F375" s="73">
        <v>28</v>
      </c>
      <c r="G375" s="73">
        <v>426</v>
      </c>
      <c r="H375" s="73">
        <v>527</v>
      </c>
      <c r="I375">
        <f t="shared" si="10"/>
        <v>0.19165085388994307</v>
      </c>
      <c r="J375">
        <f t="shared" si="11"/>
        <v>101</v>
      </c>
    </row>
    <row r="376" spans="1:10" ht="39.6" x14ac:dyDescent="0.3">
      <c r="A376" s="73">
        <v>159867</v>
      </c>
      <c r="B376" s="73" t="s">
        <v>68</v>
      </c>
      <c r="C376" s="73">
        <v>662026</v>
      </c>
      <c r="D376" s="73" t="s">
        <v>782</v>
      </c>
      <c r="E376" s="73">
        <v>15</v>
      </c>
      <c r="F376" s="73">
        <v>0</v>
      </c>
      <c r="G376" s="73">
        <v>4</v>
      </c>
      <c r="H376" s="73">
        <v>19</v>
      </c>
      <c r="I376">
        <f t="shared" si="10"/>
        <v>0.78947368421052633</v>
      </c>
      <c r="J376">
        <f t="shared" si="11"/>
        <v>15</v>
      </c>
    </row>
    <row r="377" spans="1:10" ht="66" x14ac:dyDescent="0.3">
      <c r="A377" s="73">
        <v>159332</v>
      </c>
      <c r="B377" s="73" t="s">
        <v>69</v>
      </c>
      <c r="C377" s="73">
        <v>686447</v>
      </c>
      <c r="D377" s="73" t="s">
        <v>787</v>
      </c>
      <c r="E377" s="73">
        <v>152</v>
      </c>
      <c r="F377" s="73">
        <v>0</v>
      </c>
      <c r="G377" s="73">
        <v>79</v>
      </c>
      <c r="H377" s="73">
        <v>231</v>
      </c>
      <c r="I377">
        <f t="shared" si="10"/>
        <v>0.65800865800865804</v>
      </c>
      <c r="J377">
        <f t="shared" si="11"/>
        <v>152</v>
      </c>
    </row>
    <row r="378" spans="1:10" ht="66" x14ac:dyDescent="0.3">
      <c r="A378" s="73">
        <v>159332</v>
      </c>
      <c r="B378" s="73" t="s">
        <v>69</v>
      </c>
      <c r="C378" s="73">
        <v>664033</v>
      </c>
      <c r="D378" s="73" t="s">
        <v>788</v>
      </c>
      <c r="E378" s="73">
        <v>305</v>
      </c>
      <c r="F378" s="73">
        <v>0</v>
      </c>
      <c r="G378" s="73">
        <v>33</v>
      </c>
      <c r="H378" s="73">
        <v>338</v>
      </c>
      <c r="I378">
        <f t="shared" si="10"/>
        <v>0.90236686390532539</v>
      </c>
      <c r="J378">
        <f t="shared" si="11"/>
        <v>305</v>
      </c>
    </row>
    <row r="379" spans="1:10" ht="66" x14ac:dyDescent="0.3">
      <c r="A379" s="73">
        <v>159332</v>
      </c>
      <c r="B379" s="73" t="s">
        <v>69</v>
      </c>
      <c r="C379" s="73">
        <v>660999</v>
      </c>
      <c r="D379" s="73" t="s">
        <v>783</v>
      </c>
      <c r="E379" s="73">
        <v>136</v>
      </c>
      <c r="F379" s="73">
        <v>0</v>
      </c>
      <c r="G379" s="73">
        <v>248</v>
      </c>
      <c r="H379" s="73">
        <v>384</v>
      </c>
      <c r="I379">
        <f t="shared" si="10"/>
        <v>0.35416666666666669</v>
      </c>
      <c r="J379">
        <f t="shared" si="11"/>
        <v>136</v>
      </c>
    </row>
    <row r="380" spans="1:10" ht="66" x14ac:dyDescent="0.3">
      <c r="A380" s="73">
        <v>159332</v>
      </c>
      <c r="B380" s="73" t="s">
        <v>69</v>
      </c>
      <c r="C380" s="73">
        <v>660998</v>
      </c>
      <c r="D380" s="73" t="s">
        <v>784</v>
      </c>
      <c r="E380" s="73">
        <v>324</v>
      </c>
      <c r="F380" s="73">
        <v>0</v>
      </c>
      <c r="G380" s="73">
        <v>61</v>
      </c>
      <c r="H380" s="73">
        <v>385</v>
      </c>
      <c r="I380">
        <f t="shared" si="10"/>
        <v>0.84155844155844151</v>
      </c>
      <c r="J380">
        <f t="shared" si="11"/>
        <v>324</v>
      </c>
    </row>
    <row r="381" spans="1:10" ht="66" x14ac:dyDescent="0.3">
      <c r="A381" s="73">
        <v>159332</v>
      </c>
      <c r="B381" s="73" t="s">
        <v>69</v>
      </c>
      <c r="C381" s="73">
        <v>665826</v>
      </c>
      <c r="D381" s="73" t="s">
        <v>786</v>
      </c>
      <c r="E381" s="73">
        <v>341</v>
      </c>
      <c r="F381" s="73">
        <v>0</v>
      </c>
      <c r="G381" s="73">
        <v>56</v>
      </c>
      <c r="H381" s="73">
        <v>397</v>
      </c>
      <c r="I381">
        <f t="shared" si="10"/>
        <v>0.8589420654911839</v>
      </c>
      <c r="J381">
        <f t="shared" si="11"/>
        <v>341</v>
      </c>
    </row>
    <row r="382" spans="1:10" ht="66" x14ac:dyDescent="0.3">
      <c r="A382" s="73">
        <v>159332</v>
      </c>
      <c r="B382" s="73" t="s">
        <v>69</v>
      </c>
      <c r="C382" s="73">
        <v>660996</v>
      </c>
      <c r="D382" s="73" t="s">
        <v>790</v>
      </c>
      <c r="E382" s="73">
        <v>357</v>
      </c>
      <c r="F382" s="73">
        <v>0</v>
      </c>
      <c r="G382" s="73">
        <v>60</v>
      </c>
      <c r="H382" s="73">
        <v>417</v>
      </c>
      <c r="I382">
        <f t="shared" si="10"/>
        <v>0.85611510791366907</v>
      </c>
      <c r="J382">
        <f t="shared" si="11"/>
        <v>357</v>
      </c>
    </row>
    <row r="383" spans="1:10" ht="66" x14ac:dyDescent="0.3">
      <c r="A383" s="73">
        <v>159332</v>
      </c>
      <c r="B383" s="73" t="s">
        <v>69</v>
      </c>
      <c r="C383" s="73">
        <v>663360</v>
      </c>
      <c r="D383" s="73" t="s">
        <v>789</v>
      </c>
      <c r="E383" s="73">
        <v>522</v>
      </c>
      <c r="F383" s="73">
        <v>0</v>
      </c>
      <c r="G383" s="73">
        <v>0</v>
      </c>
      <c r="H383" s="73">
        <v>522</v>
      </c>
      <c r="I383">
        <f t="shared" si="10"/>
        <v>1</v>
      </c>
      <c r="J383">
        <f t="shared" si="11"/>
        <v>522</v>
      </c>
    </row>
    <row r="384" spans="1:10" ht="66" x14ac:dyDescent="0.3">
      <c r="A384" s="73">
        <v>159332</v>
      </c>
      <c r="B384" s="73" t="s">
        <v>69</v>
      </c>
      <c r="C384" s="73">
        <v>663363</v>
      </c>
      <c r="D384" s="73" t="s">
        <v>785</v>
      </c>
      <c r="E384" s="73">
        <v>543</v>
      </c>
      <c r="F384" s="73">
        <v>0</v>
      </c>
      <c r="G384" s="73">
        <v>364</v>
      </c>
      <c r="H384" s="73">
        <v>907</v>
      </c>
      <c r="I384">
        <f t="shared" si="10"/>
        <v>0.59867695700110257</v>
      </c>
      <c r="J384">
        <f t="shared" si="11"/>
        <v>543</v>
      </c>
    </row>
    <row r="385" spans="1:10" ht="66" x14ac:dyDescent="0.3">
      <c r="A385" s="73">
        <v>159901</v>
      </c>
      <c r="B385" s="73" t="s">
        <v>70</v>
      </c>
      <c r="C385" s="73">
        <v>662237</v>
      </c>
      <c r="D385" s="73" t="s">
        <v>794</v>
      </c>
      <c r="E385" s="73">
        <v>354</v>
      </c>
      <c r="F385" s="73">
        <v>0</v>
      </c>
      <c r="G385" s="73">
        <v>80</v>
      </c>
      <c r="H385" s="73">
        <v>434</v>
      </c>
      <c r="I385">
        <f t="shared" si="10"/>
        <v>0.81566820276497698</v>
      </c>
      <c r="J385">
        <f t="shared" si="11"/>
        <v>354</v>
      </c>
    </row>
    <row r="386" spans="1:10" ht="66" x14ac:dyDescent="0.3">
      <c r="A386" s="73">
        <v>159901</v>
      </c>
      <c r="B386" s="73" t="s">
        <v>70</v>
      </c>
      <c r="C386" s="73">
        <v>662239</v>
      </c>
      <c r="D386" s="73" t="s">
        <v>396</v>
      </c>
      <c r="E386" s="73">
        <v>379</v>
      </c>
      <c r="F386" s="73">
        <v>0</v>
      </c>
      <c r="G386" s="73">
        <v>113</v>
      </c>
      <c r="H386" s="73">
        <v>492</v>
      </c>
      <c r="I386">
        <f t="shared" ref="I386:I449" si="12">SUM(E386:F386)/H386</f>
        <v>0.77032520325203258</v>
      </c>
      <c r="J386">
        <f t="shared" ref="J386:J449" si="13">SUM(E386:F386)</f>
        <v>379</v>
      </c>
    </row>
    <row r="387" spans="1:10" ht="66" x14ac:dyDescent="0.3">
      <c r="A387" s="73">
        <v>159901</v>
      </c>
      <c r="B387" s="73" t="s">
        <v>70</v>
      </c>
      <c r="C387" s="73">
        <v>662238</v>
      </c>
      <c r="D387" s="73" t="s">
        <v>793</v>
      </c>
      <c r="E387" s="73">
        <v>313</v>
      </c>
      <c r="F387" s="73">
        <v>0</v>
      </c>
      <c r="G387" s="73">
        <v>182</v>
      </c>
      <c r="H387" s="73">
        <v>495</v>
      </c>
      <c r="I387">
        <f t="shared" si="12"/>
        <v>0.63232323232323229</v>
      </c>
      <c r="J387">
        <f t="shared" si="13"/>
        <v>313</v>
      </c>
    </row>
    <row r="388" spans="1:10" ht="66" x14ac:dyDescent="0.3">
      <c r="A388" s="73">
        <v>159901</v>
      </c>
      <c r="B388" s="73" t="s">
        <v>70</v>
      </c>
      <c r="C388" s="73">
        <v>662240</v>
      </c>
      <c r="D388" s="73" t="s">
        <v>791</v>
      </c>
      <c r="E388" s="73">
        <v>597</v>
      </c>
      <c r="F388" s="73">
        <v>0</v>
      </c>
      <c r="G388" s="73">
        <v>195</v>
      </c>
      <c r="H388" s="73">
        <v>792</v>
      </c>
      <c r="I388">
        <f t="shared" si="12"/>
        <v>0.75378787878787878</v>
      </c>
      <c r="J388">
        <f t="shared" si="13"/>
        <v>597</v>
      </c>
    </row>
    <row r="389" spans="1:10" ht="66" x14ac:dyDescent="0.3">
      <c r="A389" s="73">
        <v>159901</v>
      </c>
      <c r="B389" s="73" t="s">
        <v>70</v>
      </c>
      <c r="C389" s="73">
        <v>662241</v>
      </c>
      <c r="D389" s="73" t="s">
        <v>792</v>
      </c>
      <c r="E389" s="73">
        <v>733</v>
      </c>
      <c r="F389" s="73">
        <v>0</v>
      </c>
      <c r="G389" s="73">
        <v>275</v>
      </c>
      <c r="H389" s="73">
        <v>1008</v>
      </c>
      <c r="I389">
        <f t="shared" si="12"/>
        <v>0.72718253968253965</v>
      </c>
      <c r="J389">
        <f t="shared" si="13"/>
        <v>733</v>
      </c>
    </row>
    <row r="390" spans="1:10" ht="52.8" x14ac:dyDescent="0.3">
      <c r="A390" s="73">
        <v>159244</v>
      </c>
      <c r="B390" s="73" t="s">
        <v>71</v>
      </c>
      <c r="C390" s="73">
        <v>660459</v>
      </c>
      <c r="D390" s="73" t="s">
        <v>802</v>
      </c>
      <c r="E390" s="73">
        <v>311</v>
      </c>
      <c r="F390" s="73">
        <v>0</v>
      </c>
      <c r="G390" s="73">
        <v>0</v>
      </c>
      <c r="H390" s="73">
        <v>311</v>
      </c>
      <c r="I390">
        <f t="shared" si="12"/>
        <v>1</v>
      </c>
      <c r="J390">
        <f t="shared" si="13"/>
        <v>311</v>
      </c>
    </row>
    <row r="391" spans="1:10" ht="52.8" x14ac:dyDescent="0.3">
      <c r="A391" s="73">
        <v>159244</v>
      </c>
      <c r="B391" s="73" t="s">
        <v>71</v>
      </c>
      <c r="C391" s="73">
        <v>662947</v>
      </c>
      <c r="D391" s="73" t="s">
        <v>796</v>
      </c>
      <c r="E391" s="73">
        <v>408</v>
      </c>
      <c r="F391" s="73">
        <v>0</v>
      </c>
      <c r="G391" s="73">
        <v>110</v>
      </c>
      <c r="H391" s="73">
        <v>518</v>
      </c>
      <c r="I391">
        <f t="shared" si="12"/>
        <v>0.78764478764478763</v>
      </c>
      <c r="J391">
        <f t="shared" si="13"/>
        <v>408</v>
      </c>
    </row>
    <row r="392" spans="1:10" ht="39.6" x14ac:dyDescent="0.3">
      <c r="A392" s="73">
        <v>159244</v>
      </c>
      <c r="B392" s="73" t="s">
        <v>71</v>
      </c>
      <c r="C392" s="73">
        <v>660458</v>
      </c>
      <c r="D392" s="73" t="s">
        <v>801</v>
      </c>
      <c r="E392" s="73">
        <v>414</v>
      </c>
      <c r="F392" s="73">
        <v>0</v>
      </c>
      <c r="G392" s="73">
        <v>112</v>
      </c>
      <c r="H392" s="73">
        <v>526</v>
      </c>
      <c r="I392">
        <f t="shared" si="12"/>
        <v>0.78707224334600756</v>
      </c>
      <c r="J392">
        <f t="shared" si="13"/>
        <v>414</v>
      </c>
    </row>
    <row r="393" spans="1:10" ht="39.6" x14ac:dyDescent="0.3">
      <c r="A393" s="73">
        <v>159244</v>
      </c>
      <c r="B393" s="73" t="s">
        <v>71</v>
      </c>
      <c r="C393" s="73">
        <v>660456</v>
      </c>
      <c r="D393" s="73" t="s">
        <v>799</v>
      </c>
      <c r="E393" s="73">
        <v>388</v>
      </c>
      <c r="F393" s="73">
        <v>0</v>
      </c>
      <c r="G393" s="73">
        <v>145</v>
      </c>
      <c r="H393" s="73">
        <v>533</v>
      </c>
      <c r="I393">
        <f t="shared" si="12"/>
        <v>0.72795497185741087</v>
      </c>
      <c r="J393">
        <f t="shared" si="13"/>
        <v>388</v>
      </c>
    </row>
    <row r="394" spans="1:10" ht="39.6" x14ac:dyDescent="0.3">
      <c r="A394" s="73">
        <v>159244</v>
      </c>
      <c r="B394" s="73" t="s">
        <v>71</v>
      </c>
      <c r="C394" s="73">
        <v>660457</v>
      </c>
      <c r="D394" s="73" t="s">
        <v>800</v>
      </c>
      <c r="E394" s="73">
        <v>390</v>
      </c>
      <c r="F394" s="73">
        <v>0</v>
      </c>
      <c r="G394" s="73">
        <v>145</v>
      </c>
      <c r="H394" s="73">
        <v>535</v>
      </c>
      <c r="I394">
        <f t="shared" si="12"/>
        <v>0.7289719626168224</v>
      </c>
      <c r="J394">
        <f t="shared" si="13"/>
        <v>390</v>
      </c>
    </row>
    <row r="395" spans="1:10" ht="39.6" x14ac:dyDescent="0.3">
      <c r="A395" s="73">
        <v>159244</v>
      </c>
      <c r="B395" s="73" t="s">
        <v>71</v>
      </c>
      <c r="C395" s="73">
        <v>660455</v>
      </c>
      <c r="D395" s="73" t="s">
        <v>795</v>
      </c>
      <c r="E395" s="73">
        <v>371</v>
      </c>
      <c r="F395" s="73">
        <v>0</v>
      </c>
      <c r="G395" s="73">
        <v>199</v>
      </c>
      <c r="H395" s="73">
        <v>570</v>
      </c>
      <c r="I395">
        <f t="shared" si="12"/>
        <v>0.65087719298245617</v>
      </c>
      <c r="J395">
        <f t="shared" si="13"/>
        <v>371</v>
      </c>
    </row>
    <row r="396" spans="1:10" ht="39.6" x14ac:dyDescent="0.3">
      <c r="A396" s="73">
        <v>159244</v>
      </c>
      <c r="B396" s="73" t="s">
        <v>71</v>
      </c>
      <c r="C396" s="73">
        <v>660454</v>
      </c>
      <c r="D396" s="73" t="s">
        <v>803</v>
      </c>
      <c r="E396" s="73">
        <v>448</v>
      </c>
      <c r="F396" s="73">
        <v>0</v>
      </c>
      <c r="G396" s="73">
        <v>229</v>
      </c>
      <c r="H396" s="73">
        <v>677</v>
      </c>
      <c r="I396">
        <f t="shared" si="12"/>
        <v>0.66174298375184637</v>
      </c>
      <c r="J396">
        <f t="shared" si="13"/>
        <v>448</v>
      </c>
    </row>
    <row r="397" spans="1:10" ht="39.6" x14ac:dyDescent="0.3">
      <c r="A397" s="73">
        <v>159244</v>
      </c>
      <c r="B397" s="73" t="s">
        <v>71</v>
      </c>
      <c r="C397" s="73">
        <v>660453</v>
      </c>
      <c r="D397" s="73" t="s">
        <v>797</v>
      </c>
      <c r="E397" s="73">
        <v>569</v>
      </c>
      <c r="F397" s="73">
        <v>0</v>
      </c>
      <c r="G397" s="73">
        <v>113</v>
      </c>
      <c r="H397" s="73">
        <v>682</v>
      </c>
      <c r="I397">
        <f t="shared" si="12"/>
        <v>0.83431085043988273</v>
      </c>
      <c r="J397">
        <f t="shared" si="13"/>
        <v>569</v>
      </c>
    </row>
    <row r="398" spans="1:10" ht="39.6" x14ac:dyDescent="0.3">
      <c r="A398" s="73">
        <v>159244</v>
      </c>
      <c r="B398" s="73" t="s">
        <v>71</v>
      </c>
      <c r="C398" s="73">
        <v>660452</v>
      </c>
      <c r="D398" s="73" t="s">
        <v>798</v>
      </c>
      <c r="E398" s="73">
        <v>1017</v>
      </c>
      <c r="F398" s="73">
        <v>0</v>
      </c>
      <c r="G398" s="73">
        <v>434</v>
      </c>
      <c r="H398" s="73">
        <v>1451</v>
      </c>
      <c r="I398">
        <f t="shared" si="12"/>
        <v>0.70089593383873194</v>
      </c>
      <c r="J398">
        <f t="shared" si="13"/>
        <v>1017</v>
      </c>
    </row>
    <row r="399" spans="1:10" ht="39.6" x14ac:dyDescent="0.3">
      <c r="A399" s="73">
        <v>159394</v>
      </c>
      <c r="B399" s="73" t="s">
        <v>72</v>
      </c>
      <c r="C399" s="73">
        <v>661734</v>
      </c>
      <c r="D399" s="73" t="s">
        <v>395</v>
      </c>
      <c r="E399" s="73">
        <v>63</v>
      </c>
      <c r="F399" s="73">
        <v>0</v>
      </c>
      <c r="G399" s="73">
        <v>24</v>
      </c>
      <c r="H399" s="73">
        <v>87</v>
      </c>
      <c r="I399">
        <f t="shared" si="12"/>
        <v>0.72413793103448276</v>
      </c>
      <c r="J399">
        <f t="shared" si="13"/>
        <v>63</v>
      </c>
    </row>
    <row r="400" spans="1:10" ht="52.8" x14ac:dyDescent="0.3">
      <c r="A400" s="73">
        <v>159397</v>
      </c>
      <c r="B400" s="73" t="s">
        <v>73</v>
      </c>
      <c r="C400" s="73">
        <v>662064</v>
      </c>
      <c r="D400" s="73" t="s">
        <v>804</v>
      </c>
      <c r="E400" s="73">
        <v>140</v>
      </c>
      <c r="F400" s="73">
        <v>0</v>
      </c>
      <c r="G400" s="73">
        <v>75</v>
      </c>
      <c r="H400" s="73">
        <v>215</v>
      </c>
      <c r="I400">
        <f t="shared" si="12"/>
        <v>0.65116279069767447</v>
      </c>
      <c r="J400">
        <f t="shared" si="13"/>
        <v>140</v>
      </c>
    </row>
    <row r="401" spans="1:10" ht="52.8" x14ac:dyDescent="0.3">
      <c r="A401" s="73">
        <v>159397</v>
      </c>
      <c r="B401" s="73" t="s">
        <v>73</v>
      </c>
      <c r="C401" s="73">
        <v>662066</v>
      </c>
      <c r="D401" s="73" t="s">
        <v>807</v>
      </c>
      <c r="E401" s="73">
        <v>104</v>
      </c>
      <c r="F401" s="73">
        <v>31</v>
      </c>
      <c r="G401" s="73">
        <v>235</v>
      </c>
      <c r="H401" s="73">
        <v>370</v>
      </c>
      <c r="I401">
        <f t="shared" si="12"/>
        <v>0.36486486486486486</v>
      </c>
      <c r="J401">
        <f t="shared" si="13"/>
        <v>135</v>
      </c>
    </row>
    <row r="402" spans="1:10" ht="39.6" x14ac:dyDescent="0.3">
      <c r="A402" s="73">
        <v>159397</v>
      </c>
      <c r="B402" s="73" t="s">
        <v>73</v>
      </c>
      <c r="C402" s="73">
        <v>662065</v>
      </c>
      <c r="D402" s="73" t="s">
        <v>407</v>
      </c>
      <c r="E402" s="73">
        <v>117</v>
      </c>
      <c r="F402" s="73">
        <v>41</v>
      </c>
      <c r="G402" s="73">
        <v>251</v>
      </c>
      <c r="H402" s="73">
        <v>409</v>
      </c>
      <c r="I402">
        <f t="shared" si="12"/>
        <v>0.38630806845965771</v>
      </c>
      <c r="J402">
        <f t="shared" si="13"/>
        <v>158</v>
      </c>
    </row>
    <row r="403" spans="1:10" ht="39.6" x14ac:dyDescent="0.3">
      <c r="A403" s="73">
        <v>159397</v>
      </c>
      <c r="B403" s="73" t="s">
        <v>73</v>
      </c>
      <c r="C403" s="73">
        <v>662067</v>
      </c>
      <c r="D403" s="73" t="s">
        <v>806</v>
      </c>
      <c r="E403" s="73">
        <v>114</v>
      </c>
      <c r="F403" s="73">
        <v>46</v>
      </c>
      <c r="G403" s="73">
        <v>265</v>
      </c>
      <c r="H403" s="73">
        <v>425</v>
      </c>
      <c r="I403">
        <f t="shared" si="12"/>
        <v>0.37647058823529411</v>
      </c>
      <c r="J403">
        <f t="shared" si="13"/>
        <v>160</v>
      </c>
    </row>
    <row r="404" spans="1:10" ht="39.6" x14ac:dyDescent="0.3">
      <c r="A404" s="73">
        <v>159397</v>
      </c>
      <c r="B404" s="73" t="s">
        <v>73</v>
      </c>
      <c r="C404" s="73">
        <v>662068</v>
      </c>
      <c r="D404" s="73" t="s">
        <v>805</v>
      </c>
      <c r="E404" s="73">
        <v>151</v>
      </c>
      <c r="F404" s="73">
        <v>62</v>
      </c>
      <c r="G404" s="73">
        <v>393</v>
      </c>
      <c r="H404" s="73">
        <v>606</v>
      </c>
      <c r="I404">
        <f t="shared" si="12"/>
        <v>0.35148514851485146</v>
      </c>
      <c r="J404">
        <f t="shared" si="13"/>
        <v>213</v>
      </c>
    </row>
    <row r="405" spans="1:10" ht="39.6" x14ac:dyDescent="0.3">
      <c r="A405" s="73">
        <v>159949</v>
      </c>
      <c r="B405" s="73" t="s">
        <v>74</v>
      </c>
      <c r="C405" s="73">
        <v>660601</v>
      </c>
      <c r="D405" s="73" t="s">
        <v>817</v>
      </c>
      <c r="E405" s="73">
        <v>30</v>
      </c>
      <c r="F405" s="73">
        <v>14</v>
      </c>
      <c r="G405" s="73">
        <v>269</v>
      </c>
      <c r="H405" s="73">
        <v>313</v>
      </c>
      <c r="I405">
        <f t="shared" si="12"/>
        <v>0.14057507987220447</v>
      </c>
      <c r="J405">
        <f t="shared" si="13"/>
        <v>44</v>
      </c>
    </row>
    <row r="406" spans="1:10" ht="39.6" x14ac:dyDescent="0.3">
      <c r="A406" s="73">
        <v>159949</v>
      </c>
      <c r="B406" s="73" t="s">
        <v>74</v>
      </c>
      <c r="C406" s="73">
        <v>660596</v>
      </c>
      <c r="D406" s="73" t="s">
        <v>811</v>
      </c>
      <c r="E406" s="73">
        <v>58</v>
      </c>
      <c r="F406" s="73">
        <v>12</v>
      </c>
      <c r="G406" s="73">
        <v>323</v>
      </c>
      <c r="H406" s="73">
        <v>393</v>
      </c>
      <c r="I406">
        <f t="shared" si="12"/>
        <v>0.17811704834605599</v>
      </c>
      <c r="J406">
        <f t="shared" si="13"/>
        <v>70</v>
      </c>
    </row>
    <row r="407" spans="1:10" ht="39.6" x14ac:dyDescent="0.3">
      <c r="A407" s="73">
        <v>159949</v>
      </c>
      <c r="B407" s="73" t="s">
        <v>74</v>
      </c>
      <c r="C407" s="73">
        <v>660613</v>
      </c>
      <c r="D407" s="73" t="s">
        <v>835</v>
      </c>
      <c r="E407" s="73">
        <v>55</v>
      </c>
      <c r="F407" s="73">
        <v>21</v>
      </c>
      <c r="G407" s="73">
        <v>334</v>
      </c>
      <c r="H407" s="73">
        <v>410</v>
      </c>
      <c r="I407">
        <f t="shared" si="12"/>
        <v>0.18536585365853658</v>
      </c>
      <c r="J407">
        <f t="shared" si="13"/>
        <v>76</v>
      </c>
    </row>
    <row r="408" spans="1:10" ht="39.6" x14ac:dyDescent="0.3">
      <c r="A408" s="73">
        <v>159949</v>
      </c>
      <c r="B408" s="73" t="s">
        <v>74</v>
      </c>
      <c r="C408" s="73">
        <v>665383</v>
      </c>
      <c r="D408" s="73" t="s">
        <v>810</v>
      </c>
      <c r="E408" s="73">
        <v>132</v>
      </c>
      <c r="F408" s="73">
        <v>27</v>
      </c>
      <c r="G408" s="73">
        <v>257</v>
      </c>
      <c r="H408" s="73">
        <v>416</v>
      </c>
      <c r="I408">
        <f t="shared" si="12"/>
        <v>0.38221153846153844</v>
      </c>
      <c r="J408">
        <f t="shared" si="13"/>
        <v>159</v>
      </c>
    </row>
    <row r="409" spans="1:10" ht="52.8" x14ac:dyDescent="0.3">
      <c r="A409" s="73">
        <v>159949</v>
      </c>
      <c r="B409" s="73" t="s">
        <v>74</v>
      </c>
      <c r="C409" s="73">
        <v>660599</v>
      </c>
      <c r="D409" s="73" t="s">
        <v>408</v>
      </c>
      <c r="E409" s="73">
        <v>278</v>
      </c>
      <c r="F409" s="73">
        <v>0</v>
      </c>
      <c r="G409" s="73">
        <v>144</v>
      </c>
      <c r="H409" s="73">
        <v>422</v>
      </c>
      <c r="I409">
        <f t="shared" si="12"/>
        <v>0.65876777251184837</v>
      </c>
      <c r="J409">
        <f t="shared" si="13"/>
        <v>278</v>
      </c>
    </row>
    <row r="410" spans="1:10" ht="52.8" x14ac:dyDescent="0.3">
      <c r="A410" s="73">
        <v>159949</v>
      </c>
      <c r="B410" s="73" t="s">
        <v>74</v>
      </c>
      <c r="C410" s="73">
        <v>660603</v>
      </c>
      <c r="D410" s="73" t="s">
        <v>820</v>
      </c>
      <c r="E410" s="73">
        <v>126</v>
      </c>
      <c r="F410" s="73">
        <v>27</v>
      </c>
      <c r="G410" s="73">
        <v>274</v>
      </c>
      <c r="H410" s="73">
        <v>427</v>
      </c>
      <c r="I410">
        <f t="shared" si="12"/>
        <v>0.35831381733021078</v>
      </c>
      <c r="J410">
        <f t="shared" si="13"/>
        <v>153</v>
      </c>
    </row>
    <row r="411" spans="1:10" ht="52.8" x14ac:dyDescent="0.3">
      <c r="A411" s="73">
        <v>159949</v>
      </c>
      <c r="B411" s="73" t="s">
        <v>74</v>
      </c>
      <c r="C411" s="73">
        <v>665384</v>
      </c>
      <c r="D411" s="73" t="s">
        <v>831</v>
      </c>
      <c r="E411" s="73">
        <v>284</v>
      </c>
      <c r="F411" s="73">
        <v>0</v>
      </c>
      <c r="G411" s="73">
        <v>146</v>
      </c>
      <c r="H411" s="73">
        <v>430</v>
      </c>
      <c r="I411">
        <f t="shared" si="12"/>
        <v>0.66046511627906979</v>
      </c>
      <c r="J411">
        <f t="shared" si="13"/>
        <v>284</v>
      </c>
    </row>
    <row r="412" spans="1:10" ht="52.8" x14ac:dyDescent="0.3">
      <c r="A412" s="73">
        <v>159949</v>
      </c>
      <c r="B412" s="73" t="s">
        <v>74</v>
      </c>
      <c r="C412" s="73">
        <v>679002</v>
      </c>
      <c r="D412" s="73" t="s">
        <v>828</v>
      </c>
      <c r="E412" s="73">
        <v>136</v>
      </c>
      <c r="F412" s="73">
        <v>47</v>
      </c>
      <c r="G412" s="73">
        <v>249</v>
      </c>
      <c r="H412" s="73">
        <v>432</v>
      </c>
      <c r="I412">
        <f t="shared" si="12"/>
        <v>0.4236111111111111</v>
      </c>
      <c r="J412">
        <f t="shared" si="13"/>
        <v>183</v>
      </c>
    </row>
    <row r="413" spans="1:10" ht="105.6" x14ac:dyDescent="0.3">
      <c r="A413" s="73">
        <v>159949</v>
      </c>
      <c r="B413" s="73" t="s">
        <v>74</v>
      </c>
      <c r="C413" s="73">
        <v>660597</v>
      </c>
      <c r="D413" s="73" t="s">
        <v>813</v>
      </c>
      <c r="E413" s="73">
        <v>319</v>
      </c>
      <c r="F413" s="73">
        <v>0</v>
      </c>
      <c r="G413" s="73">
        <v>118</v>
      </c>
      <c r="H413" s="73">
        <v>437</v>
      </c>
      <c r="I413">
        <f t="shared" si="12"/>
        <v>0.72997711670480547</v>
      </c>
      <c r="J413">
        <f t="shared" si="13"/>
        <v>319</v>
      </c>
    </row>
    <row r="414" spans="1:10" ht="52.8" x14ac:dyDescent="0.3">
      <c r="A414" s="73">
        <v>159949</v>
      </c>
      <c r="B414" s="73" t="s">
        <v>74</v>
      </c>
      <c r="C414" s="73">
        <v>687532</v>
      </c>
      <c r="D414" s="73" t="s">
        <v>808</v>
      </c>
      <c r="E414" s="73">
        <v>363</v>
      </c>
      <c r="F414" s="73">
        <v>0</v>
      </c>
      <c r="G414" s="73">
        <v>78</v>
      </c>
      <c r="H414" s="73">
        <v>441</v>
      </c>
      <c r="I414">
        <f t="shared" si="12"/>
        <v>0.8231292517006803</v>
      </c>
      <c r="J414">
        <f t="shared" si="13"/>
        <v>363</v>
      </c>
    </row>
    <row r="415" spans="1:10" ht="39.6" x14ac:dyDescent="0.3">
      <c r="A415" s="73">
        <v>159949</v>
      </c>
      <c r="B415" s="73" t="s">
        <v>74</v>
      </c>
      <c r="C415" s="73">
        <v>665380</v>
      </c>
      <c r="D415" s="73" t="s">
        <v>822</v>
      </c>
      <c r="E415" s="73">
        <v>284</v>
      </c>
      <c r="F415" s="73">
        <v>0</v>
      </c>
      <c r="G415" s="73">
        <v>166</v>
      </c>
      <c r="H415" s="73">
        <v>450</v>
      </c>
      <c r="I415">
        <f t="shared" si="12"/>
        <v>0.63111111111111107</v>
      </c>
      <c r="J415">
        <f t="shared" si="13"/>
        <v>284</v>
      </c>
    </row>
    <row r="416" spans="1:10" ht="39.6" x14ac:dyDescent="0.3">
      <c r="A416" s="73">
        <v>159949</v>
      </c>
      <c r="B416" s="73" t="s">
        <v>74</v>
      </c>
      <c r="C416" s="73">
        <v>660627</v>
      </c>
      <c r="D416" s="73" t="s">
        <v>834</v>
      </c>
      <c r="E416" s="73">
        <v>323</v>
      </c>
      <c r="F416" s="73">
        <v>0</v>
      </c>
      <c r="G416" s="73">
        <v>154</v>
      </c>
      <c r="H416" s="73">
        <v>477</v>
      </c>
      <c r="I416">
        <f t="shared" si="12"/>
        <v>0.67714884696016775</v>
      </c>
      <c r="J416">
        <f t="shared" si="13"/>
        <v>323</v>
      </c>
    </row>
    <row r="417" spans="1:10" ht="39.6" x14ac:dyDescent="0.3">
      <c r="A417" s="73">
        <v>159949</v>
      </c>
      <c r="B417" s="73" t="s">
        <v>74</v>
      </c>
      <c r="C417" s="73">
        <v>660617</v>
      </c>
      <c r="D417" s="73" t="s">
        <v>839</v>
      </c>
      <c r="E417" s="73">
        <v>111</v>
      </c>
      <c r="F417" s="73">
        <v>36</v>
      </c>
      <c r="G417" s="73">
        <v>331</v>
      </c>
      <c r="H417" s="73">
        <v>478</v>
      </c>
      <c r="I417">
        <f t="shared" si="12"/>
        <v>0.30753138075313807</v>
      </c>
      <c r="J417">
        <f t="shared" si="13"/>
        <v>147</v>
      </c>
    </row>
    <row r="418" spans="1:10" ht="52.8" x14ac:dyDescent="0.3">
      <c r="A418" s="73">
        <v>159949</v>
      </c>
      <c r="B418" s="73" t="s">
        <v>74</v>
      </c>
      <c r="C418" s="73">
        <v>663388</v>
      </c>
      <c r="D418" s="73" t="s">
        <v>816</v>
      </c>
      <c r="E418" s="73">
        <v>384</v>
      </c>
      <c r="F418" s="73">
        <v>0</v>
      </c>
      <c r="G418" s="73">
        <v>95</v>
      </c>
      <c r="H418" s="73">
        <v>479</v>
      </c>
      <c r="I418">
        <f t="shared" si="12"/>
        <v>0.80167014613778709</v>
      </c>
      <c r="J418">
        <f t="shared" si="13"/>
        <v>384</v>
      </c>
    </row>
    <row r="419" spans="1:10" ht="39.6" x14ac:dyDescent="0.3">
      <c r="A419" s="73">
        <v>159949</v>
      </c>
      <c r="B419" s="73" t="s">
        <v>74</v>
      </c>
      <c r="C419" s="73">
        <v>660607</v>
      </c>
      <c r="D419" s="73" t="s">
        <v>826</v>
      </c>
      <c r="E419" s="73">
        <v>37</v>
      </c>
      <c r="F419" s="73">
        <v>28</v>
      </c>
      <c r="G419" s="73">
        <v>418</v>
      </c>
      <c r="H419" s="73">
        <v>483</v>
      </c>
      <c r="I419">
        <f t="shared" si="12"/>
        <v>0.13457556935817805</v>
      </c>
      <c r="J419">
        <f t="shared" si="13"/>
        <v>65</v>
      </c>
    </row>
    <row r="420" spans="1:10" ht="52.8" x14ac:dyDescent="0.3">
      <c r="A420" s="73">
        <v>159949</v>
      </c>
      <c r="B420" s="73" t="s">
        <v>74</v>
      </c>
      <c r="C420" s="73">
        <v>663377</v>
      </c>
      <c r="D420" s="73" t="s">
        <v>815</v>
      </c>
      <c r="E420" s="73">
        <v>335</v>
      </c>
      <c r="F420" s="73">
        <v>0</v>
      </c>
      <c r="G420" s="73">
        <v>154</v>
      </c>
      <c r="H420" s="73">
        <v>489</v>
      </c>
      <c r="I420">
        <f t="shared" si="12"/>
        <v>0.68507157464212676</v>
      </c>
      <c r="J420">
        <f t="shared" si="13"/>
        <v>335</v>
      </c>
    </row>
    <row r="421" spans="1:10" ht="52.8" x14ac:dyDescent="0.3">
      <c r="A421" s="73">
        <v>159949</v>
      </c>
      <c r="B421" s="73" t="s">
        <v>74</v>
      </c>
      <c r="C421" s="73">
        <v>660614</v>
      </c>
      <c r="D421" s="73" t="s">
        <v>836</v>
      </c>
      <c r="E421" s="73">
        <v>74</v>
      </c>
      <c r="F421" s="73">
        <v>24</v>
      </c>
      <c r="G421" s="73">
        <v>401</v>
      </c>
      <c r="H421" s="73">
        <v>499</v>
      </c>
      <c r="I421">
        <f t="shared" si="12"/>
        <v>0.19639278557114229</v>
      </c>
      <c r="J421">
        <f t="shared" si="13"/>
        <v>98</v>
      </c>
    </row>
    <row r="422" spans="1:10" ht="52.8" x14ac:dyDescent="0.3">
      <c r="A422" s="73">
        <v>159949</v>
      </c>
      <c r="B422" s="73" t="s">
        <v>74</v>
      </c>
      <c r="C422" s="73">
        <v>660612</v>
      </c>
      <c r="D422" s="73" t="s">
        <v>833</v>
      </c>
      <c r="E422" s="73">
        <v>158</v>
      </c>
      <c r="F422" s="73">
        <v>54</v>
      </c>
      <c r="G422" s="73">
        <v>320</v>
      </c>
      <c r="H422" s="73">
        <v>532</v>
      </c>
      <c r="I422">
        <f t="shared" si="12"/>
        <v>0.39849624060150374</v>
      </c>
      <c r="J422">
        <f t="shared" si="13"/>
        <v>212</v>
      </c>
    </row>
    <row r="423" spans="1:10" ht="52.8" x14ac:dyDescent="0.3">
      <c r="A423" s="73">
        <v>159949</v>
      </c>
      <c r="B423" s="73" t="s">
        <v>74</v>
      </c>
      <c r="C423" s="73">
        <v>660598</v>
      </c>
      <c r="D423" s="73" t="s">
        <v>814</v>
      </c>
      <c r="E423" s="73">
        <v>360</v>
      </c>
      <c r="F423" s="73">
        <v>0</v>
      </c>
      <c r="G423" s="73">
        <v>173</v>
      </c>
      <c r="H423" s="73">
        <v>533</v>
      </c>
      <c r="I423">
        <f t="shared" si="12"/>
        <v>0.67542213883677293</v>
      </c>
      <c r="J423">
        <f t="shared" si="13"/>
        <v>360</v>
      </c>
    </row>
    <row r="424" spans="1:10" ht="52.8" x14ac:dyDescent="0.3">
      <c r="A424" s="73">
        <v>159949</v>
      </c>
      <c r="B424" s="73" t="s">
        <v>74</v>
      </c>
      <c r="C424" s="73">
        <v>660609</v>
      </c>
      <c r="D424" s="73" t="s">
        <v>827</v>
      </c>
      <c r="E424" s="73">
        <v>173</v>
      </c>
      <c r="F424" s="73">
        <v>58</v>
      </c>
      <c r="G424" s="73">
        <v>318</v>
      </c>
      <c r="H424" s="73">
        <v>549</v>
      </c>
      <c r="I424">
        <f t="shared" si="12"/>
        <v>0.42076502732240439</v>
      </c>
      <c r="J424">
        <f t="shared" si="13"/>
        <v>231</v>
      </c>
    </row>
    <row r="425" spans="1:10" ht="39.6" x14ac:dyDescent="0.3">
      <c r="A425" s="73">
        <v>159949</v>
      </c>
      <c r="B425" s="73" t="s">
        <v>74</v>
      </c>
      <c r="C425" s="73">
        <v>660604</v>
      </c>
      <c r="D425" s="73" t="s">
        <v>821</v>
      </c>
      <c r="E425" s="73">
        <v>75</v>
      </c>
      <c r="F425" s="73">
        <v>21</v>
      </c>
      <c r="G425" s="73">
        <v>472</v>
      </c>
      <c r="H425" s="73">
        <v>568</v>
      </c>
      <c r="I425">
        <f t="shared" si="12"/>
        <v>0.16901408450704225</v>
      </c>
      <c r="J425">
        <f t="shared" si="13"/>
        <v>96</v>
      </c>
    </row>
    <row r="426" spans="1:10" ht="52.8" x14ac:dyDescent="0.3">
      <c r="A426" s="73">
        <v>159949</v>
      </c>
      <c r="B426" s="73" t="s">
        <v>74</v>
      </c>
      <c r="C426" s="73">
        <v>663811</v>
      </c>
      <c r="D426" s="73" t="s">
        <v>823</v>
      </c>
      <c r="E426" s="73">
        <v>182</v>
      </c>
      <c r="F426" s="73">
        <v>69</v>
      </c>
      <c r="G426" s="73">
        <v>333</v>
      </c>
      <c r="H426" s="73">
        <v>584</v>
      </c>
      <c r="I426">
        <f t="shared" si="12"/>
        <v>0.4297945205479452</v>
      </c>
      <c r="J426">
        <f t="shared" si="13"/>
        <v>251</v>
      </c>
    </row>
    <row r="427" spans="1:10" ht="39.6" x14ac:dyDescent="0.3">
      <c r="A427" s="73">
        <v>159949</v>
      </c>
      <c r="B427" s="73" t="s">
        <v>74</v>
      </c>
      <c r="C427" s="73">
        <v>687681</v>
      </c>
      <c r="D427" s="73" t="s">
        <v>818</v>
      </c>
      <c r="E427" s="73">
        <v>97</v>
      </c>
      <c r="F427" s="73">
        <v>31</v>
      </c>
      <c r="G427" s="73">
        <v>479</v>
      </c>
      <c r="H427" s="73">
        <v>607</v>
      </c>
      <c r="I427">
        <f t="shared" si="12"/>
        <v>0.21087314662273476</v>
      </c>
      <c r="J427">
        <f t="shared" si="13"/>
        <v>128</v>
      </c>
    </row>
    <row r="428" spans="1:10" ht="39.6" x14ac:dyDescent="0.3">
      <c r="A428" s="73">
        <v>159949</v>
      </c>
      <c r="B428" s="73" t="s">
        <v>74</v>
      </c>
      <c r="C428" s="73">
        <v>660608</v>
      </c>
      <c r="D428" s="73" t="s">
        <v>825</v>
      </c>
      <c r="E428" s="73">
        <v>63</v>
      </c>
      <c r="F428" s="73">
        <v>26</v>
      </c>
      <c r="G428" s="73">
        <v>548</v>
      </c>
      <c r="H428" s="73">
        <v>637</v>
      </c>
      <c r="I428">
        <f t="shared" si="12"/>
        <v>0.13971742543171115</v>
      </c>
      <c r="J428">
        <f t="shared" si="13"/>
        <v>89</v>
      </c>
    </row>
    <row r="429" spans="1:10" ht="39.6" x14ac:dyDescent="0.3">
      <c r="A429" s="73">
        <v>159949</v>
      </c>
      <c r="B429" s="73" t="s">
        <v>74</v>
      </c>
      <c r="C429" s="73">
        <v>660615</v>
      </c>
      <c r="D429" s="73" t="s">
        <v>837</v>
      </c>
      <c r="E429" s="73">
        <v>532</v>
      </c>
      <c r="F429" s="73">
        <v>0</v>
      </c>
      <c r="G429" s="73">
        <v>106</v>
      </c>
      <c r="H429" s="73">
        <v>638</v>
      </c>
      <c r="I429">
        <f t="shared" si="12"/>
        <v>0.83385579937304077</v>
      </c>
      <c r="J429">
        <f t="shared" si="13"/>
        <v>532</v>
      </c>
    </row>
    <row r="430" spans="1:10" ht="39.6" x14ac:dyDescent="0.3">
      <c r="A430" s="73">
        <v>159949</v>
      </c>
      <c r="B430" s="73" t="s">
        <v>74</v>
      </c>
      <c r="C430" s="73">
        <v>665387</v>
      </c>
      <c r="D430" s="73" t="s">
        <v>812</v>
      </c>
      <c r="E430" s="73">
        <v>124</v>
      </c>
      <c r="F430" s="73">
        <v>53</v>
      </c>
      <c r="G430" s="73">
        <v>469</v>
      </c>
      <c r="H430" s="73">
        <v>646</v>
      </c>
      <c r="I430">
        <f t="shared" si="12"/>
        <v>0.2739938080495356</v>
      </c>
      <c r="J430">
        <f t="shared" si="13"/>
        <v>177</v>
      </c>
    </row>
    <row r="431" spans="1:10" ht="39.6" x14ac:dyDescent="0.3">
      <c r="A431" s="73">
        <v>159949</v>
      </c>
      <c r="B431" s="73" t="s">
        <v>74</v>
      </c>
      <c r="C431" s="73">
        <v>665385</v>
      </c>
      <c r="D431" s="73" t="s">
        <v>809</v>
      </c>
      <c r="E431" s="73">
        <v>352</v>
      </c>
      <c r="F431" s="73">
        <v>0</v>
      </c>
      <c r="G431" s="73">
        <v>339</v>
      </c>
      <c r="H431" s="73">
        <v>691</v>
      </c>
      <c r="I431">
        <f t="shared" si="12"/>
        <v>0.50940665701881327</v>
      </c>
      <c r="J431">
        <f t="shared" si="13"/>
        <v>352</v>
      </c>
    </row>
    <row r="432" spans="1:10" ht="105.6" x14ac:dyDescent="0.3">
      <c r="A432" s="73">
        <v>159949</v>
      </c>
      <c r="B432" s="73" t="s">
        <v>74</v>
      </c>
      <c r="C432" s="73">
        <v>660616</v>
      </c>
      <c r="D432" s="73" t="s">
        <v>838</v>
      </c>
      <c r="E432" s="73">
        <v>96</v>
      </c>
      <c r="F432" s="73">
        <v>25</v>
      </c>
      <c r="G432" s="73">
        <v>589</v>
      </c>
      <c r="H432" s="73">
        <v>710</v>
      </c>
      <c r="I432">
        <f t="shared" si="12"/>
        <v>0.1704225352112676</v>
      </c>
      <c r="J432">
        <f t="shared" si="13"/>
        <v>121</v>
      </c>
    </row>
    <row r="433" spans="1:10" ht="39.6" x14ac:dyDescent="0.3">
      <c r="A433" s="73">
        <v>159949</v>
      </c>
      <c r="B433" s="73" t="s">
        <v>74</v>
      </c>
      <c r="C433" s="73">
        <v>660622</v>
      </c>
      <c r="D433" s="73" t="s">
        <v>830</v>
      </c>
      <c r="E433" s="73">
        <v>250</v>
      </c>
      <c r="F433" s="73">
        <v>94</v>
      </c>
      <c r="G433" s="73">
        <v>409</v>
      </c>
      <c r="H433" s="73">
        <v>753</v>
      </c>
      <c r="I433">
        <f t="shared" si="12"/>
        <v>0.45683930942895085</v>
      </c>
      <c r="J433">
        <f t="shared" si="13"/>
        <v>344</v>
      </c>
    </row>
    <row r="434" spans="1:10" ht="39.6" x14ac:dyDescent="0.3">
      <c r="A434" s="73">
        <v>159949</v>
      </c>
      <c r="B434" s="73" t="s">
        <v>74</v>
      </c>
      <c r="C434" s="73">
        <v>660623</v>
      </c>
      <c r="D434" s="73" t="s">
        <v>824</v>
      </c>
      <c r="E434" s="73">
        <v>645</v>
      </c>
      <c r="F434" s="73">
        <v>0</v>
      </c>
      <c r="G434" s="73">
        <v>699</v>
      </c>
      <c r="H434" s="73">
        <v>1344</v>
      </c>
      <c r="I434">
        <f t="shared" si="12"/>
        <v>0.4799107142857143</v>
      </c>
      <c r="J434">
        <f t="shared" si="13"/>
        <v>645</v>
      </c>
    </row>
    <row r="435" spans="1:10" ht="52.8" x14ac:dyDescent="0.3">
      <c r="A435" s="73">
        <v>159949</v>
      </c>
      <c r="B435" s="73" t="s">
        <v>74</v>
      </c>
      <c r="C435" s="73">
        <v>660625</v>
      </c>
      <c r="D435" s="73" t="s">
        <v>832</v>
      </c>
      <c r="E435" s="73">
        <v>289</v>
      </c>
      <c r="F435" s="73">
        <v>130</v>
      </c>
      <c r="G435" s="73">
        <v>1031</v>
      </c>
      <c r="H435" s="73">
        <v>1450</v>
      </c>
      <c r="I435">
        <f t="shared" si="12"/>
        <v>0.28896551724137931</v>
      </c>
      <c r="J435">
        <f t="shared" si="13"/>
        <v>419</v>
      </c>
    </row>
    <row r="436" spans="1:10" ht="39.6" x14ac:dyDescent="0.3">
      <c r="A436" s="73">
        <v>159949</v>
      </c>
      <c r="B436" s="73" t="s">
        <v>74</v>
      </c>
      <c r="C436" s="73">
        <v>660624</v>
      </c>
      <c r="D436" s="73" t="s">
        <v>829</v>
      </c>
      <c r="E436" s="73">
        <v>469</v>
      </c>
      <c r="F436" s="73">
        <v>174</v>
      </c>
      <c r="G436" s="73">
        <v>871</v>
      </c>
      <c r="H436" s="73">
        <v>1514</v>
      </c>
      <c r="I436">
        <f t="shared" si="12"/>
        <v>0.4247027741083223</v>
      </c>
      <c r="J436">
        <f t="shared" si="13"/>
        <v>643</v>
      </c>
    </row>
    <row r="437" spans="1:10" ht="52.8" x14ac:dyDescent="0.3">
      <c r="A437" s="73">
        <v>159949</v>
      </c>
      <c r="B437" s="73" t="s">
        <v>74</v>
      </c>
      <c r="C437" s="73">
        <v>660626</v>
      </c>
      <c r="D437" s="73" t="s">
        <v>819</v>
      </c>
      <c r="E437" s="73">
        <v>391</v>
      </c>
      <c r="F437" s="73">
        <v>130</v>
      </c>
      <c r="G437" s="73">
        <v>1098</v>
      </c>
      <c r="H437" s="73">
        <v>1619</v>
      </c>
      <c r="I437">
        <f t="shared" si="12"/>
        <v>0.32180358245830759</v>
      </c>
      <c r="J437">
        <f t="shared" si="13"/>
        <v>521</v>
      </c>
    </row>
    <row r="438" spans="1:10" ht="66" x14ac:dyDescent="0.3">
      <c r="A438" s="73">
        <v>159948</v>
      </c>
      <c r="B438" s="73" t="s">
        <v>75</v>
      </c>
      <c r="C438" s="73">
        <v>687778</v>
      </c>
      <c r="D438" s="73" t="s">
        <v>843</v>
      </c>
      <c r="E438" s="73">
        <v>49</v>
      </c>
      <c r="F438" s="73">
        <v>0</v>
      </c>
      <c r="G438" s="73">
        <v>6</v>
      </c>
      <c r="H438" s="73">
        <v>55</v>
      </c>
      <c r="I438">
        <f t="shared" si="12"/>
        <v>0.89090909090909087</v>
      </c>
      <c r="J438">
        <f t="shared" si="13"/>
        <v>49</v>
      </c>
    </row>
    <row r="439" spans="1:10" ht="39.6" x14ac:dyDescent="0.3">
      <c r="A439" s="73">
        <v>159948</v>
      </c>
      <c r="B439" s="73" t="s">
        <v>75</v>
      </c>
      <c r="C439" s="73">
        <v>686944</v>
      </c>
      <c r="D439" s="73" t="s">
        <v>840</v>
      </c>
      <c r="E439" s="73">
        <v>47</v>
      </c>
      <c r="F439" s="73">
        <v>0</v>
      </c>
      <c r="G439" s="73">
        <v>15</v>
      </c>
      <c r="H439" s="73">
        <v>62</v>
      </c>
      <c r="I439">
        <f t="shared" si="12"/>
        <v>0.75806451612903225</v>
      </c>
      <c r="J439">
        <f t="shared" si="13"/>
        <v>47</v>
      </c>
    </row>
    <row r="440" spans="1:10" ht="39.6" x14ac:dyDescent="0.3">
      <c r="A440" s="73">
        <v>159948</v>
      </c>
      <c r="B440" s="73" t="s">
        <v>75</v>
      </c>
      <c r="C440" s="73">
        <v>661738</v>
      </c>
      <c r="D440" s="73" t="s">
        <v>846</v>
      </c>
      <c r="E440" s="73">
        <v>218</v>
      </c>
      <c r="F440" s="73">
        <v>0</v>
      </c>
      <c r="G440" s="73">
        <v>115</v>
      </c>
      <c r="H440" s="73">
        <v>333</v>
      </c>
      <c r="I440">
        <f t="shared" si="12"/>
        <v>0.65465465465465467</v>
      </c>
      <c r="J440">
        <f t="shared" si="13"/>
        <v>218</v>
      </c>
    </row>
    <row r="441" spans="1:10" ht="39.6" x14ac:dyDescent="0.3">
      <c r="A441" s="73">
        <v>159948</v>
      </c>
      <c r="B441" s="73" t="s">
        <v>75</v>
      </c>
      <c r="C441" s="73">
        <v>661737</v>
      </c>
      <c r="D441" s="73" t="s">
        <v>844</v>
      </c>
      <c r="E441" s="73">
        <v>186</v>
      </c>
      <c r="F441" s="73">
        <v>0</v>
      </c>
      <c r="G441" s="73">
        <v>150</v>
      </c>
      <c r="H441" s="73">
        <v>336</v>
      </c>
      <c r="I441">
        <f t="shared" si="12"/>
        <v>0.5535714285714286</v>
      </c>
      <c r="J441">
        <f t="shared" si="13"/>
        <v>186</v>
      </c>
    </row>
    <row r="442" spans="1:10" ht="66" x14ac:dyDescent="0.3">
      <c r="A442" s="73">
        <v>159948</v>
      </c>
      <c r="B442" s="73" t="s">
        <v>75</v>
      </c>
      <c r="C442" s="73">
        <v>686917</v>
      </c>
      <c r="D442" s="73" t="s">
        <v>842</v>
      </c>
      <c r="E442" s="73">
        <v>293</v>
      </c>
      <c r="F442" s="73">
        <v>0</v>
      </c>
      <c r="G442" s="73">
        <v>71</v>
      </c>
      <c r="H442" s="73">
        <v>364</v>
      </c>
      <c r="I442">
        <f t="shared" si="12"/>
        <v>0.80494505494505497</v>
      </c>
      <c r="J442">
        <f t="shared" si="13"/>
        <v>293</v>
      </c>
    </row>
    <row r="443" spans="1:10" ht="52.8" x14ac:dyDescent="0.3">
      <c r="A443" s="73">
        <v>159948</v>
      </c>
      <c r="B443" s="73" t="s">
        <v>75</v>
      </c>
      <c r="C443" s="73">
        <v>661739</v>
      </c>
      <c r="D443" s="73" t="s">
        <v>847</v>
      </c>
      <c r="E443" s="73">
        <v>82</v>
      </c>
      <c r="F443" s="73">
        <v>46</v>
      </c>
      <c r="G443" s="73">
        <v>285</v>
      </c>
      <c r="H443" s="73">
        <v>413</v>
      </c>
      <c r="I443">
        <f t="shared" si="12"/>
        <v>0.30992736077481842</v>
      </c>
      <c r="J443">
        <f t="shared" si="13"/>
        <v>128</v>
      </c>
    </row>
    <row r="444" spans="1:10" ht="39.6" x14ac:dyDescent="0.3">
      <c r="A444" s="73">
        <v>159948</v>
      </c>
      <c r="B444" s="73" t="s">
        <v>75</v>
      </c>
      <c r="C444" s="73">
        <v>661740</v>
      </c>
      <c r="D444" s="73" t="s">
        <v>845</v>
      </c>
      <c r="E444" s="73">
        <v>240</v>
      </c>
      <c r="F444" s="73">
        <v>55</v>
      </c>
      <c r="G444" s="73">
        <v>499</v>
      </c>
      <c r="H444" s="73">
        <v>794</v>
      </c>
      <c r="I444">
        <f t="shared" si="12"/>
        <v>0.37153652392947101</v>
      </c>
      <c r="J444">
        <f t="shared" si="13"/>
        <v>295</v>
      </c>
    </row>
    <row r="445" spans="1:10" ht="39.6" x14ac:dyDescent="0.3">
      <c r="A445" s="73">
        <v>159948</v>
      </c>
      <c r="B445" s="73" t="s">
        <v>75</v>
      </c>
      <c r="C445" s="73">
        <v>661741</v>
      </c>
      <c r="D445" s="73" t="s">
        <v>841</v>
      </c>
      <c r="E445" s="73">
        <v>253</v>
      </c>
      <c r="F445" s="73">
        <v>75</v>
      </c>
      <c r="G445" s="73">
        <v>743</v>
      </c>
      <c r="H445" s="73">
        <v>1071</v>
      </c>
      <c r="I445">
        <f t="shared" si="12"/>
        <v>0.3062558356676004</v>
      </c>
      <c r="J445">
        <f t="shared" si="13"/>
        <v>328</v>
      </c>
    </row>
    <row r="446" spans="1:10" ht="39.6" x14ac:dyDescent="0.3">
      <c r="A446" s="73">
        <v>159417</v>
      </c>
      <c r="B446" s="73" t="s">
        <v>76</v>
      </c>
      <c r="C446" s="73">
        <v>660758</v>
      </c>
      <c r="D446" s="73" t="s">
        <v>850</v>
      </c>
      <c r="E446" s="73">
        <v>215</v>
      </c>
      <c r="F446" s="73">
        <v>0</v>
      </c>
      <c r="G446" s="73">
        <v>112</v>
      </c>
      <c r="H446" s="73">
        <v>327</v>
      </c>
      <c r="I446">
        <f t="shared" si="12"/>
        <v>0.65749235474006118</v>
      </c>
      <c r="J446">
        <f t="shared" si="13"/>
        <v>215</v>
      </c>
    </row>
    <row r="447" spans="1:10" ht="39.6" x14ac:dyDescent="0.3">
      <c r="A447" s="73">
        <v>159417</v>
      </c>
      <c r="B447" s="73" t="s">
        <v>76</v>
      </c>
      <c r="C447" s="73">
        <v>660759</v>
      </c>
      <c r="D447" s="73" t="s">
        <v>849</v>
      </c>
      <c r="E447" s="73">
        <v>329</v>
      </c>
      <c r="F447" s="73">
        <v>0</v>
      </c>
      <c r="G447" s="73">
        <v>242</v>
      </c>
      <c r="H447" s="73">
        <v>571</v>
      </c>
      <c r="I447">
        <f t="shared" si="12"/>
        <v>0.57618213660245188</v>
      </c>
      <c r="J447">
        <f t="shared" si="13"/>
        <v>329</v>
      </c>
    </row>
    <row r="448" spans="1:10" ht="39.6" x14ac:dyDescent="0.3">
      <c r="A448" s="73">
        <v>159417</v>
      </c>
      <c r="B448" s="73" t="s">
        <v>76</v>
      </c>
      <c r="C448" s="73">
        <v>660757</v>
      </c>
      <c r="D448" s="73" t="s">
        <v>848</v>
      </c>
      <c r="E448" s="73">
        <v>455</v>
      </c>
      <c r="F448" s="73">
        <v>0</v>
      </c>
      <c r="G448" s="73">
        <v>180</v>
      </c>
      <c r="H448" s="73">
        <v>635</v>
      </c>
      <c r="I448">
        <f t="shared" si="12"/>
        <v>0.71653543307086609</v>
      </c>
      <c r="J448">
        <f t="shared" si="13"/>
        <v>455</v>
      </c>
    </row>
    <row r="449" spans="1:10" ht="39.6" x14ac:dyDescent="0.3">
      <c r="A449" s="73">
        <v>159384</v>
      </c>
      <c r="B449" s="73" t="s">
        <v>77</v>
      </c>
      <c r="C449" s="73">
        <v>664365</v>
      </c>
      <c r="D449" s="73" t="s">
        <v>851</v>
      </c>
      <c r="E449" s="73">
        <v>36</v>
      </c>
      <c r="F449" s="73">
        <v>0</v>
      </c>
      <c r="G449" s="73">
        <v>6</v>
      </c>
      <c r="H449" s="73">
        <v>42</v>
      </c>
      <c r="I449">
        <f t="shared" si="12"/>
        <v>0.8571428571428571</v>
      </c>
      <c r="J449">
        <f t="shared" si="13"/>
        <v>36</v>
      </c>
    </row>
    <row r="450" spans="1:10" ht="39.6" x14ac:dyDescent="0.3">
      <c r="A450" s="73">
        <v>159384</v>
      </c>
      <c r="B450" s="73" t="s">
        <v>77</v>
      </c>
      <c r="C450" s="73">
        <v>662201</v>
      </c>
      <c r="D450" s="73" t="s">
        <v>852</v>
      </c>
      <c r="E450" s="73">
        <v>31</v>
      </c>
      <c r="F450" s="73">
        <v>0</v>
      </c>
      <c r="G450" s="73">
        <v>16</v>
      </c>
      <c r="H450" s="73">
        <v>47</v>
      </c>
      <c r="I450">
        <f t="shared" ref="I450:I513" si="14">SUM(E450:F450)/H450</f>
        <v>0.65957446808510634</v>
      </c>
      <c r="J450">
        <f t="shared" ref="J450:J513" si="15">SUM(E450:F450)</f>
        <v>31</v>
      </c>
    </row>
    <row r="451" spans="1:10" ht="52.8" x14ac:dyDescent="0.3">
      <c r="A451" s="73">
        <v>159561</v>
      </c>
      <c r="B451" s="73" t="s">
        <v>78</v>
      </c>
      <c r="C451" s="73">
        <v>661175</v>
      </c>
      <c r="D451" s="73" t="s">
        <v>853</v>
      </c>
      <c r="E451" s="73">
        <v>152</v>
      </c>
      <c r="F451" s="73">
        <v>0</v>
      </c>
      <c r="G451" s="73">
        <v>67</v>
      </c>
      <c r="H451" s="73">
        <v>219</v>
      </c>
      <c r="I451">
        <f t="shared" si="14"/>
        <v>0.69406392694063923</v>
      </c>
      <c r="J451">
        <f t="shared" si="15"/>
        <v>152</v>
      </c>
    </row>
    <row r="452" spans="1:10" ht="52.8" x14ac:dyDescent="0.3">
      <c r="A452" s="73">
        <v>159561</v>
      </c>
      <c r="B452" s="73" t="s">
        <v>78</v>
      </c>
      <c r="C452" s="73">
        <v>661174</v>
      </c>
      <c r="D452" s="73" t="s">
        <v>854</v>
      </c>
      <c r="E452" s="73">
        <v>224</v>
      </c>
      <c r="F452" s="73">
        <v>0</v>
      </c>
      <c r="G452" s="73">
        <v>11</v>
      </c>
      <c r="H452" s="73">
        <v>235</v>
      </c>
      <c r="I452">
        <f t="shared" si="14"/>
        <v>0.95319148936170217</v>
      </c>
      <c r="J452">
        <f t="shared" si="15"/>
        <v>224</v>
      </c>
    </row>
    <row r="453" spans="1:10" ht="39.6" x14ac:dyDescent="0.3">
      <c r="A453" s="73">
        <v>159954</v>
      </c>
      <c r="B453" s="73" t="s">
        <v>79</v>
      </c>
      <c r="C453" s="73">
        <v>684890</v>
      </c>
      <c r="D453" s="73" t="s">
        <v>859</v>
      </c>
      <c r="E453" s="73">
        <v>166</v>
      </c>
      <c r="F453" s="73">
        <v>0</v>
      </c>
      <c r="G453" s="73">
        <v>0</v>
      </c>
      <c r="H453" s="73">
        <v>166</v>
      </c>
      <c r="I453">
        <f t="shared" si="14"/>
        <v>1</v>
      </c>
      <c r="J453">
        <f t="shared" si="15"/>
        <v>166</v>
      </c>
    </row>
    <row r="454" spans="1:10" ht="52.8" x14ac:dyDescent="0.3">
      <c r="A454" s="73">
        <v>159954</v>
      </c>
      <c r="B454" s="73" t="s">
        <v>79</v>
      </c>
      <c r="C454" s="73">
        <v>660828</v>
      </c>
      <c r="D454" s="73" t="s">
        <v>860</v>
      </c>
      <c r="E454" s="73">
        <v>91</v>
      </c>
      <c r="F454" s="73">
        <v>33</v>
      </c>
      <c r="G454" s="73">
        <v>230</v>
      </c>
      <c r="H454" s="73">
        <v>354</v>
      </c>
      <c r="I454">
        <f t="shared" si="14"/>
        <v>0.35028248587570621</v>
      </c>
      <c r="J454">
        <f t="shared" si="15"/>
        <v>124</v>
      </c>
    </row>
    <row r="455" spans="1:10" ht="39.6" x14ac:dyDescent="0.3">
      <c r="A455" s="73">
        <v>159954</v>
      </c>
      <c r="B455" s="73" t="s">
        <v>79</v>
      </c>
      <c r="C455" s="73">
        <v>661412</v>
      </c>
      <c r="D455" s="73" t="s">
        <v>673</v>
      </c>
      <c r="E455" s="73">
        <v>82</v>
      </c>
      <c r="F455" s="73">
        <v>39</v>
      </c>
      <c r="G455" s="73">
        <v>260</v>
      </c>
      <c r="H455" s="73">
        <v>381</v>
      </c>
      <c r="I455">
        <f t="shared" si="14"/>
        <v>0.31758530183727035</v>
      </c>
      <c r="J455">
        <f t="shared" si="15"/>
        <v>121</v>
      </c>
    </row>
    <row r="456" spans="1:10" ht="52.8" x14ac:dyDescent="0.3">
      <c r="A456" s="73">
        <v>159954</v>
      </c>
      <c r="B456" s="73" t="s">
        <v>79</v>
      </c>
      <c r="C456" s="73">
        <v>660827</v>
      </c>
      <c r="D456" s="73" t="s">
        <v>862</v>
      </c>
      <c r="E456" s="73">
        <v>70</v>
      </c>
      <c r="F456" s="73">
        <v>28</v>
      </c>
      <c r="G456" s="73">
        <v>304</v>
      </c>
      <c r="H456" s="73">
        <v>402</v>
      </c>
      <c r="I456">
        <f t="shared" si="14"/>
        <v>0.24378109452736318</v>
      </c>
      <c r="J456">
        <f t="shared" si="15"/>
        <v>98</v>
      </c>
    </row>
    <row r="457" spans="1:10" ht="52.8" x14ac:dyDescent="0.3">
      <c r="A457" s="73">
        <v>159954</v>
      </c>
      <c r="B457" s="73" t="s">
        <v>79</v>
      </c>
      <c r="C457" s="73">
        <v>660829</v>
      </c>
      <c r="D457" s="73" t="s">
        <v>855</v>
      </c>
      <c r="E457" s="73">
        <v>102</v>
      </c>
      <c r="F457" s="73">
        <v>19</v>
      </c>
      <c r="G457" s="73">
        <v>290</v>
      </c>
      <c r="H457" s="73">
        <v>411</v>
      </c>
      <c r="I457">
        <f t="shared" si="14"/>
        <v>0.2944038929440389</v>
      </c>
      <c r="J457">
        <f t="shared" si="15"/>
        <v>121</v>
      </c>
    </row>
    <row r="458" spans="1:10" ht="52.8" x14ac:dyDescent="0.3">
      <c r="A458" s="73">
        <v>159954</v>
      </c>
      <c r="B458" s="73" t="s">
        <v>79</v>
      </c>
      <c r="C458" s="73">
        <v>660825</v>
      </c>
      <c r="D458" s="73" t="s">
        <v>856</v>
      </c>
      <c r="E458" s="73">
        <v>101</v>
      </c>
      <c r="F458" s="73">
        <v>29</v>
      </c>
      <c r="G458" s="73">
        <v>303</v>
      </c>
      <c r="H458" s="73">
        <v>433</v>
      </c>
      <c r="I458">
        <f t="shared" si="14"/>
        <v>0.30023094688221708</v>
      </c>
      <c r="J458">
        <f t="shared" si="15"/>
        <v>130</v>
      </c>
    </row>
    <row r="459" spans="1:10" ht="39.6" x14ac:dyDescent="0.3">
      <c r="A459" s="73">
        <v>159954</v>
      </c>
      <c r="B459" s="73" t="s">
        <v>79</v>
      </c>
      <c r="C459" s="73">
        <v>660831</v>
      </c>
      <c r="D459" s="73" t="s">
        <v>861</v>
      </c>
      <c r="E459" s="73">
        <v>99</v>
      </c>
      <c r="F459" s="73">
        <v>31</v>
      </c>
      <c r="G459" s="73">
        <v>376</v>
      </c>
      <c r="H459" s="73">
        <v>506</v>
      </c>
      <c r="I459">
        <f t="shared" si="14"/>
        <v>0.25691699604743085</v>
      </c>
      <c r="J459">
        <f t="shared" si="15"/>
        <v>130</v>
      </c>
    </row>
    <row r="460" spans="1:10" ht="39.6" x14ac:dyDescent="0.3">
      <c r="A460" s="73">
        <v>159954</v>
      </c>
      <c r="B460" s="73" t="s">
        <v>79</v>
      </c>
      <c r="C460" s="73">
        <v>660830</v>
      </c>
      <c r="D460" s="73" t="s">
        <v>857</v>
      </c>
      <c r="E460" s="73">
        <v>124</v>
      </c>
      <c r="F460" s="73">
        <v>47</v>
      </c>
      <c r="G460" s="73">
        <v>346</v>
      </c>
      <c r="H460" s="73">
        <v>517</v>
      </c>
      <c r="I460">
        <f t="shared" si="14"/>
        <v>0.33075435203094777</v>
      </c>
      <c r="J460">
        <f t="shared" si="15"/>
        <v>171</v>
      </c>
    </row>
    <row r="461" spans="1:10" ht="39.6" x14ac:dyDescent="0.3">
      <c r="A461" s="73">
        <v>159954</v>
      </c>
      <c r="B461" s="73" t="s">
        <v>79</v>
      </c>
      <c r="C461" s="73">
        <v>660832</v>
      </c>
      <c r="D461" s="73" t="s">
        <v>858</v>
      </c>
      <c r="E461" s="73">
        <v>256</v>
      </c>
      <c r="F461" s="73">
        <v>92</v>
      </c>
      <c r="G461" s="73">
        <v>946</v>
      </c>
      <c r="H461" s="73">
        <v>1294</v>
      </c>
      <c r="I461">
        <f t="shared" si="14"/>
        <v>0.26893353941267389</v>
      </c>
      <c r="J461">
        <f t="shared" si="15"/>
        <v>348</v>
      </c>
    </row>
    <row r="462" spans="1:10" ht="39.6" x14ac:dyDescent="0.3">
      <c r="A462" s="73">
        <v>159961</v>
      </c>
      <c r="B462" s="73" t="s">
        <v>80</v>
      </c>
      <c r="C462" s="73">
        <v>661361</v>
      </c>
      <c r="D462" s="73" t="s">
        <v>866</v>
      </c>
      <c r="E462" s="73">
        <v>305</v>
      </c>
      <c r="F462" s="73">
        <v>0</v>
      </c>
      <c r="G462" s="73">
        <v>106</v>
      </c>
      <c r="H462" s="73">
        <v>411</v>
      </c>
      <c r="I462">
        <f t="shared" si="14"/>
        <v>0.74209245742092456</v>
      </c>
      <c r="J462">
        <f t="shared" si="15"/>
        <v>305</v>
      </c>
    </row>
    <row r="463" spans="1:10" ht="39.6" x14ac:dyDescent="0.3">
      <c r="A463" s="73">
        <v>159961</v>
      </c>
      <c r="B463" s="73" t="s">
        <v>80</v>
      </c>
      <c r="C463" s="73">
        <v>661358</v>
      </c>
      <c r="D463" s="73" t="s">
        <v>799</v>
      </c>
      <c r="E463" s="73">
        <v>374</v>
      </c>
      <c r="F463" s="73">
        <v>0</v>
      </c>
      <c r="G463" s="73">
        <v>96</v>
      </c>
      <c r="H463" s="73">
        <v>470</v>
      </c>
      <c r="I463">
        <f t="shared" si="14"/>
        <v>0.79574468085106387</v>
      </c>
      <c r="J463">
        <f t="shared" si="15"/>
        <v>374</v>
      </c>
    </row>
    <row r="464" spans="1:10" ht="39.6" x14ac:dyDescent="0.3">
      <c r="A464" s="73">
        <v>159961</v>
      </c>
      <c r="B464" s="73" t="s">
        <v>80</v>
      </c>
      <c r="C464" s="73">
        <v>664277</v>
      </c>
      <c r="D464" s="73" t="s">
        <v>864</v>
      </c>
      <c r="E464" s="73">
        <v>342</v>
      </c>
      <c r="F464" s="73">
        <v>0</v>
      </c>
      <c r="G464" s="73">
        <v>138</v>
      </c>
      <c r="H464" s="73">
        <v>480</v>
      </c>
      <c r="I464">
        <f t="shared" si="14"/>
        <v>0.71250000000000002</v>
      </c>
      <c r="J464">
        <f t="shared" si="15"/>
        <v>342</v>
      </c>
    </row>
    <row r="465" spans="1:10" ht="52.8" x14ac:dyDescent="0.3">
      <c r="A465" s="73">
        <v>159961</v>
      </c>
      <c r="B465" s="73" t="s">
        <v>80</v>
      </c>
      <c r="C465" s="73">
        <v>661357</v>
      </c>
      <c r="D465" s="73" t="s">
        <v>863</v>
      </c>
      <c r="E465" s="73">
        <v>321</v>
      </c>
      <c r="F465" s="73">
        <v>0</v>
      </c>
      <c r="G465" s="73">
        <v>160</v>
      </c>
      <c r="H465" s="73">
        <v>481</v>
      </c>
      <c r="I465">
        <f t="shared" si="14"/>
        <v>0.66735966735966734</v>
      </c>
      <c r="J465">
        <f t="shared" si="15"/>
        <v>321</v>
      </c>
    </row>
    <row r="466" spans="1:10" ht="52.8" x14ac:dyDescent="0.3">
      <c r="A466" s="73">
        <v>159961</v>
      </c>
      <c r="B466" s="73" t="s">
        <v>80</v>
      </c>
      <c r="C466" s="73">
        <v>661360</v>
      </c>
      <c r="D466" s="73" t="s">
        <v>865</v>
      </c>
      <c r="E466" s="73">
        <v>530</v>
      </c>
      <c r="F466" s="73">
        <v>0</v>
      </c>
      <c r="G466" s="73">
        <v>382</v>
      </c>
      <c r="H466" s="73">
        <v>912</v>
      </c>
      <c r="I466">
        <f t="shared" si="14"/>
        <v>0.58114035087719296</v>
      </c>
      <c r="J466">
        <f t="shared" si="15"/>
        <v>530</v>
      </c>
    </row>
    <row r="467" spans="1:10" ht="39.6" x14ac:dyDescent="0.3">
      <c r="A467" s="73">
        <v>159873</v>
      </c>
      <c r="B467" s="73" t="s">
        <v>81</v>
      </c>
      <c r="C467" s="73">
        <v>663741</v>
      </c>
      <c r="D467" s="73" t="s">
        <v>883</v>
      </c>
      <c r="E467" s="73">
        <v>223</v>
      </c>
      <c r="F467" s="73">
        <v>0</v>
      </c>
      <c r="G467" s="73">
        <v>43</v>
      </c>
      <c r="H467" s="73">
        <v>266</v>
      </c>
      <c r="I467">
        <f t="shared" si="14"/>
        <v>0.83834586466165417</v>
      </c>
      <c r="J467">
        <f t="shared" si="15"/>
        <v>223</v>
      </c>
    </row>
    <row r="468" spans="1:10" ht="39.6" x14ac:dyDescent="0.3">
      <c r="A468" s="73">
        <v>159873</v>
      </c>
      <c r="B468" s="73" t="s">
        <v>81</v>
      </c>
      <c r="C468" s="73">
        <v>660635</v>
      </c>
      <c r="D468" s="73" t="s">
        <v>876</v>
      </c>
      <c r="E468" s="73">
        <v>261</v>
      </c>
      <c r="F468" s="73">
        <v>0</v>
      </c>
      <c r="G468" s="73">
        <v>59</v>
      </c>
      <c r="H468" s="73">
        <v>320</v>
      </c>
      <c r="I468">
        <f t="shared" si="14"/>
        <v>0.81562500000000004</v>
      </c>
      <c r="J468">
        <f t="shared" si="15"/>
        <v>261</v>
      </c>
    </row>
    <row r="469" spans="1:10" ht="39.6" x14ac:dyDescent="0.3">
      <c r="A469" s="73">
        <v>159873</v>
      </c>
      <c r="B469" s="73" t="s">
        <v>81</v>
      </c>
      <c r="C469" s="73">
        <v>660633</v>
      </c>
      <c r="D469" s="73" t="s">
        <v>871</v>
      </c>
      <c r="E469" s="73">
        <v>338</v>
      </c>
      <c r="F469" s="73">
        <v>0</v>
      </c>
      <c r="G469" s="73">
        <v>59</v>
      </c>
      <c r="H469" s="73">
        <v>397</v>
      </c>
      <c r="I469">
        <f t="shared" si="14"/>
        <v>0.8513853904282116</v>
      </c>
      <c r="J469">
        <f t="shared" si="15"/>
        <v>338</v>
      </c>
    </row>
    <row r="470" spans="1:10" ht="39.6" x14ac:dyDescent="0.3">
      <c r="A470" s="73">
        <v>159873</v>
      </c>
      <c r="B470" s="73" t="s">
        <v>81</v>
      </c>
      <c r="C470" s="73">
        <v>663451</v>
      </c>
      <c r="D470" s="73" t="s">
        <v>878</v>
      </c>
      <c r="E470" s="73">
        <v>368</v>
      </c>
      <c r="F470" s="73">
        <v>0</v>
      </c>
      <c r="G470" s="73">
        <v>51</v>
      </c>
      <c r="H470" s="73">
        <v>419</v>
      </c>
      <c r="I470">
        <f t="shared" si="14"/>
        <v>0.87828162291169454</v>
      </c>
      <c r="J470">
        <f t="shared" si="15"/>
        <v>368</v>
      </c>
    </row>
    <row r="471" spans="1:10" ht="39.6" x14ac:dyDescent="0.3">
      <c r="A471" s="73">
        <v>159873</v>
      </c>
      <c r="B471" s="73" t="s">
        <v>81</v>
      </c>
      <c r="C471" s="73">
        <v>663740</v>
      </c>
      <c r="D471" s="73" t="s">
        <v>888</v>
      </c>
      <c r="E471" s="73">
        <v>192</v>
      </c>
      <c r="F471" s="73">
        <v>0</v>
      </c>
      <c r="G471" s="73">
        <v>235</v>
      </c>
      <c r="H471" s="73">
        <v>427</v>
      </c>
      <c r="I471">
        <f t="shared" si="14"/>
        <v>0.44964871194379391</v>
      </c>
      <c r="J471">
        <f t="shared" si="15"/>
        <v>192</v>
      </c>
    </row>
    <row r="472" spans="1:10" ht="52.8" x14ac:dyDescent="0.3">
      <c r="A472" s="73">
        <v>159873</v>
      </c>
      <c r="B472" s="73" t="s">
        <v>81</v>
      </c>
      <c r="C472" s="73">
        <v>660634</v>
      </c>
      <c r="D472" s="73" t="s">
        <v>873</v>
      </c>
      <c r="E472" s="73">
        <v>456</v>
      </c>
      <c r="F472" s="73">
        <v>0</v>
      </c>
      <c r="G472" s="73">
        <v>0</v>
      </c>
      <c r="H472" s="73">
        <v>456</v>
      </c>
      <c r="I472">
        <f t="shared" si="14"/>
        <v>1</v>
      </c>
      <c r="J472">
        <f t="shared" si="15"/>
        <v>456</v>
      </c>
    </row>
    <row r="473" spans="1:10" ht="39.6" x14ac:dyDescent="0.3">
      <c r="A473" s="73">
        <v>159873</v>
      </c>
      <c r="B473" s="73" t="s">
        <v>81</v>
      </c>
      <c r="C473" s="73">
        <v>660640</v>
      </c>
      <c r="D473" s="73" t="s">
        <v>880</v>
      </c>
      <c r="E473" s="73">
        <v>287</v>
      </c>
      <c r="F473" s="73">
        <v>0</v>
      </c>
      <c r="G473" s="73">
        <v>211</v>
      </c>
      <c r="H473" s="73">
        <v>498</v>
      </c>
      <c r="I473">
        <f t="shared" si="14"/>
        <v>0.57630522088353409</v>
      </c>
      <c r="J473">
        <f t="shared" si="15"/>
        <v>287</v>
      </c>
    </row>
    <row r="474" spans="1:10" ht="52.8" x14ac:dyDescent="0.3">
      <c r="A474" s="73">
        <v>159873</v>
      </c>
      <c r="B474" s="73" t="s">
        <v>81</v>
      </c>
      <c r="C474" s="73">
        <v>660644</v>
      </c>
      <c r="D474" s="73" t="s">
        <v>887</v>
      </c>
      <c r="E474" s="73">
        <v>264</v>
      </c>
      <c r="F474" s="73">
        <v>0</v>
      </c>
      <c r="G474" s="73">
        <v>243</v>
      </c>
      <c r="H474" s="73">
        <v>507</v>
      </c>
      <c r="I474">
        <f t="shared" si="14"/>
        <v>0.52071005917159763</v>
      </c>
      <c r="J474">
        <f t="shared" si="15"/>
        <v>264</v>
      </c>
    </row>
    <row r="475" spans="1:10" ht="39.6" x14ac:dyDescent="0.3">
      <c r="A475" s="73">
        <v>159873</v>
      </c>
      <c r="B475" s="73" t="s">
        <v>81</v>
      </c>
      <c r="C475" s="73">
        <v>665402</v>
      </c>
      <c r="D475" s="73" t="s">
        <v>877</v>
      </c>
      <c r="E475" s="73">
        <v>201</v>
      </c>
      <c r="F475" s="73">
        <v>0</v>
      </c>
      <c r="G475" s="73">
        <v>308</v>
      </c>
      <c r="H475" s="73">
        <v>509</v>
      </c>
      <c r="I475">
        <f t="shared" si="14"/>
        <v>0.39489194499017682</v>
      </c>
      <c r="J475">
        <f t="shared" si="15"/>
        <v>201</v>
      </c>
    </row>
    <row r="476" spans="1:10" ht="39.6" x14ac:dyDescent="0.3">
      <c r="A476" s="73">
        <v>159873</v>
      </c>
      <c r="B476" s="73" t="s">
        <v>81</v>
      </c>
      <c r="C476" s="73">
        <v>664057</v>
      </c>
      <c r="D476" s="73" t="s">
        <v>538</v>
      </c>
      <c r="E476" s="73">
        <v>404</v>
      </c>
      <c r="F476" s="73">
        <v>0</v>
      </c>
      <c r="G476" s="73">
        <v>129</v>
      </c>
      <c r="H476" s="73">
        <v>533</v>
      </c>
      <c r="I476">
        <f t="shared" si="14"/>
        <v>0.75797373358348963</v>
      </c>
      <c r="J476">
        <f t="shared" si="15"/>
        <v>404</v>
      </c>
    </row>
    <row r="477" spans="1:10" ht="52.8" x14ac:dyDescent="0.3">
      <c r="A477" s="73">
        <v>159873</v>
      </c>
      <c r="B477" s="73" t="s">
        <v>81</v>
      </c>
      <c r="C477" s="73">
        <v>660642</v>
      </c>
      <c r="D477" s="73" t="s">
        <v>884</v>
      </c>
      <c r="E477" s="73">
        <v>75</v>
      </c>
      <c r="F477" s="73">
        <v>25</v>
      </c>
      <c r="G477" s="73">
        <v>444</v>
      </c>
      <c r="H477" s="73">
        <v>544</v>
      </c>
      <c r="I477">
        <f t="shared" si="14"/>
        <v>0.18382352941176472</v>
      </c>
      <c r="J477">
        <f t="shared" si="15"/>
        <v>100</v>
      </c>
    </row>
    <row r="478" spans="1:10" ht="52.8" x14ac:dyDescent="0.3">
      <c r="A478" s="73">
        <v>159873</v>
      </c>
      <c r="B478" s="73" t="s">
        <v>81</v>
      </c>
      <c r="C478" s="73">
        <v>664607</v>
      </c>
      <c r="D478" s="73" t="s">
        <v>885</v>
      </c>
      <c r="E478" s="73">
        <v>449</v>
      </c>
      <c r="F478" s="73">
        <v>0</v>
      </c>
      <c r="G478" s="73">
        <v>113</v>
      </c>
      <c r="H478" s="73">
        <v>562</v>
      </c>
      <c r="I478">
        <f t="shared" si="14"/>
        <v>0.79893238434163705</v>
      </c>
      <c r="J478">
        <f t="shared" si="15"/>
        <v>449</v>
      </c>
    </row>
    <row r="479" spans="1:10" ht="52.8" x14ac:dyDescent="0.3">
      <c r="A479" s="73">
        <v>159873</v>
      </c>
      <c r="B479" s="73" t="s">
        <v>81</v>
      </c>
      <c r="C479" s="73">
        <v>660646</v>
      </c>
      <c r="D479" s="73" t="s">
        <v>889</v>
      </c>
      <c r="E479" s="73">
        <v>227</v>
      </c>
      <c r="F479" s="73">
        <v>0</v>
      </c>
      <c r="G479" s="73">
        <v>369</v>
      </c>
      <c r="H479" s="73">
        <v>596</v>
      </c>
      <c r="I479">
        <f t="shared" si="14"/>
        <v>0.38087248322147649</v>
      </c>
      <c r="J479">
        <f t="shared" si="15"/>
        <v>227</v>
      </c>
    </row>
    <row r="480" spans="1:10" ht="52.8" x14ac:dyDescent="0.3">
      <c r="A480" s="73">
        <v>159873</v>
      </c>
      <c r="B480" s="73" t="s">
        <v>81</v>
      </c>
      <c r="C480" s="73">
        <v>663864</v>
      </c>
      <c r="D480" s="73" t="s">
        <v>397</v>
      </c>
      <c r="E480" s="73">
        <v>57</v>
      </c>
      <c r="F480" s="73">
        <v>22</v>
      </c>
      <c r="G480" s="73">
        <v>563</v>
      </c>
      <c r="H480" s="73">
        <v>642</v>
      </c>
      <c r="I480">
        <f t="shared" si="14"/>
        <v>0.12305295950155763</v>
      </c>
      <c r="J480">
        <f t="shared" si="15"/>
        <v>79</v>
      </c>
    </row>
    <row r="481" spans="1:10" ht="39.6" x14ac:dyDescent="0.3">
      <c r="A481" s="73">
        <v>159873</v>
      </c>
      <c r="B481" s="73" t="s">
        <v>81</v>
      </c>
      <c r="C481" s="73">
        <v>663456</v>
      </c>
      <c r="D481" s="73" t="s">
        <v>409</v>
      </c>
      <c r="E481" s="73">
        <v>517</v>
      </c>
      <c r="F481" s="73">
        <v>0</v>
      </c>
      <c r="G481" s="73">
        <v>152</v>
      </c>
      <c r="H481" s="73">
        <v>669</v>
      </c>
      <c r="I481">
        <f t="shared" si="14"/>
        <v>0.77279521674140506</v>
      </c>
      <c r="J481">
        <f t="shared" si="15"/>
        <v>517</v>
      </c>
    </row>
    <row r="482" spans="1:10" ht="52.8" x14ac:dyDescent="0.3">
      <c r="A482" s="73">
        <v>159873</v>
      </c>
      <c r="B482" s="73" t="s">
        <v>81</v>
      </c>
      <c r="C482" s="73">
        <v>660631</v>
      </c>
      <c r="D482" s="73" t="s">
        <v>867</v>
      </c>
      <c r="E482" s="73">
        <v>111</v>
      </c>
      <c r="F482" s="73">
        <v>22</v>
      </c>
      <c r="G482" s="73">
        <v>559</v>
      </c>
      <c r="H482" s="73">
        <v>692</v>
      </c>
      <c r="I482">
        <f t="shared" si="14"/>
        <v>0.19219653179190752</v>
      </c>
      <c r="J482">
        <f t="shared" si="15"/>
        <v>133</v>
      </c>
    </row>
    <row r="483" spans="1:10" ht="39.6" x14ac:dyDescent="0.3">
      <c r="A483" s="73">
        <v>159873</v>
      </c>
      <c r="B483" s="73" t="s">
        <v>81</v>
      </c>
      <c r="C483" s="73">
        <v>660639</v>
      </c>
      <c r="D483" s="73" t="s">
        <v>879</v>
      </c>
      <c r="E483" s="73">
        <v>127</v>
      </c>
      <c r="F483" s="73">
        <v>38</v>
      </c>
      <c r="G483" s="73">
        <v>538</v>
      </c>
      <c r="H483" s="73">
        <v>703</v>
      </c>
      <c r="I483">
        <f t="shared" si="14"/>
        <v>0.23470839260312945</v>
      </c>
      <c r="J483">
        <f t="shared" si="15"/>
        <v>165</v>
      </c>
    </row>
    <row r="484" spans="1:10" ht="39.6" x14ac:dyDescent="0.3">
      <c r="A484" s="73">
        <v>159873</v>
      </c>
      <c r="B484" s="73" t="s">
        <v>81</v>
      </c>
      <c r="C484" s="73">
        <v>660651</v>
      </c>
      <c r="D484" s="73" t="s">
        <v>881</v>
      </c>
      <c r="E484" s="73">
        <v>526</v>
      </c>
      <c r="F484" s="73">
        <v>0</v>
      </c>
      <c r="G484" s="73">
        <v>203</v>
      </c>
      <c r="H484" s="73">
        <v>729</v>
      </c>
      <c r="I484">
        <f t="shared" si="14"/>
        <v>0.7215363511659808</v>
      </c>
      <c r="J484">
        <f t="shared" si="15"/>
        <v>526</v>
      </c>
    </row>
    <row r="485" spans="1:10" ht="39.6" x14ac:dyDescent="0.3">
      <c r="A485" s="73">
        <v>159873</v>
      </c>
      <c r="B485" s="73" t="s">
        <v>81</v>
      </c>
      <c r="C485" s="73">
        <v>685757</v>
      </c>
      <c r="D485" s="73" t="s">
        <v>886</v>
      </c>
      <c r="E485" s="73">
        <v>54</v>
      </c>
      <c r="F485" s="73">
        <v>20</v>
      </c>
      <c r="G485" s="73">
        <v>679</v>
      </c>
      <c r="H485" s="73">
        <v>753</v>
      </c>
      <c r="I485">
        <f t="shared" si="14"/>
        <v>9.8273572377158031E-2</v>
      </c>
      <c r="J485">
        <f t="shared" si="15"/>
        <v>74</v>
      </c>
    </row>
    <row r="486" spans="1:10" ht="39.6" x14ac:dyDescent="0.3">
      <c r="A486" s="73">
        <v>159873</v>
      </c>
      <c r="B486" s="73" t="s">
        <v>81</v>
      </c>
      <c r="C486" s="73">
        <v>660641</v>
      </c>
      <c r="D486" s="73" t="s">
        <v>882</v>
      </c>
      <c r="E486" s="73">
        <v>312</v>
      </c>
      <c r="F486" s="73">
        <v>0</v>
      </c>
      <c r="G486" s="73">
        <v>489</v>
      </c>
      <c r="H486" s="73">
        <v>801</v>
      </c>
      <c r="I486">
        <f t="shared" si="14"/>
        <v>0.38951310861423222</v>
      </c>
      <c r="J486">
        <f t="shared" si="15"/>
        <v>312</v>
      </c>
    </row>
    <row r="487" spans="1:10" ht="39.6" x14ac:dyDescent="0.3">
      <c r="A487" s="73">
        <v>159873</v>
      </c>
      <c r="B487" s="73" t="s">
        <v>81</v>
      </c>
      <c r="C487" s="73">
        <v>665401</v>
      </c>
      <c r="D487" s="73" t="s">
        <v>870</v>
      </c>
      <c r="E487" s="73">
        <v>706</v>
      </c>
      <c r="F487" s="73">
        <v>0</v>
      </c>
      <c r="G487" s="73">
        <v>195</v>
      </c>
      <c r="H487" s="73">
        <v>901</v>
      </c>
      <c r="I487">
        <f t="shared" si="14"/>
        <v>0.78357380688124312</v>
      </c>
      <c r="J487">
        <f t="shared" si="15"/>
        <v>706</v>
      </c>
    </row>
    <row r="488" spans="1:10" ht="39.6" x14ac:dyDescent="0.3">
      <c r="A488" s="73">
        <v>159873</v>
      </c>
      <c r="B488" s="73" t="s">
        <v>81</v>
      </c>
      <c r="C488" s="73">
        <v>660647</v>
      </c>
      <c r="D488" s="73" t="s">
        <v>868</v>
      </c>
      <c r="E488" s="73">
        <v>474</v>
      </c>
      <c r="F488" s="73">
        <v>0</v>
      </c>
      <c r="G488" s="73">
        <v>445</v>
      </c>
      <c r="H488" s="73">
        <v>919</v>
      </c>
      <c r="I488">
        <f t="shared" si="14"/>
        <v>0.51577801958650704</v>
      </c>
      <c r="J488">
        <f t="shared" si="15"/>
        <v>474</v>
      </c>
    </row>
    <row r="489" spans="1:10" ht="52.8" x14ac:dyDescent="0.3">
      <c r="A489" s="73">
        <v>159873</v>
      </c>
      <c r="B489" s="73" t="s">
        <v>81</v>
      </c>
      <c r="C489" s="73">
        <v>660650</v>
      </c>
      <c r="D489" s="73" t="s">
        <v>874</v>
      </c>
      <c r="E489" s="73">
        <v>215</v>
      </c>
      <c r="F489" s="73">
        <v>72</v>
      </c>
      <c r="G489" s="73">
        <v>754</v>
      </c>
      <c r="H489" s="73">
        <v>1041</v>
      </c>
      <c r="I489">
        <f t="shared" si="14"/>
        <v>0.27569644572526419</v>
      </c>
      <c r="J489">
        <f t="shared" si="15"/>
        <v>287</v>
      </c>
    </row>
    <row r="490" spans="1:10" ht="39.6" x14ac:dyDescent="0.3">
      <c r="A490" s="73">
        <v>159873</v>
      </c>
      <c r="B490" s="73" t="s">
        <v>81</v>
      </c>
      <c r="C490" s="73">
        <v>660649</v>
      </c>
      <c r="D490" s="73" t="s">
        <v>872</v>
      </c>
      <c r="E490" s="73">
        <v>129</v>
      </c>
      <c r="F490" s="73">
        <v>43</v>
      </c>
      <c r="G490" s="73">
        <v>893</v>
      </c>
      <c r="H490" s="73">
        <v>1065</v>
      </c>
      <c r="I490">
        <f t="shared" si="14"/>
        <v>0.16150234741784036</v>
      </c>
      <c r="J490">
        <f t="shared" si="15"/>
        <v>172</v>
      </c>
    </row>
    <row r="491" spans="1:10" ht="39.6" x14ac:dyDescent="0.3">
      <c r="A491" s="73">
        <v>159873</v>
      </c>
      <c r="B491" s="73" t="s">
        <v>81</v>
      </c>
      <c r="C491" s="73">
        <v>660653</v>
      </c>
      <c r="D491" s="73" t="s">
        <v>869</v>
      </c>
      <c r="E491" s="73">
        <v>1023</v>
      </c>
      <c r="F491" s="73">
        <v>0</v>
      </c>
      <c r="G491" s="73">
        <v>623</v>
      </c>
      <c r="H491" s="73">
        <v>1646</v>
      </c>
      <c r="I491">
        <f t="shared" si="14"/>
        <v>0.62150668286755772</v>
      </c>
      <c r="J491">
        <f t="shared" si="15"/>
        <v>1023</v>
      </c>
    </row>
    <row r="492" spans="1:10" ht="39.6" x14ac:dyDescent="0.3">
      <c r="A492" s="73">
        <v>159873</v>
      </c>
      <c r="B492" s="73" t="s">
        <v>81</v>
      </c>
      <c r="C492" s="73">
        <v>660652</v>
      </c>
      <c r="D492" s="73" t="s">
        <v>621</v>
      </c>
      <c r="E492" s="73">
        <v>950</v>
      </c>
      <c r="F492" s="73">
        <v>0</v>
      </c>
      <c r="G492" s="73">
        <v>703</v>
      </c>
      <c r="H492" s="73">
        <v>1653</v>
      </c>
      <c r="I492">
        <f t="shared" si="14"/>
        <v>0.57471264367816088</v>
      </c>
      <c r="J492">
        <f t="shared" si="15"/>
        <v>950</v>
      </c>
    </row>
    <row r="493" spans="1:10" ht="52.8" x14ac:dyDescent="0.3">
      <c r="A493" s="73">
        <v>159873</v>
      </c>
      <c r="B493" s="73" t="s">
        <v>81</v>
      </c>
      <c r="C493" s="73">
        <v>660654</v>
      </c>
      <c r="D493" s="73" t="s">
        <v>875</v>
      </c>
      <c r="E493" s="73">
        <v>357</v>
      </c>
      <c r="F493" s="73">
        <v>122</v>
      </c>
      <c r="G493" s="73">
        <v>1686</v>
      </c>
      <c r="H493" s="73">
        <v>2165</v>
      </c>
      <c r="I493">
        <f t="shared" si="14"/>
        <v>0.22124711316397228</v>
      </c>
      <c r="J493">
        <f t="shared" si="15"/>
        <v>479</v>
      </c>
    </row>
    <row r="494" spans="1:10" ht="52.8" x14ac:dyDescent="0.3">
      <c r="A494" s="73">
        <v>159907</v>
      </c>
      <c r="B494" s="73" t="s">
        <v>82</v>
      </c>
      <c r="C494" s="73">
        <v>664610</v>
      </c>
      <c r="D494" s="73" t="s">
        <v>905</v>
      </c>
      <c r="E494" s="73">
        <v>46</v>
      </c>
      <c r="F494" s="73">
        <v>0</v>
      </c>
      <c r="G494" s="73">
        <v>0</v>
      </c>
      <c r="H494" s="73">
        <v>46</v>
      </c>
      <c r="I494">
        <f t="shared" si="14"/>
        <v>1</v>
      </c>
      <c r="J494">
        <f t="shared" si="15"/>
        <v>46</v>
      </c>
    </row>
    <row r="495" spans="1:10" ht="52.8" x14ac:dyDescent="0.3">
      <c r="A495" s="73">
        <v>159907</v>
      </c>
      <c r="B495" s="73" t="s">
        <v>82</v>
      </c>
      <c r="C495" s="73">
        <v>661281</v>
      </c>
      <c r="D495" s="73" t="s">
        <v>909</v>
      </c>
      <c r="E495" s="73">
        <v>125</v>
      </c>
      <c r="F495" s="73">
        <v>0</v>
      </c>
      <c r="G495" s="73">
        <v>48</v>
      </c>
      <c r="H495" s="73">
        <v>173</v>
      </c>
      <c r="I495">
        <f t="shared" si="14"/>
        <v>0.7225433526011561</v>
      </c>
      <c r="J495">
        <f t="shared" si="15"/>
        <v>125</v>
      </c>
    </row>
    <row r="496" spans="1:10" ht="52.8" x14ac:dyDescent="0.3">
      <c r="A496" s="73">
        <v>159907</v>
      </c>
      <c r="B496" s="73" t="s">
        <v>82</v>
      </c>
      <c r="C496" s="73">
        <v>665769</v>
      </c>
      <c r="D496" s="73" t="s">
        <v>906</v>
      </c>
      <c r="E496" s="73">
        <v>144</v>
      </c>
      <c r="F496" s="73">
        <v>0</v>
      </c>
      <c r="G496" s="73">
        <v>64</v>
      </c>
      <c r="H496" s="73">
        <v>208</v>
      </c>
      <c r="I496">
        <f t="shared" si="14"/>
        <v>0.69230769230769229</v>
      </c>
      <c r="J496">
        <f t="shared" si="15"/>
        <v>144</v>
      </c>
    </row>
    <row r="497" spans="1:10" ht="66" x14ac:dyDescent="0.3">
      <c r="A497" s="73">
        <v>159907</v>
      </c>
      <c r="B497" s="73" t="s">
        <v>82</v>
      </c>
      <c r="C497" s="73">
        <v>661254</v>
      </c>
      <c r="D497" s="73" t="s">
        <v>890</v>
      </c>
      <c r="E497" s="73">
        <v>226</v>
      </c>
      <c r="F497" s="73">
        <v>0</v>
      </c>
      <c r="G497" s="73">
        <v>83</v>
      </c>
      <c r="H497" s="73">
        <v>309</v>
      </c>
      <c r="I497">
        <f t="shared" si="14"/>
        <v>0.73139158576051777</v>
      </c>
      <c r="J497">
        <f t="shared" si="15"/>
        <v>226</v>
      </c>
    </row>
    <row r="498" spans="1:10" ht="52.8" x14ac:dyDescent="0.3">
      <c r="A498" s="73">
        <v>159907</v>
      </c>
      <c r="B498" s="73" t="s">
        <v>82</v>
      </c>
      <c r="C498" s="73">
        <v>661261</v>
      </c>
      <c r="D498" s="73" t="s">
        <v>902</v>
      </c>
      <c r="E498" s="73">
        <v>220</v>
      </c>
      <c r="F498" s="73">
        <v>0</v>
      </c>
      <c r="G498" s="73">
        <v>89</v>
      </c>
      <c r="H498" s="73">
        <v>309</v>
      </c>
      <c r="I498">
        <f t="shared" si="14"/>
        <v>0.71197411003236244</v>
      </c>
      <c r="J498">
        <f t="shared" si="15"/>
        <v>220</v>
      </c>
    </row>
    <row r="499" spans="1:10" ht="52.8" x14ac:dyDescent="0.3">
      <c r="A499" s="73">
        <v>159907</v>
      </c>
      <c r="B499" s="73" t="s">
        <v>82</v>
      </c>
      <c r="C499" s="73">
        <v>661268</v>
      </c>
      <c r="D499" s="73" t="s">
        <v>915</v>
      </c>
      <c r="E499" s="73">
        <v>210</v>
      </c>
      <c r="F499" s="73">
        <v>0</v>
      </c>
      <c r="G499" s="73">
        <v>118</v>
      </c>
      <c r="H499" s="73">
        <v>328</v>
      </c>
      <c r="I499">
        <f t="shared" si="14"/>
        <v>0.6402439024390244</v>
      </c>
      <c r="J499">
        <f t="shared" si="15"/>
        <v>210</v>
      </c>
    </row>
    <row r="500" spans="1:10" ht="52.8" x14ac:dyDescent="0.3">
      <c r="A500" s="73">
        <v>159907</v>
      </c>
      <c r="B500" s="73" t="s">
        <v>82</v>
      </c>
      <c r="C500" s="73">
        <v>661258</v>
      </c>
      <c r="D500" s="73" t="s">
        <v>899</v>
      </c>
      <c r="E500" s="73">
        <v>334</v>
      </c>
      <c r="F500" s="73">
        <v>0</v>
      </c>
      <c r="G500" s="73">
        <v>0</v>
      </c>
      <c r="H500" s="73">
        <v>334</v>
      </c>
      <c r="I500">
        <f t="shared" si="14"/>
        <v>1</v>
      </c>
      <c r="J500">
        <f t="shared" si="15"/>
        <v>334</v>
      </c>
    </row>
    <row r="501" spans="1:10" ht="52.8" x14ac:dyDescent="0.3">
      <c r="A501" s="73">
        <v>159907</v>
      </c>
      <c r="B501" s="73" t="s">
        <v>82</v>
      </c>
      <c r="C501" s="73">
        <v>662704</v>
      </c>
      <c r="D501" s="73" t="s">
        <v>921</v>
      </c>
      <c r="E501" s="73">
        <v>191</v>
      </c>
      <c r="F501" s="73">
        <v>0</v>
      </c>
      <c r="G501" s="73">
        <v>149</v>
      </c>
      <c r="H501" s="73">
        <v>340</v>
      </c>
      <c r="I501">
        <f t="shared" si="14"/>
        <v>0.56176470588235294</v>
      </c>
      <c r="J501">
        <f t="shared" si="15"/>
        <v>191</v>
      </c>
    </row>
    <row r="502" spans="1:10" ht="52.8" x14ac:dyDescent="0.3">
      <c r="A502" s="73">
        <v>159907</v>
      </c>
      <c r="B502" s="73" t="s">
        <v>82</v>
      </c>
      <c r="C502" s="73">
        <v>661265</v>
      </c>
      <c r="D502" s="73" t="s">
        <v>911</v>
      </c>
      <c r="E502" s="73">
        <v>307</v>
      </c>
      <c r="F502" s="73">
        <v>0</v>
      </c>
      <c r="G502" s="73">
        <v>45</v>
      </c>
      <c r="H502" s="73">
        <v>352</v>
      </c>
      <c r="I502">
        <f t="shared" si="14"/>
        <v>0.87215909090909094</v>
      </c>
      <c r="J502">
        <f t="shared" si="15"/>
        <v>307</v>
      </c>
    </row>
    <row r="503" spans="1:10" ht="52.8" x14ac:dyDescent="0.3">
      <c r="A503" s="73">
        <v>159907</v>
      </c>
      <c r="B503" s="73" t="s">
        <v>82</v>
      </c>
      <c r="C503" s="73">
        <v>662725</v>
      </c>
      <c r="D503" s="73" t="s">
        <v>892</v>
      </c>
      <c r="E503" s="73">
        <v>228</v>
      </c>
      <c r="F503" s="73">
        <v>0</v>
      </c>
      <c r="G503" s="73">
        <v>137</v>
      </c>
      <c r="H503" s="73">
        <v>365</v>
      </c>
      <c r="I503">
        <f t="shared" si="14"/>
        <v>0.62465753424657533</v>
      </c>
      <c r="J503">
        <f t="shared" si="15"/>
        <v>228</v>
      </c>
    </row>
    <row r="504" spans="1:10" ht="52.8" x14ac:dyDescent="0.3">
      <c r="A504" s="73">
        <v>159907</v>
      </c>
      <c r="B504" s="73" t="s">
        <v>82</v>
      </c>
      <c r="C504" s="73">
        <v>661262</v>
      </c>
      <c r="D504" s="73" t="s">
        <v>907</v>
      </c>
      <c r="E504" s="73">
        <v>105</v>
      </c>
      <c r="F504" s="73">
        <v>0</v>
      </c>
      <c r="G504" s="73">
        <v>263</v>
      </c>
      <c r="H504" s="73">
        <v>368</v>
      </c>
      <c r="I504">
        <f t="shared" si="14"/>
        <v>0.28532608695652173</v>
      </c>
      <c r="J504">
        <f t="shared" si="15"/>
        <v>105</v>
      </c>
    </row>
    <row r="505" spans="1:10" ht="52.8" x14ac:dyDescent="0.3">
      <c r="A505" s="73">
        <v>159907</v>
      </c>
      <c r="B505" s="73" t="s">
        <v>82</v>
      </c>
      <c r="C505" s="73">
        <v>661270</v>
      </c>
      <c r="D505" s="73" t="s">
        <v>918</v>
      </c>
      <c r="E505" s="73">
        <v>345</v>
      </c>
      <c r="F505" s="73">
        <v>0</v>
      </c>
      <c r="G505" s="73">
        <v>36</v>
      </c>
      <c r="H505" s="73">
        <v>381</v>
      </c>
      <c r="I505">
        <f t="shared" si="14"/>
        <v>0.90551181102362199</v>
      </c>
      <c r="J505">
        <f t="shared" si="15"/>
        <v>345</v>
      </c>
    </row>
    <row r="506" spans="1:10" ht="52.8" x14ac:dyDescent="0.3">
      <c r="A506" s="73">
        <v>159907</v>
      </c>
      <c r="B506" s="73" t="s">
        <v>82</v>
      </c>
      <c r="C506" s="73">
        <v>663374</v>
      </c>
      <c r="D506" s="73" t="s">
        <v>894</v>
      </c>
      <c r="E506" s="73">
        <v>282</v>
      </c>
      <c r="F506" s="73">
        <v>0</v>
      </c>
      <c r="G506" s="73">
        <v>113</v>
      </c>
      <c r="H506" s="73">
        <v>395</v>
      </c>
      <c r="I506">
        <f t="shared" si="14"/>
        <v>0.71392405063291142</v>
      </c>
      <c r="J506">
        <f t="shared" si="15"/>
        <v>282</v>
      </c>
    </row>
    <row r="507" spans="1:10" ht="52.8" x14ac:dyDescent="0.3">
      <c r="A507" s="73">
        <v>159907</v>
      </c>
      <c r="B507" s="73" t="s">
        <v>82</v>
      </c>
      <c r="C507" s="73">
        <v>663373</v>
      </c>
      <c r="D507" s="73" t="s">
        <v>913</v>
      </c>
      <c r="E507" s="73">
        <v>349</v>
      </c>
      <c r="F507" s="73">
        <v>0</v>
      </c>
      <c r="G507" s="73">
        <v>50</v>
      </c>
      <c r="H507" s="73">
        <v>399</v>
      </c>
      <c r="I507">
        <f t="shared" si="14"/>
        <v>0.87468671679197996</v>
      </c>
      <c r="J507">
        <f t="shared" si="15"/>
        <v>349</v>
      </c>
    </row>
    <row r="508" spans="1:10" ht="52.8" x14ac:dyDescent="0.3">
      <c r="A508" s="73">
        <v>159907</v>
      </c>
      <c r="B508" s="73" t="s">
        <v>82</v>
      </c>
      <c r="C508" s="73">
        <v>663566</v>
      </c>
      <c r="D508" s="73" t="s">
        <v>895</v>
      </c>
      <c r="E508" s="73">
        <v>314</v>
      </c>
      <c r="F508" s="73">
        <v>0</v>
      </c>
      <c r="G508" s="73">
        <v>88</v>
      </c>
      <c r="H508" s="73">
        <v>402</v>
      </c>
      <c r="I508">
        <f t="shared" si="14"/>
        <v>0.78109452736318408</v>
      </c>
      <c r="J508">
        <f t="shared" si="15"/>
        <v>314</v>
      </c>
    </row>
    <row r="509" spans="1:10" ht="52.8" x14ac:dyDescent="0.3">
      <c r="A509" s="73">
        <v>159907</v>
      </c>
      <c r="B509" s="73" t="s">
        <v>82</v>
      </c>
      <c r="C509" s="73">
        <v>661259</v>
      </c>
      <c r="D509" s="73" t="s">
        <v>900</v>
      </c>
      <c r="E509" s="73">
        <v>104</v>
      </c>
      <c r="F509" s="73">
        <v>0</v>
      </c>
      <c r="G509" s="73">
        <v>303</v>
      </c>
      <c r="H509" s="73">
        <v>407</v>
      </c>
      <c r="I509">
        <f t="shared" si="14"/>
        <v>0.25552825552825553</v>
      </c>
      <c r="J509">
        <f t="shared" si="15"/>
        <v>104</v>
      </c>
    </row>
    <row r="510" spans="1:10" ht="52.8" x14ac:dyDescent="0.3">
      <c r="A510" s="73">
        <v>159907</v>
      </c>
      <c r="B510" s="73" t="s">
        <v>82</v>
      </c>
      <c r="C510" s="73">
        <v>661271</v>
      </c>
      <c r="D510" s="73" t="s">
        <v>691</v>
      </c>
      <c r="E510" s="73">
        <v>293</v>
      </c>
      <c r="F510" s="73">
        <v>0</v>
      </c>
      <c r="G510" s="73">
        <v>120</v>
      </c>
      <c r="H510" s="73">
        <v>413</v>
      </c>
      <c r="I510">
        <f t="shared" si="14"/>
        <v>0.70944309927360771</v>
      </c>
      <c r="J510">
        <f t="shared" si="15"/>
        <v>293</v>
      </c>
    </row>
    <row r="511" spans="1:10" ht="52.8" x14ac:dyDescent="0.3">
      <c r="A511" s="73">
        <v>159907</v>
      </c>
      <c r="B511" s="73" t="s">
        <v>82</v>
      </c>
      <c r="C511" s="73">
        <v>686485</v>
      </c>
      <c r="D511" s="73" t="s">
        <v>896</v>
      </c>
      <c r="E511" s="73">
        <v>226</v>
      </c>
      <c r="F511" s="73">
        <v>0</v>
      </c>
      <c r="G511" s="73">
        <v>217</v>
      </c>
      <c r="H511" s="73">
        <v>443</v>
      </c>
      <c r="I511">
        <f t="shared" si="14"/>
        <v>0.51015801354401802</v>
      </c>
      <c r="J511">
        <f t="shared" si="15"/>
        <v>226</v>
      </c>
    </row>
    <row r="512" spans="1:10" ht="52.8" x14ac:dyDescent="0.3">
      <c r="A512" s="73">
        <v>159907</v>
      </c>
      <c r="B512" s="73" t="s">
        <v>82</v>
      </c>
      <c r="C512" s="73">
        <v>661263</v>
      </c>
      <c r="D512" s="73" t="s">
        <v>908</v>
      </c>
      <c r="E512" s="73">
        <v>403</v>
      </c>
      <c r="F512" s="73">
        <v>0</v>
      </c>
      <c r="G512" s="73">
        <v>48</v>
      </c>
      <c r="H512" s="73">
        <v>451</v>
      </c>
      <c r="I512">
        <f t="shared" si="14"/>
        <v>0.89356984478935697</v>
      </c>
      <c r="J512">
        <f t="shared" si="15"/>
        <v>403</v>
      </c>
    </row>
    <row r="513" spans="1:10" ht="52.8" x14ac:dyDescent="0.3">
      <c r="A513" s="73">
        <v>159907</v>
      </c>
      <c r="B513" s="73" t="s">
        <v>82</v>
      </c>
      <c r="C513" s="73">
        <v>661255</v>
      </c>
      <c r="D513" s="73" t="s">
        <v>891</v>
      </c>
      <c r="E513" s="73">
        <v>401</v>
      </c>
      <c r="F513" s="73">
        <v>0</v>
      </c>
      <c r="G513" s="73">
        <v>57</v>
      </c>
      <c r="H513" s="73">
        <v>458</v>
      </c>
      <c r="I513">
        <f t="shared" si="14"/>
        <v>0.87554585152838427</v>
      </c>
      <c r="J513">
        <f t="shared" si="15"/>
        <v>401</v>
      </c>
    </row>
    <row r="514" spans="1:10" ht="52.8" x14ac:dyDescent="0.3">
      <c r="A514" s="73">
        <v>159907</v>
      </c>
      <c r="B514" s="73" t="s">
        <v>82</v>
      </c>
      <c r="C514" s="73">
        <v>661260</v>
      </c>
      <c r="D514" s="73" t="s">
        <v>901</v>
      </c>
      <c r="E514" s="73">
        <v>229</v>
      </c>
      <c r="F514" s="73">
        <v>0</v>
      </c>
      <c r="G514" s="73">
        <v>235</v>
      </c>
      <c r="H514" s="73">
        <v>464</v>
      </c>
      <c r="I514">
        <f t="shared" ref="I514:I577" si="16">SUM(E514:F514)/H514</f>
        <v>0.49353448275862066</v>
      </c>
      <c r="J514">
        <f t="shared" ref="J514:J577" si="17">SUM(E514:F514)</f>
        <v>229</v>
      </c>
    </row>
    <row r="515" spans="1:10" ht="132" x14ac:dyDescent="0.3">
      <c r="A515" s="73">
        <v>159907</v>
      </c>
      <c r="B515" s="73" t="s">
        <v>82</v>
      </c>
      <c r="C515" s="73">
        <v>665787</v>
      </c>
      <c r="D515" s="73" t="s">
        <v>903</v>
      </c>
      <c r="E515" s="73">
        <v>192</v>
      </c>
      <c r="F515" s="73">
        <v>0</v>
      </c>
      <c r="G515" s="73">
        <v>274</v>
      </c>
      <c r="H515" s="73">
        <v>466</v>
      </c>
      <c r="I515">
        <f t="shared" si="16"/>
        <v>0.41201716738197425</v>
      </c>
      <c r="J515">
        <f t="shared" si="17"/>
        <v>192</v>
      </c>
    </row>
    <row r="516" spans="1:10" ht="52.8" x14ac:dyDescent="0.3">
      <c r="A516" s="73">
        <v>159907</v>
      </c>
      <c r="B516" s="73" t="s">
        <v>82</v>
      </c>
      <c r="C516" s="73">
        <v>664144</v>
      </c>
      <c r="D516" s="73" t="s">
        <v>897</v>
      </c>
      <c r="E516" s="73">
        <v>415</v>
      </c>
      <c r="F516" s="73">
        <v>0</v>
      </c>
      <c r="G516" s="73">
        <v>56</v>
      </c>
      <c r="H516" s="73">
        <v>471</v>
      </c>
      <c r="I516">
        <f t="shared" si="16"/>
        <v>0.88110403397027603</v>
      </c>
      <c r="J516">
        <f t="shared" si="17"/>
        <v>415</v>
      </c>
    </row>
    <row r="517" spans="1:10" ht="52.8" x14ac:dyDescent="0.3">
      <c r="A517" s="73">
        <v>159907</v>
      </c>
      <c r="B517" s="73" t="s">
        <v>82</v>
      </c>
      <c r="C517" s="73">
        <v>661269</v>
      </c>
      <c r="D517" s="73" t="s">
        <v>917</v>
      </c>
      <c r="E517" s="73">
        <v>340</v>
      </c>
      <c r="F517" s="73">
        <v>0</v>
      </c>
      <c r="G517" s="73">
        <v>140</v>
      </c>
      <c r="H517" s="73">
        <v>480</v>
      </c>
      <c r="I517">
        <f t="shared" si="16"/>
        <v>0.70833333333333337</v>
      </c>
      <c r="J517">
        <f t="shared" si="17"/>
        <v>340</v>
      </c>
    </row>
    <row r="518" spans="1:10" ht="52.8" x14ac:dyDescent="0.3">
      <c r="A518" s="73">
        <v>159907</v>
      </c>
      <c r="B518" s="73" t="s">
        <v>82</v>
      </c>
      <c r="C518" s="73">
        <v>661264</v>
      </c>
      <c r="D518" s="73" t="s">
        <v>910</v>
      </c>
      <c r="E518" s="73">
        <v>351</v>
      </c>
      <c r="F518" s="73">
        <v>0</v>
      </c>
      <c r="G518" s="73">
        <v>178</v>
      </c>
      <c r="H518" s="73">
        <v>529</v>
      </c>
      <c r="I518">
        <f t="shared" si="16"/>
        <v>0.66351606805293006</v>
      </c>
      <c r="J518">
        <f t="shared" si="17"/>
        <v>351</v>
      </c>
    </row>
    <row r="519" spans="1:10" ht="52.8" x14ac:dyDescent="0.3">
      <c r="A519" s="73">
        <v>159907</v>
      </c>
      <c r="B519" s="73" t="s">
        <v>82</v>
      </c>
      <c r="C519" s="73">
        <v>661267</v>
      </c>
      <c r="D519" s="73" t="s">
        <v>449</v>
      </c>
      <c r="E519" s="73">
        <v>361</v>
      </c>
      <c r="F519" s="73">
        <v>0</v>
      </c>
      <c r="G519" s="73">
        <v>187</v>
      </c>
      <c r="H519" s="73">
        <v>548</v>
      </c>
      <c r="I519">
        <f t="shared" si="16"/>
        <v>0.65875912408759119</v>
      </c>
      <c r="J519">
        <f t="shared" si="17"/>
        <v>361</v>
      </c>
    </row>
    <row r="520" spans="1:10" ht="52.8" x14ac:dyDescent="0.3">
      <c r="A520" s="73">
        <v>159907</v>
      </c>
      <c r="B520" s="73" t="s">
        <v>82</v>
      </c>
      <c r="C520" s="73">
        <v>661276</v>
      </c>
      <c r="D520" s="73" t="s">
        <v>916</v>
      </c>
      <c r="E520" s="73">
        <v>315</v>
      </c>
      <c r="F520" s="73">
        <v>0</v>
      </c>
      <c r="G520" s="73">
        <v>422</v>
      </c>
      <c r="H520" s="73">
        <v>737</v>
      </c>
      <c r="I520">
        <f t="shared" si="16"/>
        <v>0.42740841248303935</v>
      </c>
      <c r="J520">
        <f t="shared" si="17"/>
        <v>315</v>
      </c>
    </row>
    <row r="521" spans="1:10" ht="52.8" x14ac:dyDescent="0.3">
      <c r="A521" s="73">
        <v>159907</v>
      </c>
      <c r="B521" s="73" t="s">
        <v>82</v>
      </c>
      <c r="C521" s="73">
        <v>661277</v>
      </c>
      <c r="D521" s="73" t="s">
        <v>920</v>
      </c>
      <c r="E521" s="73">
        <v>555</v>
      </c>
      <c r="F521" s="73">
        <v>0</v>
      </c>
      <c r="G521" s="73">
        <v>198</v>
      </c>
      <c r="H521" s="73">
        <v>753</v>
      </c>
      <c r="I521">
        <f t="shared" si="16"/>
        <v>0.73705179282868527</v>
      </c>
      <c r="J521">
        <f t="shared" si="17"/>
        <v>555</v>
      </c>
    </row>
    <row r="522" spans="1:10" ht="52.8" x14ac:dyDescent="0.3">
      <c r="A522" s="73">
        <v>159907</v>
      </c>
      <c r="B522" s="73" t="s">
        <v>82</v>
      </c>
      <c r="C522" s="73">
        <v>665710</v>
      </c>
      <c r="D522" s="73" t="s">
        <v>563</v>
      </c>
      <c r="E522" s="73">
        <v>456</v>
      </c>
      <c r="F522" s="73">
        <v>0</v>
      </c>
      <c r="G522" s="73">
        <v>318</v>
      </c>
      <c r="H522" s="73">
        <v>774</v>
      </c>
      <c r="I522">
        <f t="shared" si="16"/>
        <v>0.58914728682170547</v>
      </c>
      <c r="J522">
        <f t="shared" si="17"/>
        <v>456</v>
      </c>
    </row>
    <row r="523" spans="1:10" ht="52.8" x14ac:dyDescent="0.3">
      <c r="A523" s="73">
        <v>159907</v>
      </c>
      <c r="B523" s="73" t="s">
        <v>82</v>
      </c>
      <c r="C523" s="73">
        <v>661275</v>
      </c>
      <c r="D523" s="73" t="s">
        <v>914</v>
      </c>
      <c r="E523" s="73">
        <v>414</v>
      </c>
      <c r="F523" s="73">
        <v>0</v>
      </c>
      <c r="G523" s="73">
        <v>401</v>
      </c>
      <c r="H523" s="73">
        <v>815</v>
      </c>
      <c r="I523">
        <f t="shared" si="16"/>
        <v>0.50797546012269934</v>
      </c>
      <c r="J523">
        <f t="shared" si="17"/>
        <v>414</v>
      </c>
    </row>
    <row r="524" spans="1:10" ht="52.8" x14ac:dyDescent="0.3">
      <c r="A524" s="73">
        <v>159907</v>
      </c>
      <c r="B524" s="73" t="s">
        <v>82</v>
      </c>
      <c r="C524" s="73">
        <v>663586</v>
      </c>
      <c r="D524" s="73" t="s">
        <v>461</v>
      </c>
      <c r="E524" s="73">
        <v>663</v>
      </c>
      <c r="F524" s="73">
        <v>0</v>
      </c>
      <c r="G524" s="73">
        <v>155</v>
      </c>
      <c r="H524" s="73">
        <v>818</v>
      </c>
      <c r="I524">
        <f t="shared" si="16"/>
        <v>0.81051344743276288</v>
      </c>
      <c r="J524">
        <f t="shared" si="17"/>
        <v>663</v>
      </c>
    </row>
    <row r="525" spans="1:10" ht="52.8" x14ac:dyDescent="0.3">
      <c r="A525" s="73">
        <v>159907</v>
      </c>
      <c r="B525" s="73" t="s">
        <v>82</v>
      </c>
      <c r="C525" s="73">
        <v>664339</v>
      </c>
      <c r="D525" s="73" t="s">
        <v>893</v>
      </c>
      <c r="E525" s="73">
        <v>659</v>
      </c>
      <c r="F525" s="73">
        <v>0</v>
      </c>
      <c r="G525" s="73">
        <v>169</v>
      </c>
      <c r="H525" s="73">
        <v>828</v>
      </c>
      <c r="I525">
        <f t="shared" si="16"/>
        <v>0.79589371980676327</v>
      </c>
      <c r="J525">
        <f t="shared" si="17"/>
        <v>659</v>
      </c>
    </row>
    <row r="526" spans="1:10" ht="52.8" x14ac:dyDescent="0.3">
      <c r="A526" s="73">
        <v>159907</v>
      </c>
      <c r="B526" s="73" t="s">
        <v>82</v>
      </c>
      <c r="C526" s="73">
        <v>661278</v>
      </c>
      <c r="D526" s="73" t="s">
        <v>898</v>
      </c>
      <c r="E526" s="73">
        <v>984</v>
      </c>
      <c r="F526" s="73">
        <v>0</v>
      </c>
      <c r="G526" s="73">
        <v>407</v>
      </c>
      <c r="H526" s="73">
        <v>1391</v>
      </c>
      <c r="I526">
        <f t="shared" si="16"/>
        <v>0.70740474478792237</v>
      </c>
      <c r="J526">
        <f t="shared" si="17"/>
        <v>984</v>
      </c>
    </row>
    <row r="527" spans="1:10" ht="52.8" x14ac:dyDescent="0.3">
      <c r="A527" s="73">
        <v>159907</v>
      </c>
      <c r="B527" s="73" t="s">
        <v>82</v>
      </c>
      <c r="C527" s="73">
        <v>661279</v>
      </c>
      <c r="D527" s="73" t="s">
        <v>912</v>
      </c>
      <c r="E527" s="73">
        <v>824</v>
      </c>
      <c r="F527" s="73">
        <v>0</v>
      </c>
      <c r="G527" s="73">
        <v>664</v>
      </c>
      <c r="H527" s="73">
        <v>1488</v>
      </c>
      <c r="I527">
        <f t="shared" si="16"/>
        <v>0.55376344086021501</v>
      </c>
      <c r="J527">
        <f t="shared" si="17"/>
        <v>824</v>
      </c>
    </row>
    <row r="528" spans="1:10" ht="52.8" x14ac:dyDescent="0.3">
      <c r="A528" s="73">
        <v>159907</v>
      </c>
      <c r="B528" s="73" t="s">
        <v>82</v>
      </c>
      <c r="C528" s="73">
        <v>661280</v>
      </c>
      <c r="D528" s="73" t="s">
        <v>904</v>
      </c>
      <c r="E528" s="73">
        <v>1075</v>
      </c>
      <c r="F528" s="73">
        <v>0</v>
      </c>
      <c r="G528" s="73">
        <v>479</v>
      </c>
      <c r="H528" s="73">
        <v>1554</v>
      </c>
      <c r="I528">
        <f t="shared" si="16"/>
        <v>0.69176319176319179</v>
      </c>
      <c r="J528">
        <f t="shared" si="17"/>
        <v>1075</v>
      </c>
    </row>
    <row r="529" spans="1:10" ht="52.8" x14ac:dyDescent="0.3">
      <c r="A529" s="73">
        <v>159907</v>
      </c>
      <c r="B529" s="73" t="s">
        <v>82</v>
      </c>
      <c r="C529" s="73">
        <v>663841</v>
      </c>
      <c r="D529" s="73" t="s">
        <v>919</v>
      </c>
      <c r="E529" s="73">
        <v>714</v>
      </c>
      <c r="F529" s="73">
        <v>0</v>
      </c>
      <c r="G529" s="73">
        <v>1210</v>
      </c>
      <c r="H529" s="73">
        <v>1924</v>
      </c>
      <c r="I529">
        <f t="shared" si="16"/>
        <v>0.37110187110187109</v>
      </c>
      <c r="J529">
        <f t="shared" si="17"/>
        <v>714</v>
      </c>
    </row>
    <row r="530" spans="1:10" ht="52.8" x14ac:dyDescent="0.3">
      <c r="A530" s="73">
        <v>159505</v>
      </c>
      <c r="B530" s="73" t="s">
        <v>83</v>
      </c>
      <c r="C530" s="73">
        <v>661553</v>
      </c>
      <c r="D530" s="73" t="s">
        <v>410</v>
      </c>
      <c r="E530" s="73">
        <v>29</v>
      </c>
      <c r="F530" s="73">
        <v>5</v>
      </c>
      <c r="G530" s="73">
        <v>7</v>
      </c>
      <c r="H530" s="73">
        <v>41</v>
      </c>
      <c r="I530">
        <f t="shared" si="16"/>
        <v>0.82926829268292679</v>
      </c>
      <c r="J530">
        <f t="shared" si="17"/>
        <v>34</v>
      </c>
    </row>
    <row r="531" spans="1:10" ht="52.8" x14ac:dyDescent="0.3">
      <c r="A531" s="73">
        <v>159922</v>
      </c>
      <c r="B531" s="73" t="s">
        <v>84</v>
      </c>
      <c r="C531" s="73">
        <v>664776</v>
      </c>
      <c r="D531" s="73" t="s">
        <v>941</v>
      </c>
      <c r="E531" s="73">
        <v>38</v>
      </c>
      <c r="F531" s="73">
        <v>0</v>
      </c>
      <c r="G531" s="73">
        <v>26</v>
      </c>
      <c r="H531" s="73">
        <v>64</v>
      </c>
      <c r="I531">
        <f t="shared" si="16"/>
        <v>0.59375</v>
      </c>
      <c r="J531">
        <f t="shared" si="17"/>
        <v>38</v>
      </c>
    </row>
    <row r="532" spans="1:10" ht="52.8" x14ac:dyDescent="0.3">
      <c r="A532" s="73">
        <v>159922</v>
      </c>
      <c r="B532" s="73" t="s">
        <v>84</v>
      </c>
      <c r="C532" s="73">
        <v>664601</v>
      </c>
      <c r="D532" s="73" t="s">
        <v>953</v>
      </c>
      <c r="E532" s="73">
        <v>83</v>
      </c>
      <c r="F532" s="73">
        <v>0</v>
      </c>
      <c r="G532" s="73">
        <v>0</v>
      </c>
      <c r="H532" s="73">
        <v>83</v>
      </c>
      <c r="I532">
        <f t="shared" si="16"/>
        <v>1</v>
      </c>
      <c r="J532">
        <f t="shared" si="17"/>
        <v>83</v>
      </c>
    </row>
    <row r="533" spans="1:10" ht="92.4" x14ac:dyDescent="0.3">
      <c r="A533" s="73">
        <v>159922</v>
      </c>
      <c r="B533" s="73" t="s">
        <v>84</v>
      </c>
      <c r="C533" s="73">
        <v>682258</v>
      </c>
      <c r="D533" s="73" t="s">
        <v>922</v>
      </c>
      <c r="E533" s="73">
        <v>171</v>
      </c>
      <c r="F533" s="73">
        <v>0</v>
      </c>
      <c r="G533" s="73">
        <v>0</v>
      </c>
      <c r="H533" s="73">
        <v>171</v>
      </c>
      <c r="I533">
        <f t="shared" si="16"/>
        <v>1</v>
      </c>
      <c r="J533">
        <f t="shared" si="17"/>
        <v>171</v>
      </c>
    </row>
    <row r="534" spans="1:10" ht="52.8" x14ac:dyDescent="0.3">
      <c r="A534" s="73">
        <v>159922</v>
      </c>
      <c r="B534" s="73" t="s">
        <v>84</v>
      </c>
      <c r="C534" s="73">
        <v>679081</v>
      </c>
      <c r="D534" s="73" t="s">
        <v>930</v>
      </c>
      <c r="E534" s="73">
        <v>175</v>
      </c>
      <c r="F534" s="73">
        <v>0</v>
      </c>
      <c r="G534" s="73">
        <v>109</v>
      </c>
      <c r="H534" s="73">
        <v>284</v>
      </c>
      <c r="I534">
        <f t="shared" si="16"/>
        <v>0.61619718309859151</v>
      </c>
      <c r="J534">
        <f t="shared" si="17"/>
        <v>175</v>
      </c>
    </row>
    <row r="535" spans="1:10" ht="52.8" x14ac:dyDescent="0.3">
      <c r="A535" s="73">
        <v>159922</v>
      </c>
      <c r="B535" s="73" t="s">
        <v>84</v>
      </c>
      <c r="C535" s="73">
        <v>663395</v>
      </c>
      <c r="D535" s="73" t="s">
        <v>925</v>
      </c>
      <c r="E535" s="73">
        <v>180</v>
      </c>
      <c r="F535" s="73">
        <v>0</v>
      </c>
      <c r="G535" s="73">
        <v>119</v>
      </c>
      <c r="H535" s="73">
        <v>299</v>
      </c>
      <c r="I535">
        <f t="shared" si="16"/>
        <v>0.60200668896321075</v>
      </c>
      <c r="J535">
        <f t="shared" si="17"/>
        <v>180</v>
      </c>
    </row>
    <row r="536" spans="1:10" ht="52.8" x14ac:dyDescent="0.3">
      <c r="A536" s="73">
        <v>159922</v>
      </c>
      <c r="B536" s="73" t="s">
        <v>84</v>
      </c>
      <c r="C536" s="73">
        <v>664048</v>
      </c>
      <c r="D536" s="73" t="s">
        <v>929</v>
      </c>
      <c r="E536" s="73">
        <v>101</v>
      </c>
      <c r="F536" s="73">
        <v>0</v>
      </c>
      <c r="G536" s="73">
        <v>207</v>
      </c>
      <c r="H536" s="73">
        <v>308</v>
      </c>
      <c r="I536">
        <f t="shared" si="16"/>
        <v>0.32792207792207795</v>
      </c>
      <c r="J536">
        <f t="shared" si="17"/>
        <v>101</v>
      </c>
    </row>
    <row r="537" spans="1:10" ht="52.8" x14ac:dyDescent="0.3">
      <c r="A537" s="73">
        <v>159922</v>
      </c>
      <c r="B537" s="73" t="s">
        <v>84</v>
      </c>
      <c r="C537" s="73">
        <v>663394</v>
      </c>
      <c r="D537" s="73" t="s">
        <v>923</v>
      </c>
      <c r="E537" s="73">
        <v>231</v>
      </c>
      <c r="F537" s="73">
        <v>0</v>
      </c>
      <c r="G537" s="73">
        <v>91</v>
      </c>
      <c r="H537" s="73">
        <v>322</v>
      </c>
      <c r="I537">
        <f t="shared" si="16"/>
        <v>0.71739130434782605</v>
      </c>
      <c r="J537">
        <f t="shared" si="17"/>
        <v>231</v>
      </c>
    </row>
    <row r="538" spans="1:10" ht="52.8" x14ac:dyDescent="0.3">
      <c r="A538" s="73">
        <v>159922</v>
      </c>
      <c r="B538" s="73" t="s">
        <v>84</v>
      </c>
      <c r="C538" s="73">
        <v>661392</v>
      </c>
      <c r="D538" s="73" t="s">
        <v>520</v>
      </c>
      <c r="E538" s="73">
        <v>199</v>
      </c>
      <c r="F538" s="73">
        <v>0</v>
      </c>
      <c r="G538" s="73">
        <v>130</v>
      </c>
      <c r="H538" s="73">
        <v>329</v>
      </c>
      <c r="I538">
        <f t="shared" si="16"/>
        <v>0.60486322188449848</v>
      </c>
      <c r="J538">
        <f t="shared" si="17"/>
        <v>199</v>
      </c>
    </row>
    <row r="539" spans="1:10" ht="52.8" x14ac:dyDescent="0.3">
      <c r="A539" s="73">
        <v>159922</v>
      </c>
      <c r="B539" s="73" t="s">
        <v>84</v>
      </c>
      <c r="C539" s="73">
        <v>661378</v>
      </c>
      <c r="D539" s="73" t="s">
        <v>924</v>
      </c>
      <c r="E539" s="73">
        <v>252</v>
      </c>
      <c r="F539" s="73">
        <v>0</v>
      </c>
      <c r="G539" s="73">
        <v>116</v>
      </c>
      <c r="H539" s="73">
        <v>368</v>
      </c>
      <c r="I539">
        <f t="shared" si="16"/>
        <v>0.68478260869565222</v>
      </c>
      <c r="J539">
        <f t="shared" si="17"/>
        <v>252</v>
      </c>
    </row>
    <row r="540" spans="1:10" ht="52.8" x14ac:dyDescent="0.3">
      <c r="A540" s="73">
        <v>159922</v>
      </c>
      <c r="B540" s="73" t="s">
        <v>84</v>
      </c>
      <c r="C540" s="73">
        <v>664922</v>
      </c>
      <c r="D540" s="73" t="s">
        <v>954</v>
      </c>
      <c r="E540" s="73">
        <v>304</v>
      </c>
      <c r="F540" s="73">
        <v>0</v>
      </c>
      <c r="G540" s="73">
        <v>69</v>
      </c>
      <c r="H540" s="73">
        <v>373</v>
      </c>
      <c r="I540">
        <f t="shared" si="16"/>
        <v>0.81501340482573725</v>
      </c>
      <c r="J540">
        <f t="shared" si="17"/>
        <v>304</v>
      </c>
    </row>
    <row r="541" spans="1:10" ht="52.8" x14ac:dyDescent="0.3">
      <c r="A541" s="73">
        <v>159922</v>
      </c>
      <c r="B541" s="73" t="s">
        <v>84</v>
      </c>
      <c r="C541" s="73">
        <v>664044</v>
      </c>
      <c r="D541" s="73" t="s">
        <v>948</v>
      </c>
      <c r="E541" s="73">
        <v>357</v>
      </c>
      <c r="F541" s="73">
        <v>0</v>
      </c>
      <c r="G541" s="73">
        <v>28</v>
      </c>
      <c r="H541" s="73">
        <v>385</v>
      </c>
      <c r="I541">
        <f t="shared" si="16"/>
        <v>0.92727272727272725</v>
      </c>
      <c r="J541">
        <f t="shared" si="17"/>
        <v>357</v>
      </c>
    </row>
    <row r="542" spans="1:10" ht="52.8" x14ac:dyDescent="0.3">
      <c r="A542" s="73">
        <v>159922</v>
      </c>
      <c r="B542" s="73" t="s">
        <v>84</v>
      </c>
      <c r="C542" s="73">
        <v>663396</v>
      </c>
      <c r="D542" s="73" t="s">
        <v>934</v>
      </c>
      <c r="E542" s="73">
        <v>314</v>
      </c>
      <c r="F542" s="73">
        <v>0</v>
      </c>
      <c r="G542" s="73">
        <v>72</v>
      </c>
      <c r="H542" s="73">
        <v>386</v>
      </c>
      <c r="I542">
        <f t="shared" si="16"/>
        <v>0.81347150259067358</v>
      </c>
      <c r="J542">
        <f t="shared" si="17"/>
        <v>314</v>
      </c>
    </row>
    <row r="543" spans="1:10" ht="52.8" x14ac:dyDescent="0.3">
      <c r="A543" s="73">
        <v>159922</v>
      </c>
      <c r="B543" s="73" t="s">
        <v>84</v>
      </c>
      <c r="C543" s="73">
        <v>661384</v>
      </c>
      <c r="D543" s="73" t="s">
        <v>935</v>
      </c>
      <c r="E543" s="73">
        <v>280</v>
      </c>
      <c r="F543" s="73">
        <v>0</v>
      </c>
      <c r="G543" s="73">
        <v>139</v>
      </c>
      <c r="H543" s="73">
        <v>419</v>
      </c>
      <c r="I543">
        <f t="shared" si="16"/>
        <v>0.66825775656324582</v>
      </c>
      <c r="J543">
        <f t="shared" si="17"/>
        <v>280</v>
      </c>
    </row>
    <row r="544" spans="1:10" ht="52.8" x14ac:dyDescent="0.3">
      <c r="A544" s="73">
        <v>159922</v>
      </c>
      <c r="B544" s="73" t="s">
        <v>84</v>
      </c>
      <c r="C544" s="73">
        <v>664684</v>
      </c>
      <c r="D544" s="73" t="s">
        <v>957</v>
      </c>
      <c r="E544" s="73">
        <v>273</v>
      </c>
      <c r="F544" s="73">
        <v>0</v>
      </c>
      <c r="G544" s="73">
        <v>151</v>
      </c>
      <c r="H544" s="73">
        <v>424</v>
      </c>
      <c r="I544">
        <f t="shared" si="16"/>
        <v>0.64386792452830188</v>
      </c>
      <c r="J544">
        <f t="shared" si="17"/>
        <v>273</v>
      </c>
    </row>
    <row r="545" spans="1:10" ht="52.8" x14ac:dyDescent="0.3">
      <c r="A545" s="73">
        <v>159922</v>
      </c>
      <c r="B545" s="73" t="s">
        <v>84</v>
      </c>
      <c r="C545" s="73">
        <v>665318</v>
      </c>
      <c r="D545" s="73" t="s">
        <v>943</v>
      </c>
      <c r="E545" s="73">
        <v>430</v>
      </c>
      <c r="F545" s="73">
        <v>0</v>
      </c>
      <c r="G545" s="73">
        <v>0</v>
      </c>
      <c r="H545" s="73">
        <v>430</v>
      </c>
      <c r="I545">
        <f t="shared" si="16"/>
        <v>1</v>
      </c>
      <c r="J545">
        <f t="shared" si="17"/>
        <v>430</v>
      </c>
    </row>
    <row r="546" spans="1:10" ht="52.8" x14ac:dyDescent="0.3">
      <c r="A546" s="73">
        <v>159922</v>
      </c>
      <c r="B546" s="73" t="s">
        <v>84</v>
      </c>
      <c r="C546" s="73">
        <v>661394</v>
      </c>
      <c r="D546" s="73" t="s">
        <v>949</v>
      </c>
      <c r="E546" s="73">
        <v>349</v>
      </c>
      <c r="F546" s="73">
        <v>0</v>
      </c>
      <c r="G546" s="73">
        <v>89</v>
      </c>
      <c r="H546" s="73">
        <v>438</v>
      </c>
      <c r="I546">
        <f t="shared" si="16"/>
        <v>0.79680365296803657</v>
      </c>
      <c r="J546">
        <f t="shared" si="17"/>
        <v>349</v>
      </c>
    </row>
    <row r="547" spans="1:10" ht="52.8" x14ac:dyDescent="0.3">
      <c r="A547" s="73">
        <v>159922</v>
      </c>
      <c r="B547" s="73" t="s">
        <v>84</v>
      </c>
      <c r="C547" s="73">
        <v>663728</v>
      </c>
      <c r="D547" s="73" t="s">
        <v>927</v>
      </c>
      <c r="E547" s="73">
        <v>321</v>
      </c>
      <c r="F547" s="73">
        <v>0</v>
      </c>
      <c r="G547" s="73">
        <v>137</v>
      </c>
      <c r="H547" s="73">
        <v>458</v>
      </c>
      <c r="I547">
        <f t="shared" si="16"/>
        <v>0.70087336244541487</v>
      </c>
      <c r="J547">
        <f t="shared" si="17"/>
        <v>321</v>
      </c>
    </row>
    <row r="548" spans="1:10" ht="52.8" x14ac:dyDescent="0.3">
      <c r="A548" s="73">
        <v>159922</v>
      </c>
      <c r="B548" s="73" t="s">
        <v>84</v>
      </c>
      <c r="C548" s="73">
        <v>664043</v>
      </c>
      <c r="D548" s="73" t="s">
        <v>938</v>
      </c>
      <c r="E548" s="73">
        <v>222</v>
      </c>
      <c r="F548" s="73">
        <v>0</v>
      </c>
      <c r="G548" s="73">
        <v>242</v>
      </c>
      <c r="H548" s="73">
        <v>464</v>
      </c>
      <c r="I548">
        <f t="shared" si="16"/>
        <v>0.47844827586206895</v>
      </c>
      <c r="J548">
        <f t="shared" si="17"/>
        <v>222</v>
      </c>
    </row>
    <row r="549" spans="1:10" ht="52.8" x14ac:dyDescent="0.3">
      <c r="A549" s="73">
        <v>159922</v>
      </c>
      <c r="B549" s="73" t="s">
        <v>84</v>
      </c>
      <c r="C549" s="73">
        <v>661388</v>
      </c>
      <c r="D549" s="73" t="s">
        <v>940</v>
      </c>
      <c r="E549" s="73">
        <v>328</v>
      </c>
      <c r="F549" s="73">
        <v>0</v>
      </c>
      <c r="G549" s="73">
        <v>140</v>
      </c>
      <c r="H549" s="73">
        <v>468</v>
      </c>
      <c r="I549">
        <f t="shared" si="16"/>
        <v>0.70085470085470081</v>
      </c>
      <c r="J549">
        <f t="shared" si="17"/>
        <v>328</v>
      </c>
    </row>
    <row r="550" spans="1:10" ht="52.8" x14ac:dyDescent="0.3">
      <c r="A550" s="73">
        <v>159922</v>
      </c>
      <c r="B550" s="73" t="s">
        <v>84</v>
      </c>
      <c r="C550" s="73">
        <v>665319</v>
      </c>
      <c r="D550" s="73" t="s">
        <v>944</v>
      </c>
      <c r="E550" s="73">
        <v>499</v>
      </c>
      <c r="F550" s="73">
        <v>0</v>
      </c>
      <c r="G550" s="73">
        <v>4</v>
      </c>
      <c r="H550" s="73">
        <v>503</v>
      </c>
      <c r="I550">
        <f t="shared" si="16"/>
        <v>0.99204771371769385</v>
      </c>
      <c r="J550">
        <f t="shared" si="17"/>
        <v>499</v>
      </c>
    </row>
    <row r="551" spans="1:10" ht="52.8" x14ac:dyDescent="0.3">
      <c r="A551" s="73">
        <v>159922</v>
      </c>
      <c r="B551" s="73" t="s">
        <v>84</v>
      </c>
      <c r="C551" s="73">
        <v>663398</v>
      </c>
      <c r="D551" s="73" t="s">
        <v>939</v>
      </c>
      <c r="E551" s="73">
        <v>445</v>
      </c>
      <c r="F551" s="73">
        <v>0</v>
      </c>
      <c r="G551" s="73">
        <v>59</v>
      </c>
      <c r="H551" s="73">
        <v>504</v>
      </c>
      <c r="I551">
        <f t="shared" si="16"/>
        <v>0.88293650793650791</v>
      </c>
      <c r="J551">
        <f t="shared" si="17"/>
        <v>445</v>
      </c>
    </row>
    <row r="552" spans="1:10" ht="52.8" x14ac:dyDescent="0.3">
      <c r="A552" s="73">
        <v>159922</v>
      </c>
      <c r="B552" s="73" t="s">
        <v>84</v>
      </c>
      <c r="C552" s="73">
        <v>663401</v>
      </c>
      <c r="D552" s="73" t="s">
        <v>955</v>
      </c>
      <c r="E552" s="73">
        <v>389</v>
      </c>
      <c r="F552" s="73">
        <v>0</v>
      </c>
      <c r="G552" s="73">
        <v>128</v>
      </c>
      <c r="H552" s="73">
        <v>517</v>
      </c>
      <c r="I552">
        <f t="shared" si="16"/>
        <v>0.75241779497098649</v>
      </c>
      <c r="J552">
        <f t="shared" si="17"/>
        <v>389</v>
      </c>
    </row>
    <row r="553" spans="1:10" ht="52.8" x14ac:dyDescent="0.3">
      <c r="A553" s="73">
        <v>159922</v>
      </c>
      <c r="B553" s="73" t="s">
        <v>84</v>
      </c>
      <c r="C553" s="73">
        <v>663400</v>
      </c>
      <c r="D553" s="73" t="s">
        <v>950</v>
      </c>
      <c r="E553" s="73">
        <v>527</v>
      </c>
      <c r="F553" s="73">
        <v>0</v>
      </c>
      <c r="G553" s="73">
        <v>0</v>
      </c>
      <c r="H553" s="73">
        <v>527</v>
      </c>
      <c r="I553">
        <f t="shared" si="16"/>
        <v>1</v>
      </c>
      <c r="J553">
        <f t="shared" si="17"/>
        <v>527</v>
      </c>
    </row>
    <row r="554" spans="1:10" ht="52.8" x14ac:dyDescent="0.3">
      <c r="A554" s="73">
        <v>159922</v>
      </c>
      <c r="B554" s="73" t="s">
        <v>84</v>
      </c>
      <c r="C554" s="73">
        <v>663392</v>
      </c>
      <c r="D554" s="73" t="s">
        <v>946</v>
      </c>
      <c r="E554" s="73">
        <v>363</v>
      </c>
      <c r="F554" s="73">
        <v>0</v>
      </c>
      <c r="G554" s="73">
        <v>171</v>
      </c>
      <c r="H554" s="73">
        <v>534</v>
      </c>
      <c r="I554">
        <f t="shared" si="16"/>
        <v>0.6797752808988764</v>
      </c>
      <c r="J554">
        <f t="shared" si="17"/>
        <v>363</v>
      </c>
    </row>
    <row r="555" spans="1:10" ht="52.8" x14ac:dyDescent="0.3">
      <c r="A555" s="73">
        <v>159922</v>
      </c>
      <c r="B555" s="73" t="s">
        <v>84</v>
      </c>
      <c r="C555" s="73">
        <v>663397</v>
      </c>
      <c r="D555" s="73" t="s">
        <v>937</v>
      </c>
      <c r="E555" s="73">
        <v>537</v>
      </c>
      <c r="F555" s="73">
        <v>0</v>
      </c>
      <c r="G555" s="73">
        <v>0</v>
      </c>
      <c r="H555" s="73">
        <v>537</v>
      </c>
      <c r="I555">
        <f t="shared" si="16"/>
        <v>1</v>
      </c>
      <c r="J555">
        <f t="shared" si="17"/>
        <v>537</v>
      </c>
    </row>
    <row r="556" spans="1:10" ht="52.8" x14ac:dyDescent="0.3">
      <c r="A556" s="73">
        <v>159922</v>
      </c>
      <c r="B556" s="73" t="s">
        <v>84</v>
      </c>
      <c r="C556" s="73">
        <v>679077</v>
      </c>
      <c r="D556" s="73" t="s">
        <v>933</v>
      </c>
      <c r="E556" s="73">
        <v>538</v>
      </c>
      <c r="F556" s="73">
        <v>0</v>
      </c>
      <c r="G556" s="73">
        <v>9</v>
      </c>
      <c r="H556" s="73">
        <v>547</v>
      </c>
      <c r="I556">
        <f t="shared" si="16"/>
        <v>0.98354661791590492</v>
      </c>
      <c r="J556">
        <f t="shared" si="17"/>
        <v>538</v>
      </c>
    </row>
    <row r="557" spans="1:10" ht="52.8" x14ac:dyDescent="0.3">
      <c r="A557" s="73">
        <v>159922</v>
      </c>
      <c r="B557" s="73" t="s">
        <v>84</v>
      </c>
      <c r="C557" s="73">
        <v>663399</v>
      </c>
      <c r="D557" s="73" t="s">
        <v>942</v>
      </c>
      <c r="E557" s="73">
        <v>492</v>
      </c>
      <c r="F557" s="73">
        <v>0</v>
      </c>
      <c r="G557" s="73">
        <v>58</v>
      </c>
      <c r="H557" s="73">
        <v>550</v>
      </c>
      <c r="I557">
        <f t="shared" si="16"/>
        <v>0.89454545454545453</v>
      </c>
      <c r="J557">
        <f t="shared" si="17"/>
        <v>492</v>
      </c>
    </row>
    <row r="558" spans="1:10" ht="52.8" x14ac:dyDescent="0.3">
      <c r="A558" s="73">
        <v>159922</v>
      </c>
      <c r="B558" s="73" t="s">
        <v>84</v>
      </c>
      <c r="C558" s="73">
        <v>663738</v>
      </c>
      <c r="D558" s="73" t="s">
        <v>947</v>
      </c>
      <c r="E558" s="73">
        <v>487</v>
      </c>
      <c r="F558" s="73">
        <v>0</v>
      </c>
      <c r="G558" s="73">
        <v>83</v>
      </c>
      <c r="H558" s="73">
        <v>570</v>
      </c>
      <c r="I558">
        <f t="shared" si="16"/>
        <v>0.85438596491228069</v>
      </c>
      <c r="J558">
        <f t="shared" si="17"/>
        <v>487</v>
      </c>
    </row>
    <row r="559" spans="1:10" ht="52.8" x14ac:dyDescent="0.3">
      <c r="A559" s="73">
        <v>159922</v>
      </c>
      <c r="B559" s="73" t="s">
        <v>84</v>
      </c>
      <c r="C559" s="73">
        <v>663402</v>
      </c>
      <c r="D559" s="73" t="s">
        <v>956</v>
      </c>
      <c r="E559" s="73">
        <v>558</v>
      </c>
      <c r="F559" s="73">
        <v>0</v>
      </c>
      <c r="G559" s="73">
        <v>50</v>
      </c>
      <c r="H559" s="73">
        <v>608</v>
      </c>
      <c r="I559">
        <f t="shared" si="16"/>
        <v>0.91776315789473684</v>
      </c>
      <c r="J559">
        <f t="shared" si="17"/>
        <v>558</v>
      </c>
    </row>
    <row r="560" spans="1:10" ht="52.8" x14ac:dyDescent="0.3">
      <c r="A560" s="73">
        <v>159922</v>
      </c>
      <c r="B560" s="73" t="s">
        <v>84</v>
      </c>
      <c r="C560" s="73">
        <v>661402</v>
      </c>
      <c r="D560" s="73" t="s">
        <v>936</v>
      </c>
      <c r="E560" s="73">
        <v>431</v>
      </c>
      <c r="F560" s="73">
        <v>0</v>
      </c>
      <c r="G560" s="73">
        <v>213</v>
      </c>
      <c r="H560" s="73">
        <v>644</v>
      </c>
      <c r="I560">
        <f t="shared" si="16"/>
        <v>0.66925465838509313</v>
      </c>
      <c r="J560">
        <f t="shared" si="17"/>
        <v>431</v>
      </c>
    </row>
    <row r="561" spans="1:10" ht="52.8" x14ac:dyDescent="0.3">
      <c r="A561" s="73">
        <v>159922</v>
      </c>
      <c r="B561" s="73" t="s">
        <v>84</v>
      </c>
      <c r="C561" s="73">
        <v>661400</v>
      </c>
      <c r="D561" s="73" t="s">
        <v>931</v>
      </c>
      <c r="E561" s="73">
        <v>558</v>
      </c>
      <c r="F561" s="73">
        <v>0</v>
      </c>
      <c r="G561" s="73">
        <v>104</v>
      </c>
      <c r="H561" s="73">
        <v>662</v>
      </c>
      <c r="I561">
        <f t="shared" si="16"/>
        <v>0.8429003021148036</v>
      </c>
      <c r="J561">
        <f t="shared" si="17"/>
        <v>558</v>
      </c>
    </row>
    <row r="562" spans="1:10" ht="52.8" x14ac:dyDescent="0.3">
      <c r="A562" s="73">
        <v>159922</v>
      </c>
      <c r="B562" s="73" t="s">
        <v>84</v>
      </c>
      <c r="C562" s="73">
        <v>661401</v>
      </c>
      <c r="D562" s="73" t="s">
        <v>932</v>
      </c>
      <c r="E562" s="73">
        <v>447</v>
      </c>
      <c r="F562" s="73">
        <v>0</v>
      </c>
      <c r="G562" s="73">
        <v>228</v>
      </c>
      <c r="H562" s="73">
        <v>675</v>
      </c>
      <c r="I562">
        <f t="shared" si="16"/>
        <v>0.66222222222222227</v>
      </c>
      <c r="J562">
        <f t="shared" si="17"/>
        <v>447</v>
      </c>
    </row>
    <row r="563" spans="1:10" ht="52.8" x14ac:dyDescent="0.3">
      <c r="A563" s="73">
        <v>159922</v>
      </c>
      <c r="B563" s="73" t="s">
        <v>84</v>
      </c>
      <c r="C563" s="73">
        <v>663391</v>
      </c>
      <c r="D563" s="73" t="s">
        <v>945</v>
      </c>
      <c r="E563" s="73">
        <v>566</v>
      </c>
      <c r="F563" s="73">
        <v>0</v>
      </c>
      <c r="G563" s="73">
        <v>111</v>
      </c>
      <c r="H563" s="73">
        <v>677</v>
      </c>
      <c r="I563">
        <f t="shared" si="16"/>
        <v>0.83604135893648446</v>
      </c>
      <c r="J563">
        <f t="shared" si="17"/>
        <v>566</v>
      </c>
    </row>
    <row r="564" spans="1:10" ht="52.8" x14ac:dyDescent="0.3">
      <c r="A564" s="73">
        <v>159922</v>
      </c>
      <c r="B564" s="73" t="s">
        <v>84</v>
      </c>
      <c r="C564" s="73">
        <v>663390</v>
      </c>
      <c r="D564" s="73" t="s">
        <v>870</v>
      </c>
      <c r="E564" s="73">
        <v>693</v>
      </c>
      <c r="F564" s="73">
        <v>0</v>
      </c>
      <c r="G564" s="73">
        <v>111</v>
      </c>
      <c r="H564" s="73">
        <v>804</v>
      </c>
      <c r="I564">
        <f t="shared" si="16"/>
        <v>0.86194029850746268</v>
      </c>
      <c r="J564">
        <f t="shared" si="17"/>
        <v>693</v>
      </c>
    </row>
    <row r="565" spans="1:10" ht="52.8" x14ac:dyDescent="0.3">
      <c r="A565" s="73">
        <v>159922</v>
      </c>
      <c r="B565" s="73" t="s">
        <v>84</v>
      </c>
      <c r="C565" s="73">
        <v>664040</v>
      </c>
      <c r="D565" s="73" t="s">
        <v>926</v>
      </c>
      <c r="E565" s="73">
        <v>847</v>
      </c>
      <c r="F565" s="73">
        <v>0</v>
      </c>
      <c r="G565" s="73">
        <v>519</v>
      </c>
      <c r="H565" s="73">
        <v>1366</v>
      </c>
      <c r="I565">
        <f t="shared" si="16"/>
        <v>0.62005856515373348</v>
      </c>
      <c r="J565">
        <f t="shared" si="17"/>
        <v>847</v>
      </c>
    </row>
    <row r="566" spans="1:10" ht="52.8" x14ac:dyDescent="0.3">
      <c r="A566" s="73">
        <v>159922</v>
      </c>
      <c r="B566" s="73" t="s">
        <v>84</v>
      </c>
      <c r="C566" s="73">
        <v>662721</v>
      </c>
      <c r="D566" s="73" t="s">
        <v>952</v>
      </c>
      <c r="E566" s="73">
        <v>1022</v>
      </c>
      <c r="F566" s="73">
        <v>0</v>
      </c>
      <c r="G566" s="73">
        <v>399</v>
      </c>
      <c r="H566" s="73">
        <v>1421</v>
      </c>
      <c r="I566">
        <f t="shared" si="16"/>
        <v>0.71921182266009853</v>
      </c>
      <c r="J566">
        <f t="shared" si="17"/>
        <v>1022</v>
      </c>
    </row>
    <row r="567" spans="1:10" ht="52.8" x14ac:dyDescent="0.3">
      <c r="A567" s="73">
        <v>159922</v>
      </c>
      <c r="B567" s="73" t="s">
        <v>84</v>
      </c>
      <c r="C567" s="73">
        <v>663393</v>
      </c>
      <c r="D567" s="73" t="s">
        <v>928</v>
      </c>
      <c r="E567" s="73">
        <v>1223</v>
      </c>
      <c r="F567" s="73">
        <v>0</v>
      </c>
      <c r="G567" s="73">
        <v>450</v>
      </c>
      <c r="H567" s="73">
        <v>1673</v>
      </c>
      <c r="I567">
        <f t="shared" si="16"/>
        <v>0.7310221159593544</v>
      </c>
      <c r="J567">
        <f t="shared" si="17"/>
        <v>1223</v>
      </c>
    </row>
    <row r="568" spans="1:10" ht="52.8" x14ac:dyDescent="0.3">
      <c r="A568" s="73">
        <v>159922</v>
      </c>
      <c r="B568" s="73" t="s">
        <v>84</v>
      </c>
      <c r="C568" s="73">
        <v>664045</v>
      </c>
      <c r="D568" s="73" t="s">
        <v>951</v>
      </c>
      <c r="E568" s="73">
        <v>1158</v>
      </c>
      <c r="F568" s="73">
        <v>0</v>
      </c>
      <c r="G568" s="73">
        <v>668</v>
      </c>
      <c r="H568" s="73">
        <v>1826</v>
      </c>
      <c r="I568">
        <f t="shared" si="16"/>
        <v>0.63417305585980288</v>
      </c>
      <c r="J568">
        <f t="shared" si="17"/>
        <v>1158</v>
      </c>
    </row>
    <row r="569" spans="1:10" ht="39.6" x14ac:dyDescent="0.3">
      <c r="A569" s="73">
        <v>159289</v>
      </c>
      <c r="B569" s="73" t="s">
        <v>85</v>
      </c>
      <c r="C569" s="73">
        <v>662151</v>
      </c>
      <c r="D569" s="73" t="s">
        <v>958</v>
      </c>
      <c r="E569" s="73">
        <v>23</v>
      </c>
      <c r="F569" s="73">
        <v>0</v>
      </c>
      <c r="G569" s="73">
        <v>7</v>
      </c>
      <c r="H569" s="73">
        <v>30</v>
      </c>
      <c r="I569">
        <f t="shared" si="16"/>
        <v>0.76666666666666672</v>
      </c>
      <c r="J569">
        <f t="shared" si="17"/>
        <v>23</v>
      </c>
    </row>
    <row r="570" spans="1:10" ht="52.8" x14ac:dyDescent="0.3">
      <c r="A570" s="73">
        <v>159289</v>
      </c>
      <c r="B570" s="73" t="s">
        <v>85</v>
      </c>
      <c r="C570" s="73">
        <v>687972</v>
      </c>
      <c r="D570" s="73" t="s">
        <v>2325</v>
      </c>
      <c r="E570" s="73">
        <v>27</v>
      </c>
      <c r="F570" s="73">
        <v>0</v>
      </c>
      <c r="G570" s="73">
        <v>9</v>
      </c>
      <c r="H570" s="73">
        <v>36</v>
      </c>
      <c r="I570">
        <f t="shared" si="16"/>
        <v>0.75</v>
      </c>
      <c r="J570">
        <f t="shared" si="17"/>
        <v>27</v>
      </c>
    </row>
    <row r="571" spans="1:10" ht="39.6" x14ac:dyDescent="0.3">
      <c r="A571" s="73">
        <v>159289</v>
      </c>
      <c r="B571" s="73" t="s">
        <v>85</v>
      </c>
      <c r="C571" s="73">
        <v>685809</v>
      </c>
      <c r="D571" s="73" t="s">
        <v>965</v>
      </c>
      <c r="E571" s="73">
        <v>35</v>
      </c>
      <c r="F571" s="73">
        <v>0</v>
      </c>
      <c r="G571" s="73">
        <v>5</v>
      </c>
      <c r="H571" s="73">
        <v>40</v>
      </c>
      <c r="I571">
        <f t="shared" si="16"/>
        <v>0.875</v>
      </c>
      <c r="J571">
        <f t="shared" si="17"/>
        <v>35</v>
      </c>
    </row>
    <row r="572" spans="1:10" ht="39.6" x14ac:dyDescent="0.3">
      <c r="A572" s="73">
        <v>159289</v>
      </c>
      <c r="B572" s="73" t="s">
        <v>85</v>
      </c>
      <c r="C572" s="73">
        <v>662152</v>
      </c>
      <c r="D572" s="73" t="s">
        <v>384</v>
      </c>
      <c r="E572" s="73">
        <v>253</v>
      </c>
      <c r="F572" s="73">
        <v>0</v>
      </c>
      <c r="G572" s="73">
        <v>61</v>
      </c>
      <c r="H572" s="73">
        <v>314</v>
      </c>
      <c r="I572">
        <f t="shared" si="16"/>
        <v>0.80573248407643316</v>
      </c>
      <c r="J572">
        <f t="shared" si="17"/>
        <v>253</v>
      </c>
    </row>
    <row r="573" spans="1:10" ht="39.6" x14ac:dyDescent="0.3">
      <c r="A573" s="73">
        <v>159289</v>
      </c>
      <c r="B573" s="73" t="s">
        <v>85</v>
      </c>
      <c r="C573" s="73">
        <v>662153</v>
      </c>
      <c r="D573" s="73" t="s">
        <v>719</v>
      </c>
      <c r="E573" s="73">
        <v>235</v>
      </c>
      <c r="F573" s="73">
        <v>0</v>
      </c>
      <c r="G573" s="73">
        <v>158</v>
      </c>
      <c r="H573" s="73">
        <v>393</v>
      </c>
      <c r="I573">
        <f t="shared" si="16"/>
        <v>0.59796437659033075</v>
      </c>
      <c r="J573">
        <f t="shared" si="17"/>
        <v>235</v>
      </c>
    </row>
    <row r="574" spans="1:10" ht="39.6" x14ac:dyDescent="0.3">
      <c r="A574" s="73">
        <v>159289</v>
      </c>
      <c r="B574" s="73" t="s">
        <v>85</v>
      </c>
      <c r="C574" s="73">
        <v>664141</v>
      </c>
      <c r="D574" s="73" t="s">
        <v>959</v>
      </c>
      <c r="E574" s="73">
        <v>257</v>
      </c>
      <c r="F574" s="73">
        <v>0</v>
      </c>
      <c r="G574" s="73">
        <v>180</v>
      </c>
      <c r="H574" s="73">
        <v>437</v>
      </c>
      <c r="I574">
        <f t="shared" si="16"/>
        <v>0.58810068649885583</v>
      </c>
      <c r="J574">
        <f t="shared" si="17"/>
        <v>257</v>
      </c>
    </row>
    <row r="575" spans="1:10" ht="39.6" x14ac:dyDescent="0.3">
      <c r="A575" s="73">
        <v>159289</v>
      </c>
      <c r="B575" s="73" t="s">
        <v>85</v>
      </c>
      <c r="C575" s="73">
        <v>662158</v>
      </c>
      <c r="D575" s="73" t="s">
        <v>962</v>
      </c>
      <c r="E575" s="73">
        <v>286</v>
      </c>
      <c r="F575" s="73">
        <v>0</v>
      </c>
      <c r="G575" s="73">
        <v>152</v>
      </c>
      <c r="H575" s="73">
        <v>438</v>
      </c>
      <c r="I575">
        <f t="shared" si="16"/>
        <v>0.65296803652968038</v>
      </c>
      <c r="J575">
        <f t="shared" si="17"/>
        <v>286</v>
      </c>
    </row>
    <row r="576" spans="1:10" ht="52.8" x14ac:dyDescent="0.3">
      <c r="A576" s="73">
        <v>159289</v>
      </c>
      <c r="B576" s="73" t="s">
        <v>85</v>
      </c>
      <c r="C576" s="73">
        <v>662154</v>
      </c>
      <c r="D576" s="73" t="s">
        <v>960</v>
      </c>
      <c r="E576" s="73">
        <v>327</v>
      </c>
      <c r="F576" s="73">
        <v>0</v>
      </c>
      <c r="G576" s="73">
        <v>133</v>
      </c>
      <c r="H576" s="73">
        <v>460</v>
      </c>
      <c r="I576">
        <f t="shared" si="16"/>
        <v>0.71086956521739131</v>
      </c>
      <c r="J576">
        <f t="shared" si="17"/>
        <v>327</v>
      </c>
    </row>
    <row r="577" spans="1:10" ht="39.6" x14ac:dyDescent="0.3">
      <c r="A577" s="73">
        <v>159289</v>
      </c>
      <c r="B577" s="73" t="s">
        <v>85</v>
      </c>
      <c r="C577" s="73">
        <v>662157</v>
      </c>
      <c r="D577" s="73" t="s">
        <v>963</v>
      </c>
      <c r="E577" s="73">
        <v>326</v>
      </c>
      <c r="F577" s="73">
        <v>0</v>
      </c>
      <c r="G577" s="73">
        <v>175</v>
      </c>
      <c r="H577" s="73">
        <v>501</v>
      </c>
      <c r="I577">
        <f t="shared" si="16"/>
        <v>0.65069860279441116</v>
      </c>
      <c r="J577">
        <f t="shared" si="17"/>
        <v>326</v>
      </c>
    </row>
    <row r="578" spans="1:10" ht="39.6" x14ac:dyDescent="0.3">
      <c r="A578" s="73">
        <v>159289</v>
      </c>
      <c r="B578" s="73" t="s">
        <v>85</v>
      </c>
      <c r="C578" s="73">
        <v>662159</v>
      </c>
      <c r="D578" s="73" t="s">
        <v>964</v>
      </c>
      <c r="E578" s="73">
        <v>350</v>
      </c>
      <c r="F578" s="73">
        <v>0</v>
      </c>
      <c r="G578" s="73">
        <v>211</v>
      </c>
      <c r="H578" s="73">
        <v>561</v>
      </c>
      <c r="I578">
        <f t="shared" ref="I578:I641" si="18">SUM(E578:F578)/H578</f>
        <v>0.62388591800356508</v>
      </c>
      <c r="J578">
        <f t="shared" ref="J578:J641" si="19">SUM(E578:F578)</f>
        <v>350</v>
      </c>
    </row>
    <row r="579" spans="1:10" ht="39.6" x14ac:dyDescent="0.3">
      <c r="A579" s="73">
        <v>159289</v>
      </c>
      <c r="B579" s="73" t="s">
        <v>85</v>
      </c>
      <c r="C579" s="73">
        <v>662160</v>
      </c>
      <c r="D579" s="73" t="s">
        <v>961</v>
      </c>
      <c r="E579" s="73">
        <v>683</v>
      </c>
      <c r="F579" s="73">
        <v>0</v>
      </c>
      <c r="G579" s="73">
        <v>621</v>
      </c>
      <c r="H579" s="73">
        <v>1304</v>
      </c>
      <c r="I579">
        <f t="shared" si="18"/>
        <v>0.52377300613496935</v>
      </c>
      <c r="J579">
        <f t="shared" si="19"/>
        <v>683</v>
      </c>
    </row>
    <row r="580" spans="1:10" ht="39.6" x14ac:dyDescent="0.3">
      <c r="A580" s="73">
        <v>159294</v>
      </c>
      <c r="B580" s="73" t="s">
        <v>86</v>
      </c>
      <c r="C580" s="73">
        <v>662080</v>
      </c>
      <c r="D580" s="73" t="s">
        <v>967</v>
      </c>
      <c r="E580" s="73">
        <v>155</v>
      </c>
      <c r="F580" s="73">
        <v>63</v>
      </c>
      <c r="G580" s="73">
        <v>242</v>
      </c>
      <c r="H580" s="73">
        <v>460</v>
      </c>
      <c r="I580">
        <f t="shared" si="18"/>
        <v>0.47391304347826085</v>
      </c>
      <c r="J580">
        <f t="shared" si="19"/>
        <v>218</v>
      </c>
    </row>
    <row r="581" spans="1:10" ht="39.6" x14ac:dyDescent="0.3">
      <c r="A581" s="73">
        <v>159294</v>
      </c>
      <c r="B581" s="73" t="s">
        <v>86</v>
      </c>
      <c r="C581" s="73">
        <v>662081</v>
      </c>
      <c r="D581" s="73" t="s">
        <v>970</v>
      </c>
      <c r="E581" s="73">
        <v>187</v>
      </c>
      <c r="F581" s="73">
        <v>64</v>
      </c>
      <c r="G581" s="73">
        <v>223</v>
      </c>
      <c r="H581" s="73">
        <v>474</v>
      </c>
      <c r="I581">
        <f t="shared" si="18"/>
        <v>0.52953586497890293</v>
      </c>
      <c r="J581">
        <f t="shared" si="19"/>
        <v>251</v>
      </c>
    </row>
    <row r="582" spans="1:10" ht="39.6" x14ac:dyDescent="0.3">
      <c r="A582" s="73">
        <v>159294</v>
      </c>
      <c r="B582" s="73" t="s">
        <v>86</v>
      </c>
      <c r="C582" s="73">
        <v>662078</v>
      </c>
      <c r="D582" s="73" t="s">
        <v>971</v>
      </c>
      <c r="E582" s="73">
        <v>366</v>
      </c>
      <c r="F582" s="73">
        <v>0</v>
      </c>
      <c r="G582" s="73">
        <v>248</v>
      </c>
      <c r="H582" s="73">
        <v>614</v>
      </c>
      <c r="I582">
        <f t="shared" si="18"/>
        <v>0.59609120521172643</v>
      </c>
      <c r="J582">
        <f t="shared" si="19"/>
        <v>366</v>
      </c>
    </row>
    <row r="583" spans="1:10" ht="39.6" x14ac:dyDescent="0.3">
      <c r="A583" s="73">
        <v>159294</v>
      </c>
      <c r="B583" s="73" t="s">
        <v>86</v>
      </c>
      <c r="C583" s="73">
        <v>662726</v>
      </c>
      <c r="D583" s="73" t="s">
        <v>966</v>
      </c>
      <c r="E583" s="73">
        <v>262</v>
      </c>
      <c r="F583" s="73">
        <v>85</v>
      </c>
      <c r="G583" s="73">
        <v>277</v>
      </c>
      <c r="H583" s="73">
        <v>624</v>
      </c>
      <c r="I583">
        <f t="shared" si="18"/>
        <v>0.55608974358974361</v>
      </c>
      <c r="J583">
        <f t="shared" si="19"/>
        <v>347</v>
      </c>
    </row>
    <row r="584" spans="1:10" ht="39.6" x14ac:dyDescent="0.3">
      <c r="A584" s="73">
        <v>159294</v>
      </c>
      <c r="B584" s="73" t="s">
        <v>86</v>
      </c>
      <c r="C584" s="73">
        <v>686912</v>
      </c>
      <c r="D584" s="73" t="s">
        <v>968</v>
      </c>
      <c r="E584" s="73">
        <v>613</v>
      </c>
      <c r="F584" s="73">
        <v>0</v>
      </c>
      <c r="G584" s="73">
        <v>254</v>
      </c>
      <c r="H584" s="73">
        <v>867</v>
      </c>
      <c r="I584">
        <f t="shared" si="18"/>
        <v>0.70703575547866204</v>
      </c>
      <c r="J584">
        <f t="shared" si="19"/>
        <v>613</v>
      </c>
    </row>
    <row r="585" spans="1:10" ht="39.6" x14ac:dyDescent="0.3">
      <c r="A585" s="73">
        <v>159294</v>
      </c>
      <c r="B585" s="73" t="s">
        <v>86</v>
      </c>
      <c r="C585" s="73">
        <v>662077</v>
      </c>
      <c r="D585" s="73" t="s">
        <v>969</v>
      </c>
      <c r="E585" s="73">
        <v>312</v>
      </c>
      <c r="F585" s="73">
        <v>115</v>
      </c>
      <c r="G585" s="73">
        <v>455</v>
      </c>
      <c r="H585" s="73">
        <v>882</v>
      </c>
      <c r="I585">
        <f t="shared" si="18"/>
        <v>0.48412698412698413</v>
      </c>
      <c r="J585">
        <f t="shared" si="19"/>
        <v>427</v>
      </c>
    </row>
    <row r="586" spans="1:10" ht="39.6" x14ac:dyDescent="0.3">
      <c r="A586" s="73">
        <v>159898</v>
      </c>
      <c r="B586" s="73" t="s">
        <v>87</v>
      </c>
      <c r="C586" s="73">
        <v>661122</v>
      </c>
      <c r="D586" s="73" t="s">
        <v>973</v>
      </c>
      <c r="E586" s="73">
        <v>140</v>
      </c>
      <c r="F586" s="73">
        <v>0</v>
      </c>
      <c r="G586" s="73">
        <v>63</v>
      </c>
      <c r="H586" s="73">
        <v>203</v>
      </c>
      <c r="I586">
        <f t="shared" si="18"/>
        <v>0.68965517241379315</v>
      </c>
      <c r="J586">
        <f t="shared" si="19"/>
        <v>140</v>
      </c>
    </row>
    <row r="587" spans="1:10" ht="52.8" x14ac:dyDescent="0.3">
      <c r="A587" s="73">
        <v>159898</v>
      </c>
      <c r="B587" s="73" t="s">
        <v>87</v>
      </c>
      <c r="C587" s="73">
        <v>661123</v>
      </c>
      <c r="D587" s="73" t="s">
        <v>974</v>
      </c>
      <c r="E587" s="73">
        <v>188</v>
      </c>
      <c r="F587" s="73">
        <v>0</v>
      </c>
      <c r="G587" s="73">
        <v>96</v>
      </c>
      <c r="H587" s="73">
        <v>284</v>
      </c>
      <c r="I587">
        <f t="shared" si="18"/>
        <v>0.6619718309859155</v>
      </c>
      <c r="J587">
        <f t="shared" si="19"/>
        <v>188</v>
      </c>
    </row>
    <row r="588" spans="1:10" ht="39.6" x14ac:dyDescent="0.3">
      <c r="A588" s="73">
        <v>159898</v>
      </c>
      <c r="B588" s="73" t="s">
        <v>87</v>
      </c>
      <c r="C588" s="73">
        <v>661121</v>
      </c>
      <c r="D588" s="73" t="s">
        <v>972</v>
      </c>
      <c r="E588" s="73">
        <v>258</v>
      </c>
      <c r="F588" s="73">
        <v>0</v>
      </c>
      <c r="G588" s="73">
        <v>96</v>
      </c>
      <c r="H588" s="73">
        <v>354</v>
      </c>
      <c r="I588">
        <f t="shared" si="18"/>
        <v>0.72881355932203384</v>
      </c>
      <c r="J588">
        <f t="shared" si="19"/>
        <v>258</v>
      </c>
    </row>
    <row r="589" spans="1:10" ht="52.8" x14ac:dyDescent="0.3">
      <c r="A589" s="73">
        <v>159976</v>
      </c>
      <c r="B589" s="73" t="s">
        <v>88</v>
      </c>
      <c r="C589" s="73">
        <v>662041</v>
      </c>
      <c r="D589" s="73" t="s">
        <v>982</v>
      </c>
      <c r="E589" s="73">
        <v>111</v>
      </c>
      <c r="F589" s="73">
        <v>0</v>
      </c>
      <c r="G589" s="73">
        <v>0</v>
      </c>
      <c r="H589" s="73">
        <v>111</v>
      </c>
      <c r="I589">
        <f t="shared" si="18"/>
        <v>1</v>
      </c>
      <c r="J589">
        <f t="shared" si="19"/>
        <v>111</v>
      </c>
    </row>
    <row r="590" spans="1:10" ht="52.8" x14ac:dyDescent="0.3">
      <c r="A590" s="73">
        <v>159976</v>
      </c>
      <c r="B590" s="73" t="s">
        <v>88</v>
      </c>
      <c r="C590" s="73">
        <v>662460</v>
      </c>
      <c r="D590" s="73" t="s">
        <v>979</v>
      </c>
      <c r="E590" s="73">
        <v>320</v>
      </c>
      <c r="F590" s="73">
        <v>0</v>
      </c>
      <c r="G590" s="73">
        <v>0</v>
      </c>
      <c r="H590" s="73">
        <v>320</v>
      </c>
      <c r="I590">
        <f t="shared" si="18"/>
        <v>1</v>
      </c>
      <c r="J590">
        <f t="shared" si="19"/>
        <v>320</v>
      </c>
    </row>
    <row r="591" spans="1:10" ht="52.8" x14ac:dyDescent="0.3">
      <c r="A591" s="73">
        <v>159976</v>
      </c>
      <c r="B591" s="73" t="s">
        <v>88</v>
      </c>
      <c r="C591" s="73">
        <v>663753</v>
      </c>
      <c r="D591" s="73" t="s">
        <v>980</v>
      </c>
      <c r="E591" s="73">
        <v>316</v>
      </c>
      <c r="F591" s="73">
        <v>0</v>
      </c>
      <c r="G591" s="73">
        <v>31</v>
      </c>
      <c r="H591" s="73">
        <v>347</v>
      </c>
      <c r="I591">
        <f t="shared" si="18"/>
        <v>0.91066282420749278</v>
      </c>
      <c r="J591">
        <f t="shared" si="19"/>
        <v>316</v>
      </c>
    </row>
    <row r="592" spans="1:10" ht="52.8" x14ac:dyDescent="0.3">
      <c r="A592" s="73">
        <v>159976</v>
      </c>
      <c r="B592" s="73" t="s">
        <v>88</v>
      </c>
      <c r="C592" s="73">
        <v>663368</v>
      </c>
      <c r="D592" s="73" t="s">
        <v>977</v>
      </c>
      <c r="E592" s="73">
        <v>348</v>
      </c>
      <c r="F592" s="73">
        <v>0</v>
      </c>
      <c r="G592" s="73">
        <v>0</v>
      </c>
      <c r="H592" s="73">
        <v>348</v>
      </c>
      <c r="I592">
        <f t="shared" si="18"/>
        <v>1</v>
      </c>
      <c r="J592">
        <f t="shared" si="19"/>
        <v>348</v>
      </c>
    </row>
    <row r="593" spans="1:10" ht="52.8" x14ac:dyDescent="0.3">
      <c r="A593" s="73">
        <v>159976</v>
      </c>
      <c r="B593" s="73" t="s">
        <v>88</v>
      </c>
      <c r="C593" s="73">
        <v>662031</v>
      </c>
      <c r="D593" s="73" t="s">
        <v>976</v>
      </c>
      <c r="E593" s="73">
        <v>265</v>
      </c>
      <c r="F593" s="73">
        <v>0</v>
      </c>
      <c r="G593" s="73">
        <v>94</v>
      </c>
      <c r="H593" s="73">
        <v>359</v>
      </c>
      <c r="I593">
        <f t="shared" si="18"/>
        <v>0.73816155988857934</v>
      </c>
      <c r="J593">
        <f t="shared" si="19"/>
        <v>265</v>
      </c>
    </row>
    <row r="594" spans="1:10" ht="52.8" x14ac:dyDescent="0.3">
      <c r="A594" s="73">
        <v>159976</v>
      </c>
      <c r="B594" s="73" t="s">
        <v>88</v>
      </c>
      <c r="C594" s="73">
        <v>678931</v>
      </c>
      <c r="D594" s="73" t="s">
        <v>984</v>
      </c>
      <c r="E594" s="73">
        <v>329</v>
      </c>
      <c r="F594" s="73">
        <v>0</v>
      </c>
      <c r="G594" s="73">
        <v>56</v>
      </c>
      <c r="H594" s="73">
        <v>385</v>
      </c>
      <c r="I594">
        <f t="shared" si="18"/>
        <v>0.8545454545454545</v>
      </c>
      <c r="J594">
        <f t="shared" si="19"/>
        <v>329</v>
      </c>
    </row>
    <row r="595" spans="1:10" ht="52.8" x14ac:dyDescent="0.3">
      <c r="A595" s="73">
        <v>159976</v>
      </c>
      <c r="B595" s="73" t="s">
        <v>88</v>
      </c>
      <c r="C595" s="73">
        <v>663367</v>
      </c>
      <c r="D595" s="73" t="s">
        <v>985</v>
      </c>
      <c r="E595" s="73">
        <v>392</v>
      </c>
      <c r="F595" s="73">
        <v>0</v>
      </c>
      <c r="G595" s="73">
        <v>10</v>
      </c>
      <c r="H595" s="73">
        <v>402</v>
      </c>
      <c r="I595">
        <f t="shared" si="18"/>
        <v>0.97512437810945274</v>
      </c>
      <c r="J595">
        <f t="shared" si="19"/>
        <v>392</v>
      </c>
    </row>
    <row r="596" spans="1:10" ht="52.8" x14ac:dyDescent="0.3">
      <c r="A596" s="73">
        <v>159976</v>
      </c>
      <c r="B596" s="73" t="s">
        <v>88</v>
      </c>
      <c r="C596" s="73">
        <v>663370</v>
      </c>
      <c r="D596" s="73" t="s">
        <v>983</v>
      </c>
      <c r="E596" s="73">
        <v>419</v>
      </c>
      <c r="F596" s="73">
        <v>0</v>
      </c>
      <c r="G596" s="73">
        <v>28</v>
      </c>
      <c r="H596" s="73">
        <v>447</v>
      </c>
      <c r="I596">
        <f t="shared" si="18"/>
        <v>0.93736017897091728</v>
      </c>
      <c r="J596">
        <f t="shared" si="19"/>
        <v>419</v>
      </c>
    </row>
    <row r="597" spans="1:10" ht="52.8" x14ac:dyDescent="0.3">
      <c r="A597" s="73">
        <v>159976</v>
      </c>
      <c r="B597" s="73" t="s">
        <v>88</v>
      </c>
      <c r="C597" s="73">
        <v>662033</v>
      </c>
      <c r="D597" s="73" t="s">
        <v>978</v>
      </c>
      <c r="E597" s="73">
        <v>314</v>
      </c>
      <c r="F597" s="73">
        <v>0</v>
      </c>
      <c r="G597" s="73">
        <v>155</v>
      </c>
      <c r="H597" s="73">
        <v>469</v>
      </c>
      <c r="I597">
        <f t="shared" si="18"/>
        <v>0.66950959488272921</v>
      </c>
      <c r="J597">
        <f t="shared" si="19"/>
        <v>314</v>
      </c>
    </row>
    <row r="598" spans="1:10" ht="52.8" x14ac:dyDescent="0.3">
      <c r="A598" s="73">
        <v>159976</v>
      </c>
      <c r="B598" s="73" t="s">
        <v>88</v>
      </c>
      <c r="C598" s="73">
        <v>663369</v>
      </c>
      <c r="D598" s="73" t="s">
        <v>975</v>
      </c>
      <c r="E598" s="73">
        <v>470</v>
      </c>
      <c r="F598" s="73">
        <v>0</v>
      </c>
      <c r="G598" s="73">
        <v>13</v>
      </c>
      <c r="H598" s="73">
        <v>483</v>
      </c>
      <c r="I598">
        <f t="shared" si="18"/>
        <v>0.97308488612836441</v>
      </c>
      <c r="J598">
        <f t="shared" si="19"/>
        <v>470</v>
      </c>
    </row>
    <row r="599" spans="1:10" ht="52.8" x14ac:dyDescent="0.3">
      <c r="A599" s="73">
        <v>159976</v>
      </c>
      <c r="B599" s="73" t="s">
        <v>88</v>
      </c>
      <c r="C599" s="73">
        <v>665206</v>
      </c>
      <c r="D599" s="73" t="s">
        <v>987</v>
      </c>
      <c r="E599" s="73">
        <v>755</v>
      </c>
      <c r="F599" s="73">
        <v>0</v>
      </c>
      <c r="G599" s="73">
        <v>52</v>
      </c>
      <c r="H599" s="73">
        <v>807</v>
      </c>
      <c r="I599">
        <f t="shared" si="18"/>
        <v>0.93556381660470878</v>
      </c>
      <c r="J599">
        <f t="shared" si="19"/>
        <v>755</v>
      </c>
    </row>
    <row r="600" spans="1:10" ht="52.8" x14ac:dyDescent="0.3">
      <c r="A600" s="73">
        <v>159976</v>
      </c>
      <c r="B600" s="73" t="s">
        <v>88</v>
      </c>
      <c r="C600" s="73">
        <v>665207</v>
      </c>
      <c r="D600" s="73" t="s">
        <v>986</v>
      </c>
      <c r="E600" s="73">
        <v>707</v>
      </c>
      <c r="F600" s="73">
        <v>0</v>
      </c>
      <c r="G600" s="73">
        <v>133</v>
      </c>
      <c r="H600" s="73">
        <v>840</v>
      </c>
      <c r="I600">
        <f t="shared" si="18"/>
        <v>0.84166666666666667</v>
      </c>
      <c r="J600">
        <f t="shared" si="19"/>
        <v>707</v>
      </c>
    </row>
    <row r="601" spans="1:10" ht="52.8" x14ac:dyDescent="0.3">
      <c r="A601" s="73">
        <v>159976</v>
      </c>
      <c r="B601" s="73" t="s">
        <v>88</v>
      </c>
      <c r="C601" s="73">
        <v>665254</v>
      </c>
      <c r="D601" s="73" t="s">
        <v>981</v>
      </c>
      <c r="E601" s="73">
        <v>744</v>
      </c>
      <c r="F601" s="73">
        <v>0</v>
      </c>
      <c r="G601" s="73">
        <v>227</v>
      </c>
      <c r="H601" s="73">
        <v>971</v>
      </c>
      <c r="I601">
        <f t="shared" si="18"/>
        <v>0.76622039134912456</v>
      </c>
      <c r="J601">
        <f t="shared" si="19"/>
        <v>744</v>
      </c>
    </row>
    <row r="602" spans="1:10" ht="52.8" x14ac:dyDescent="0.3">
      <c r="A602" s="73">
        <v>159976</v>
      </c>
      <c r="B602" s="73" t="s">
        <v>88</v>
      </c>
      <c r="C602" s="73">
        <v>663594</v>
      </c>
      <c r="D602" s="73" t="s">
        <v>988</v>
      </c>
      <c r="E602" s="73">
        <v>848</v>
      </c>
      <c r="F602" s="73">
        <v>0</v>
      </c>
      <c r="G602" s="73">
        <v>130</v>
      </c>
      <c r="H602" s="73">
        <v>978</v>
      </c>
      <c r="I602">
        <f t="shared" si="18"/>
        <v>0.86707566462167684</v>
      </c>
      <c r="J602">
        <f t="shared" si="19"/>
        <v>848</v>
      </c>
    </row>
    <row r="603" spans="1:10" ht="39.6" x14ac:dyDescent="0.3">
      <c r="A603" s="73">
        <v>159490</v>
      </c>
      <c r="B603" s="73" t="s">
        <v>89</v>
      </c>
      <c r="C603" s="73">
        <v>662927</v>
      </c>
      <c r="D603" s="73" t="s">
        <v>991</v>
      </c>
      <c r="E603" s="73">
        <v>31</v>
      </c>
      <c r="F603" s="73">
        <v>6</v>
      </c>
      <c r="G603" s="73">
        <v>164</v>
      </c>
      <c r="H603" s="73">
        <v>201</v>
      </c>
      <c r="I603">
        <f t="shared" si="18"/>
        <v>0.18407960199004975</v>
      </c>
      <c r="J603">
        <f t="shared" si="19"/>
        <v>37</v>
      </c>
    </row>
    <row r="604" spans="1:10" ht="39.6" x14ac:dyDescent="0.3">
      <c r="A604" s="73">
        <v>159490</v>
      </c>
      <c r="B604" s="73" t="s">
        <v>89</v>
      </c>
      <c r="C604" s="73">
        <v>661006</v>
      </c>
      <c r="D604" s="73" t="s">
        <v>990</v>
      </c>
      <c r="E604" s="73">
        <v>37</v>
      </c>
      <c r="F604" s="73">
        <v>13</v>
      </c>
      <c r="G604" s="73">
        <v>252</v>
      </c>
      <c r="H604" s="73">
        <v>302</v>
      </c>
      <c r="I604">
        <f t="shared" si="18"/>
        <v>0.16556291390728478</v>
      </c>
      <c r="J604">
        <f t="shared" si="19"/>
        <v>50</v>
      </c>
    </row>
    <row r="605" spans="1:10" ht="39.6" x14ac:dyDescent="0.3">
      <c r="A605" s="73">
        <v>159490</v>
      </c>
      <c r="B605" s="73" t="s">
        <v>89</v>
      </c>
      <c r="C605" s="73">
        <v>661005</v>
      </c>
      <c r="D605" s="73" t="s">
        <v>989</v>
      </c>
      <c r="E605" s="73">
        <v>40</v>
      </c>
      <c r="F605" s="73">
        <v>36</v>
      </c>
      <c r="G605" s="73">
        <v>314</v>
      </c>
      <c r="H605" s="73">
        <v>390</v>
      </c>
      <c r="I605">
        <f t="shared" si="18"/>
        <v>0.19487179487179487</v>
      </c>
      <c r="J605">
        <f t="shared" si="19"/>
        <v>76</v>
      </c>
    </row>
    <row r="606" spans="1:10" ht="39.6" x14ac:dyDescent="0.3">
      <c r="A606" s="73">
        <v>159546</v>
      </c>
      <c r="B606" s="73" t="s">
        <v>90</v>
      </c>
      <c r="C606" s="73">
        <v>662199</v>
      </c>
      <c r="D606" s="73" t="s">
        <v>993</v>
      </c>
      <c r="E606" s="73">
        <v>17</v>
      </c>
      <c r="F606" s="73">
        <v>2</v>
      </c>
      <c r="G606" s="73">
        <v>11</v>
      </c>
      <c r="H606" s="73">
        <v>30</v>
      </c>
      <c r="I606">
        <f t="shared" si="18"/>
        <v>0.6333333333333333</v>
      </c>
      <c r="J606">
        <f t="shared" si="19"/>
        <v>19</v>
      </c>
    </row>
    <row r="607" spans="1:10" ht="39.6" x14ac:dyDescent="0.3">
      <c r="A607" s="73">
        <v>159546</v>
      </c>
      <c r="B607" s="73" t="s">
        <v>90</v>
      </c>
      <c r="C607" s="73">
        <v>662563</v>
      </c>
      <c r="D607" s="73" t="s">
        <v>992</v>
      </c>
      <c r="E607" s="73">
        <v>18</v>
      </c>
      <c r="F607" s="73">
        <v>5</v>
      </c>
      <c r="G607" s="73">
        <v>25</v>
      </c>
      <c r="H607" s="73">
        <v>48</v>
      </c>
      <c r="I607">
        <f t="shared" si="18"/>
        <v>0.47916666666666669</v>
      </c>
      <c r="J607">
        <f t="shared" si="19"/>
        <v>23</v>
      </c>
    </row>
    <row r="608" spans="1:10" ht="39.6" x14ac:dyDescent="0.3">
      <c r="A608" s="73">
        <v>159546</v>
      </c>
      <c r="B608" s="73" t="s">
        <v>90</v>
      </c>
      <c r="C608" s="73">
        <v>662198</v>
      </c>
      <c r="D608" s="73" t="s">
        <v>871</v>
      </c>
      <c r="E608" s="73">
        <v>34</v>
      </c>
      <c r="F608" s="73">
        <v>0</v>
      </c>
      <c r="G608" s="73">
        <v>16</v>
      </c>
      <c r="H608" s="73">
        <v>50</v>
      </c>
      <c r="I608">
        <f t="shared" si="18"/>
        <v>0.68</v>
      </c>
      <c r="J608">
        <f t="shared" si="19"/>
        <v>34</v>
      </c>
    </row>
    <row r="609" spans="1:10" ht="39.6" x14ac:dyDescent="0.3">
      <c r="A609" s="73">
        <v>159378</v>
      </c>
      <c r="B609" s="73" t="s">
        <v>91</v>
      </c>
      <c r="C609" s="73">
        <v>661750</v>
      </c>
      <c r="D609" s="73" t="s">
        <v>994</v>
      </c>
      <c r="E609" s="73">
        <v>39</v>
      </c>
      <c r="F609" s="73">
        <v>0</v>
      </c>
      <c r="G609" s="73">
        <v>14</v>
      </c>
      <c r="H609" s="73">
        <v>53</v>
      </c>
      <c r="I609">
        <f t="shared" si="18"/>
        <v>0.73584905660377353</v>
      </c>
      <c r="J609">
        <f t="shared" si="19"/>
        <v>39</v>
      </c>
    </row>
    <row r="610" spans="1:10" ht="39.6" x14ac:dyDescent="0.3">
      <c r="A610" s="73">
        <v>159446</v>
      </c>
      <c r="B610" s="73" t="s">
        <v>92</v>
      </c>
      <c r="C610" s="73">
        <v>661754</v>
      </c>
      <c r="D610" s="73" t="s">
        <v>996</v>
      </c>
      <c r="E610" s="73">
        <v>189</v>
      </c>
      <c r="F610" s="73">
        <v>0</v>
      </c>
      <c r="G610" s="73">
        <v>65</v>
      </c>
      <c r="H610" s="73">
        <v>254</v>
      </c>
      <c r="I610">
        <f t="shared" si="18"/>
        <v>0.74409448818897639</v>
      </c>
      <c r="J610">
        <f t="shared" si="19"/>
        <v>189</v>
      </c>
    </row>
    <row r="611" spans="1:10" ht="39.6" x14ac:dyDescent="0.3">
      <c r="A611" s="73">
        <v>159446</v>
      </c>
      <c r="B611" s="73" t="s">
        <v>92</v>
      </c>
      <c r="C611" s="73">
        <v>661753</v>
      </c>
      <c r="D611" s="73" t="s">
        <v>997</v>
      </c>
      <c r="E611" s="73">
        <v>247</v>
      </c>
      <c r="F611" s="73">
        <v>0</v>
      </c>
      <c r="G611" s="73">
        <v>54</v>
      </c>
      <c r="H611" s="73">
        <v>301</v>
      </c>
      <c r="I611">
        <f t="shared" si="18"/>
        <v>0.82059800664451832</v>
      </c>
      <c r="J611">
        <f t="shared" si="19"/>
        <v>247</v>
      </c>
    </row>
    <row r="612" spans="1:10" ht="39.6" x14ac:dyDescent="0.3">
      <c r="A612" s="73">
        <v>159446</v>
      </c>
      <c r="B612" s="73" t="s">
        <v>92</v>
      </c>
      <c r="C612" s="73">
        <v>661755</v>
      </c>
      <c r="D612" s="73" t="s">
        <v>995</v>
      </c>
      <c r="E612" s="73">
        <v>193</v>
      </c>
      <c r="F612" s="73">
        <v>0</v>
      </c>
      <c r="G612" s="73">
        <v>125</v>
      </c>
      <c r="H612" s="73">
        <v>318</v>
      </c>
      <c r="I612">
        <f t="shared" si="18"/>
        <v>0.60691823899371067</v>
      </c>
      <c r="J612">
        <f t="shared" si="19"/>
        <v>193</v>
      </c>
    </row>
    <row r="613" spans="1:10" ht="66" x14ac:dyDescent="0.3">
      <c r="A613" s="73">
        <v>159314</v>
      </c>
      <c r="B613" s="73" t="s">
        <v>93</v>
      </c>
      <c r="C613" s="73">
        <v>664331</v>
      </c>
      <c r="D613" s="73" t="s">
        <v>999</v>
      </c>
      <c r="E613" s="73">
        <v>290</v>
      </c>
      <c r="F613" s="73">
        <v>0</v>
      </c>
      <c r="G613" s="73">
        <v>0</v>
      </c>
      <c r="H613" s="73">
        <v>290</v>
      </c>
      <c r="I613">
        <f t="shared" si="18"/>
        <v>1</v>
      </c>
      <c r="J613">
        <f t="shared" si="19"/>
        <v>290</v>
      </c>
    </row>
    <row r="614" spans="1:10" ht="66" x14ac:dyDescent="0.3">
      <c r="A614" s="73">
        <v>159314</v>
      </c>
      <c r="B614" s="73" t="s">
        <v>93</v>
      </c>
      <c r="C614" s="73">
        <v>681055</v>
      </c>
      <c r="D614" s="73" t="s">
        <v>998</v>
      </c>
      <c r="E614" s="73">
        <v>314</v>
      </c>
      <c r="F614" s="73">
        <v>0</v>
      </c>
      <c r="G614" s="73">
        <v>16</v>
      </c>
      <c r="H614" s="73">
        <v>330</v>
      </c>
      <c r="I614">
        <f t="shared" si="18"/>
        <v>0.95151515151515154</v>
      </c>
      <c r="J614">
        <f t="shared" si="19"/>
        <v>314</v>
      </c>
    </row>
    <row r="615" spans="1:10" ht="39.6" x14ac:dyDescent="0.3">
      <c r="A615" s="73">
        <v>159911</v>
      </c>
      <c r="B615" s="73" t="s">
        <v>94</v>
      </c>
      <c r="C615" s="73">
        <v>685347</v>
      </c>
      <c r="D615" s="73" t="s">
        <v>1001</v>
      </c>
      <c r="E615" s="73">
        <v>35</v>
      </c>
      <c r="F615" s="73">
        <v>0</v>
      </c>
      <c r="G615" s="73">
        <v>0</v>
      </c>
      <c r="H615" s="73">
        <v>35</v>
      </c>
      <c r="I615">
        <f t="shared" si="18"/>
        <v>1</v>
      </c>
      <c r="J615">
        <f t="shared" si="19"/>
        <v>35</v>
      </c>
    </row>
    <row r="616" spans="1:10" ht="52.8" x14ac:dyDescent="0.3">
      <c r="A616" s="73">
        <v>159911</v>
      </c>
      <c r="B616" s="73" t="s">
        <v>94</v>
      </c>
      <c r="C616" s="73">
        <v>662251</v>
      </c>
      <c r="D616" s="73" t="s">
        <v>1000</v>
      </c>
      <c r="E616" s="73">
        <v>483</v>
      </c>
      <c r="F616" s="73">
        <v>0</v>
      </c>
      <c r="G616" s="73">
        <v>0</v>
      </c>
      <c r="H616" s="73">
        <v>483</v>
      </c>
      <c r="I616">
        <f t="shared" si="18"/>
        <v>1</v>
      </c>
      <c r="J616">
        <f t="shared" si="19"/>
        <v>483</v>
      </c>
    </row>
    <row r="617" spans="1:10" ht="39.6" x14ac:dyDescent="0.3">
      <c r="A617" s="73">
        <v>159911</v>
      </c>
      <c r="B617" s="73" t="s">
        <v>94</v>
      </c>
      <c r="C617" s="73">
        <v>662250</v>
      </c>
      <c r="D617" s="73" t="s">
        <v>1005</v>
      </c>
      <c r="E617" s="73">
        <v>538</v>
      </c>
      <c r="F617" s="73">
        <v>0</v>
      </c>
      <c r="G617" s="73">
        <v>0</v>
      </c>
      <c r="H617" s="73">
        <v>538</v>
      </c>
      <c r="I617">
        <f t="shared" si="18"/>
        <v>1</v>
      </c>
      <c r="J617">
        <f t="shared" si="19"/>
        <v>538</v>
      </c>
    </row>
    <row r="618" spans="1:10" ht="66" x14ac:dyDescent="0.3">
      <c r="A618" s="73">
        <v>159911</v>
      </c>
      <c r="B618" s="73" t="s">
        <v>94</v>
      </c>
      <c r="C618" s="73">
        <v>662249</v>
      </c>
      <c r="D618" s="73" t="s">
        <v>1004</v>
      </c>
      <c r="E618" s="73">
        <v>475</v>
      </c>
      <c r="F618" s="73">
        <v>0</v>
      </c>
      <c r="G618" s="73">
        <v>75</v>
      </c>
      <c r="H618" s="73">
        <v>550</v>
      </c>
      <c r="I618">
        <f t="shared" si="18"/>
        <v>0.86363636363636365</v>
      </c>
      <c r="J618">
        <f t="shared" si="19"/>
        <v>475</v>
      </c>
    </row>
    <row r="619" spans="1:10" ht="39.6" x14ac:dyDescent="0.3">
      <c r="A619" s="73">
        <v>159911</v>
      </c>
      <c r="B619" s="73" t="s">
        <v>94</v>
      </c>
      <c r="C619" s="73">
        <v>662252</v>
      </c>
      <c r="D619" s="73" t="s">
        <v>1003</v>
      </c>
      <c r="E619" s="73">
        <v>809</v>
      </c>
      <c r="F619" s="73">
        <v>0</v>
      </c>
      <c r="G619" s="73">
        <v>9</v>
      </c>
      <c r="H619" s="73">
        <v>818</v>
      </c>
      <c r="I619">
        <f t="shared" si="18"/>
        <v>0.98899755501222497</v>
      </c>
      <c r="J619">
        <f t="shared" si="19"/>
        <v>809</v>
      </c>
    </row>
    <row r="620" spans="1:10" ht="39.6" x14ac:dyDescent="0.3">
      <c r="A620" s="73">
        <v>159911</v>
      </c>
      <c r="B620" s="73" t="s">
        <v>94</v>
      </c>
      <c r="C620" s="73">
        <v>663436</v>
      </c>
      <c r="D620" s="73" t="s">
        <v>1002</v>
      </c>
      <c r="E620" s="73">
        <v>1066</v>
      </c>
      <c r="F620" s="73">
        <v>0</v>
      </c>
      <c r="G620" s="73">
        <v>99</v>
      </c>
      <c r="H620" s="73">
        <v>1165</v>
      </c>
      <c r="I620">
        <f t="shared" si="18"/>
        <v>0.9150214592274678</v>
      </c>
      <c r="J620">
        <f t="shared" si="19"/>
        <v>1066</v>
      </c>
    </row>
    <row r="621" spans="1:10" ht="39.6" x14ac:dyDescent="0.3">
      <c r="A621" s="73">
        <v>159916</v>
      </c>
      <c r="B621" s="73" t="s">
        <v>95</v>
      </c>
      <c r="C621" s="73">
        <v>662631</v>
      </c>
      <c r="D621" s="73" t="s">
        <v>1007</v>
      </c>
      <c r="E621" s="73">
        <v>423</v>
      </c>
      <c r="F621" s="73">
        <v>0</v>
      </c>
      <c r="G621" s="73">
        <v>0</v>
      </c>
      <c r="H621" s="73">
        <v>423</v>
      </c>
      <c r="I621">
        <f t="shared" si="18"/>
        <v>1</v>
      </c>
      <c r="J621">
        <f t="shared" si="19"/>
        <v>423</v>
      </c>
    </row>
    <row r="622" spans="1:10" ht="39.6" x14ac:dyDescent="0.3">
      <c r="A622" s="73">
        <v>159916</v>
      </c>
      <c r="B622" s="73" t="s">
        <v>95</v>
      </c>
      <c r="C622" s="73">
        <v>664892</v>
      </c>
      <c r="D622" s="73" t="s">
        <v>1006</v>
      </c>
      <c r="E622" s="73">
        <v>432</v>
      </c>
      <c r="F622" s="73">
        <v>0</v>
      </c>
      <c r="G622" s="73">
        <v>0</v>
      </c>
      <c r="H622" s="73">
        <v>432</v>
      </c>
      <c r="I622">
        <f t="shared" si="18"/>
        <v>1</v>
      </c>
      <c r="J622">
        <f t="shared" si="19"/>
        <v>432</v>
      </c>
    </row>
    <row r="623" spans="1:10" ht="39.6" x14ac:dyDescent="0.3">
      <c r="A623" s="73">
        <v>159916</v>
      </c>
      <c r="B623" s="73" t="s">
        <v>95</v>
      </c>
      <c r="C623" s="73">
        <v>659270</v>
      </c>
      <c r="D623" s="73" t="s">
        <v>542</v>
      </c>
      <c r="E623" s="73">
        <v>595</v>
      </c>
      <c r="F623" s="73">
        <v>0</v>
      </c>
      <c r="G623" s="73">
        <v>0</v>
      </c>
      <c r="H623" s="73">
        <v>595</v>
      </c>
      <c r="I623">
        <f t="shared" si="18"/>
        <v>1</v>
      </c>
      <c r="J623">
        <f t="shared" si="19"/>
        <v>595</v>
      </c>
    </row>
    <row r="624" spans="1:10" ht="52.8" x14ac:dyDescent="0.3">
      <c r="A624" s="73">
        <v>159365</v>
      </c>
      <c r="B624" s="73" t="s">
        <v>96</v>
      </c>
      <c r="C624" s="73">
        <v>683636</v>
      </c>
      <c r="D624" s="73" t="s">
        <v>1013</v>
      </c>
      <c r="E624" s="73">
        <v>51</v>
      </c>
      <c r="F624" s="73">
        <v>0</v>
      </c>
      <c r="G624" s="73">
        <v>0</v>
      </c>
      <c r="H624" s="73">
        <v>51</v>
      </c>
      <c r="I624">
        <f t="shared" si="18"/>
        <v>1</v>
      </c>
      <c r="J624">
        <f t="shared" si="19"/>
        <v>51</v>
      </c>
    </row>
    <row r="625" spans="1:10" ht="52.8" x14ac:dyDescent="0.3">
      <c r="A625" s="73">
        <v>159365</v>
      </c>
      <c r="B625" s="73" t="s">
        <v>96</v>
      </c>
      <c r="C625" s="73">
        <v>664475</v>
      </c>
      <c r="D625" s="73" t="s">
        <v>1008</v>
      </c>
      <c r="E625" s="73">
        <v>257</v>
      </c>
      <c r="F625" s="73">
        <v>0</v>
      </c>
      <c r="G625" s="73">
        <v>12</v>
      </c>
      <c r="H625" s="73">
        <v>269</v>
      </c>
      <c r="I625">
        <f t="shared" si="18"/>
        <v>0.95539033457249067</v>
      </c>
      <c r="J625">
        <f t="shared" si="19"/>
        <v>257</v>
      </c>
    </row>
    <row r="626" spans="1:10" ht="52.8" x14ac:dyDescent="0.3">
      <c r="A626" s="73">
        <v>159365</v>
      </c>
      <c r="B626" s="73" t="s">
        <v>96</v>
      </c>
      <c r="C626" s="73">
        <v>665199</v>
      </c>
      <c r="D626" s="73" t="s">
        <v>1010</v>
      </c>
      <c r="E626" s="73">
        <v>223</v>
      </c>
      <c r="F626" s="73">
        <v>0</v>
      </c>
      <c r="G626" s="73">
        <v>231</v>
      </c>
      <c r="H626" s="73">
        <v>454</v>
      </c>
      <c r="I626">
        <f t="shared" si="18"/>
        <v>0.49118942731277532</v>
      </c>
      <c r="J626">
        <f t="shared" si="19"/>
        <v>223</v>
      </c>
    </row>
    <row r="627" spans="1:10" ht="52.8" x14ac:dyDescent="0.3">
      <c r="A627" s="73">
        <v>159365</v>
      </c>
      <c r="B627" s="73" t="s">
        <v>96</v>
      </c>
      <c r="C627" s="73">
        <v>664966</v>
      </c>
      <c r="D627" s="73" t="s">
        <v>1012</v>
      </c>
      <c r="E627" s="73">
        <v>130</v>
      </c>
      <c r="F627" s="73">
        <v>42</v>
      </c>
      <c r="G627" s="73">
        <v>303</v>
      </c>
      <c r="H627" s="73">
        <v>475</v>
      </c>
      <c r="I627">
        <f t="shared" si="18"/>
        <v>0.36210526315789476</v>
      </c>
      <c r="J627">
        <f t="shared" si="19"/>
        <v>172</v>
      </c>
    </row>
    <row r="628" spans="1:10" ht="52.8" x14ac:dyDescent="0.3">
      <c r="A628" s="73">
        <v>159365</v>
      </c>
      <c r="B628" s="73" t="s">
        <v>96</v>
      </c>
      <c r="C628" s="73">
        <v>660657</v>
      </c>
      <c r="D628" s="73" t="s">
        <v>1011</v>
      </c>
      <c r="E628" s="73">
        <v>138</v>
      </c>
      <c r="F628" s="73">
        <v>31</v>
      </c>
      <c r="G628" s="73">
        <v>330</v>
      </c>
      <c r="H628" s="73">
        <v>499</v>
      </c>
      <c r="I628">
        <f t="shared" si="18"/>
        <v>0.33867735470941884</v>
      </c>
      <c r="J628">
        <f t="shared" si="19"/>
        <v>169</v>
      </c>
    </row>
    <row r="629" spans="1:10" ht="52.8" x14ac:dyDescent="0.3">
      <c r="A629" s="73">
        <v>159365</v>
      </c>
      <c r="B629" s="73" t="s">
        <v>96</v>
      </c>
      <c r="C629" s="73">
        <v>660659</v>
      </c>
      <c r="D629" s="73" t="s">
        <v>1009</v>
      </c>
      <c r="E629" s="73">
        <v>153</v>
      </c>
      <c r="F629" s="73">
        <v>52</v>
      </c>
      <c r="G629" s="73">
        <v>418</v>
      </c>
      <c r="H629" s="73">
        <v>623</v>
      </c>
      <c r="I629">
        <f t="shared" si="18"/>
        <v>0.3290529695024077</v>
      </c>
      <c r="J629">
        <f t="shared" si="19"/>
        <v>205</v>
      </c>
    </row>
    <row r="630" spans="1:10" ht="79.2" x14ac:dyDescent="0.3">
      <c r="A630" s="73">
        <v>159538</v>
      </c>
      <c r="B630" s="73" t="s">
        <v>97</v>
      </c>
      <c r="C630" s="73">
        <v>661807</v>
      </c>
      <c r="D630" s="73" t="s">
        <v>1014</v>
      </c>
      <c r="E630" s="73">
        <v>71</v>
      </c>
      <c r="F630" s="73">
        <v>32</v>
      </c>
      <c r="G630" s="73">
        <v>123</v>
      </c>
      <c r="H630" s="73">
        <v>226</v>
      </c>
      <c r="I630">
        <f t="shared" si="18"/>
        <v>0.45575221238938052</v>
      </c>
      <c r="J630">
        <f t="shared" si="19"/>
        <v>103</v>
      </c>
    </row>
    <row r="631" spans="1:10" ht="66" x14ac:dyDescent="0.3">
      <c r="A631" s="73">
        <v>160526</v>
      </c>
      <c r="B631" s="73" t="s">
        <v>98</v>
      </c>
      <c r="C631" s="73">
        <v>686658</v>
      </c>
      <c r="D631" s="73" t="s">
        <v>98</v>
      </c>
      <c r="E631" s="73">
        <v>21</v>
      </c>
      <c r="F631" s="73">
        <v>6</v>
      </c>
      <c r="G631" s="73">
        <v>18</v>
      </c>
      <c r="H631" s="73">
        <v>45</v>
      </c>
      <c r="I631">
        <f t="shared" si="18"/>
        <v>0.6</v>
      </c>
      <c r="J631">
        <f t="shared" si="19"/>
        <v>27</v>
      </c>
    </row>
    <row r="632" spans="1:10" ht="52.8" x14ac:dyDescent="0.3">
      <c r="A632" s="73">
        <v>159904</v>
      </c>
      <c r="B632" s="73" t="s">
        <v>370</v>
      </c>
      <c r="C632" s="73">
        <v>661247</v>
      </c>
      <c r="D632" s="73" t="s">
        <v>1015</v>
      </c>
      <c r="E632" s="73">
        <v>24</v>
      </c>
      <c r="F632" s="73">
        <v>12</v>
      </c>
      <c r="G632" s="73">
        <v>128</v>
      </c>
      <c r="H632" s="73">
        <v>164</v>
      </c>
      <c r="I632">
        <f t="shared" si="18"/>
        <v>0.21951219512195122</v>
      </c>
      <c r="J632">
        <f t="shared" si="19"/>
        <v>36</v>
      </c>
    </row>
    <row r="633" spans="1:10" ht="39.6" x14ac:dyDescent="0.3">
      <c r="A633" s="73">
        <v>159480</v>
      </c>
      <c r="B633" s="73" t="s">
        <v>371</v>
      </c>
      <c r="C633" s="73">
        <v>661567</v>
      </c>
      <c r="D633" s="73" t="s">
        <v>1016</v>
      </c>
      <c r="E633" s="73">
        <v>106</v>
      </c>
      <c r="F633" s="73">
        <v>36</v>
      </c>
      <c r="G633" s="73">
        <v>450</v>
      </c>
      <c r="H633" s="73">
        <v>592</v>
      </c>
      <c r="I633">
        <f t="shared" si="18"/>
        <v>0.23986486486486486</v>
      </c>
      <c r="J633">
        <f t="shared" si="19"/>
        <v>142</v>
      </c>
    </row>
    <row r="634" spans="1:10" ht="39.6" x14ac:dyDescent="0.3">
      <c r="A634" s="73">
        <v>159917</v>
      </c>
      <c r="B634" s="73" t="s">
        <v>99</v>
      </c>
      <c r="C634" s="73">
        <v>662020</v>
      </c>
      <c r="D634" s="73" t="s">
        <v>1019</v>
      </c>
      <c r="E634" s="73">
        <v>14</v>
      </c>
      <c r="F634" s="73">
        <v>0</v>
      </c>
      <c r="G634" s="73">
        <v>3</v>
      </c>
      <c r="H634" s="73">
        <v>17</v>
      </c>
      <c r="I634">
        <f t="shared" si="18"/>
        <v>0.82352941176470584</v>
      </c>
      <c r="J634">
        <f t="shared" si="19"/>
        <v>14</v>
      </c>
    </row>
    <row r="635" spans="1:10" ht="39.6" x14ac:dyDescent="0.3">
      <c r="A635" s="73">
        <v>159917</v>
      </c>
      <c r="B635" s="73" t="s">
        <v>99</v>
      </c>
      <c r="C635" s="73">
        <v>662021</v>
      </c>
      <c r="D635" s="73" t="s">
        <v>1018</v>
      </c>
      <c r="E635" s="73">
        <v>25</v>
      </c>
      <c r="F635" s="73">
        <v>0</v>
      </c>
      <c r="G635" s="73">
        <v>1</v>
      </c>
      <c r="H635" s="73">
        <v>26</v>
      </c>
      <c r="I635">
        <f t="shared" si="18"/>
        <v>0.96153846153846156</v>
      </c>
      <c r="J635">
        <f t="shared" si="19"/>
        <v>25</v>
      </c>
    </row>
    <row r="636" spans="1:10" ht="52.8" x14ac:dyDescent="0.3">
      <c r="A636" s="73">
        <v>159917</v>
      </c>
      <c r="B636" s="73" t="s">
        <v>99</v>
      </c>
      <c r="C636" s="73">
        <v>662019</v>
      </c>
      <c r="D636" s="73" t="s">
        <v>1017</v>
      </c>
      <c r="E636" s="73">
        <v>61</v>
      </c>
      <c r="F636" s="73">
        <v>0</v>
      </c>
      <c r="G636" s="73">
        <v>20</v>
      </c>
      <c r="H636" s="73">
        <v>81</v>
      </c>
      <c r="I636">
        <f t="shared" si="18"/>
        <v>0.75308641975308643</v>
      </c>
      <c r="J636">
        <f t="shared" si="19"/>
        <v>61</v>
      </c>
    </row>
    <row r="637" spans="1:10" ht="39.6" x14ac:dyDescent="0.3">
      <c r="A637" s="73">
        <v>159915</v>
      </c>
      <c r="B637" s="73" t="s">
        <v>100</v>
      </c>
      <c r="C637" s="73">
        <v>662271</v>
      </c>
      <c r="D637" s="73" t="s">
        <v>2330</v>
      </c>
      <c r="E637" s="73">
        <v>206</v>
      </c>
      <c r="F637" s="73">
        <v>0</v>
      </c>
      <c r="G637" s="73">
        <v>6</v>
      </c>
      <c r="H637" s="73">
        <v>212</v>
      </c>
      <c r="I637">
        <f t="shared" si="18"/>
        <v>0.97169811320754718</v>
      </c>
      <c r="J637">
        <f t="shared" si="19"/>
        <v>206</v>
      </c>
    </row>
    <row r="638" spans="1:10" ht="52.8" x14ac:dyDescent="0.3">
      <c r="A638" s="73">
        <v>159915</v>
      </c>
      <c r="B638" s="73" t="s">
        <v>100</v>
      </c>
      <c r="C638" s="73">
        <v>662702</v>
      </c>
      <c r="D638" s="73" t="s">
        <v>1021</v>
      </c>
      <c r="E638" s="73">
        <v>225</v>
      </c>
      <c r="F638" s="73">
        <v>0</v>
      </c>
      <c r="G638" s="73">
        <v>18</v>
      </c>
      <c r="H638" s="73">
        <v>243</v>
      </c>
      <c r="I638">
        <f t="shared" si="18"/>
        <v>0.92592592592592593</v>
      </c>
      <c r="J638">
        <f t="shared" si="19"/>
        <v>225</v>
      </c>
    </row>
    <row r="639" spans="1:10" ht="66" x14ac:dyDescent="0.3">
      <c r="A639" s="73">
        <v>159915</v>
      </c>
      <c r="B639" s="73" t="s">
        <v>100</v>
      </c>
      <c r="C639" s="73">
        <v>662270</v>
      </c>
      <c r="D639" s="73" t="s">
        <v>1022</v>
      </c>
      <c r="E639" s="73">
        <v>246</v>
      </c>
      <c r="F639" s="73">
        <v>0</v>
      </c>
      <c r="G639" s="73">
        <v>40</v>
      </c>
      <c r="H639" s="73">
        <v>286</v>
      </c>
      <c r="I639">
        <f t="shared" si="18"/>
        <v>0.8601398601398601</v>
      </c>
      <c r="J639">
        <f t="shared" si="19"/>
        <v>246</v>
      </c>
    </row>
    <row r="640" spans="1:10" ht="39.6" x14ac:dyDescent="0.3">
      <c r="A640" s="73">
        <v>159915</v>
      </c>
      <c r="B640" s="73" t="s">
        <v>100</v>
      </c>
      <c r="C640" s="73">
        <v>662272</v>
      </c>
      <c r="D640" s="73" t="s">
        <v>1020</v>
      </c>
      <c r="E640" s="73">
        <v>296</v>
      </c>
      <c r="F640" s="73">
        <v>0</v>
      </c>
      <c r="G640" s="73">
        <v>75</v>
      </c>
      <c r="H640" s="73">
        <v>371</v>
      </c>
      <c r="I640">
        <f t="shared" si="18"/>
        <v>0.7978436657681941</v>
      </c>
      <c r="J640">
        <f t="shared" si="19"/>
        <v>296</v>
      </c>
    </row>
    <row r="641" spans="1:10" ht="39.6" x14ac:dyDescent="0.3">
      <c r="A641" s="73">
        <v>159928</v>
      </c>
      <c r="B641" s="73" t="s">
        <v>101</v>
      </c>
      <c r="C641" s="73">
        <v>664459</v>
      </c>
      <c r="D641" s="73" t="s">
        <v>1033</v>
      </c>
      <c r="E641" s="73">
        <v>152</v>
      </c>
      <c r="F641" s="73">
        <v>0</v>
      </c>
      <c r="G641" s="73">
        <v>0</v>
      </c>
      <c r="H641" s="73">
        <v>152</v>
      </c>
      <c r="I641">
        <f t="shared" si="18"/>
        <v>1</v>
      </c>
      <c r="J641">
        <f t="shared" si="19"/>
        <v>152</v>
      </c>
    </row>
    <row r="642" spans="1:10" ht="52.8" x14ac:dyDescent="0.3">
      <c r="A642" s="73">
        <v>159928</v>
      </c>
      <c r="B642" s="73" t="s">
        <v>101</v>
      </c>
      <c r="C642" s="73">
        <v>660857</v>
      </c>
      <c r="D642" s="73" t="s">
        <v>847</v>
      </c>
      <c r="E642" s="73">
        <v>239</v>
      </c>
      <c r="F642" s="73">
        <v>0</v>
      </c>
      <c r="G642" s="73">
        <v>0</v>
      </c>
      <c r="H642" s="73">
        <v>239</v>
      </c>
      <c r="I642">
        <f t="shared" ref="I642:I705" si="20">SUM(E642:F642)/H642</f>
        <v>1</v>
      </c>
      <c r="J642">
        <f t="shared" ref="J642:J705" si="21">SUM(E642:F642)</f>
        <v>239</v>
      </c>
    </row>
    <row r="643" spans="1:10" ht="39.6" x14ac:dyDescent="0.3">
      <c r="A643" s="73">
        <v>159928</v>
      </c>
      <c r="B643" s="73" t="s">
        <v>101</v>
      </c>
      <c r="C643" s="73">
        <v>665201</v>
      </c>
      <c r="D643" s="73" t="s">
        <v>1034</v>
      </c>
      <c r="E643" s="73">
        <v>325</v>
      </c>
      <c r="F643" s="73">
        <v>0</v>
      </c>
      <c r="G643" s="73">
        <v>0</v>
      </c>
      <c r="H643" s="73">
        <v>325</v>
      </c>
      <c r="I643">
        <f t="shared" si="20"/>
        <v>1</v>
      </c>
      <c r="J643">
        <f t="shared" si="21"/>
        <v>325</v>
      </c>
    </row>
    <row r="644" spans="1:10" ht="52.8" x14ac:dyDescent="0.3">
      <c r="A644" s="73">
        <v>159928</v>
      </c>
      <c r="B644" s="73" t="s">
        <v>101</v>
      </c>
      <c r="C644" s="73">
        <v>662943</v>
      </c>
      <c r="D644" s="73" t="s">
        <v>1043</v>
      </c>
      <c r="E644" s="73">
        <v>121</v>
      </c>
      <c r="F644" s="73">
        <v>0</v>
      </c>
      <c r="G644" s="73">
        <v>279</v>
      </c>
      <c r="H644" s="73">
        <v>400</v>
      </c>
      <c r="I644">
        <f t="shared" si="20"/>
        <v>0.30249999999999999</v>
      </c>
      <c r="J644">
        <f t="shared" si="21"/>
        <v>121</v>
      </c>
    </row>
    <row r="645" spans="1:10" ht="52.8" x14ac:dyDescent="0.3">
      <c r="A645" s="73">
        <v>159928</v>
      </c>
      <c r="B645" s="73" t="s">
        <v>101</v>
      </c>
      <c r="C645" s="73">
        <v>660839</v>
      </c>
      <c r="D645" s="73" t="s">
        <v>1026</v>
      </c>
      <c r="E645" s="73">
        <v>354</v>
      </c>
      <c r="F645" s="73">
        <v>0</v>
      </c>
      <c r="G645" s="73">
        <v>54</v>
      </c>
      <c r="H645" s="73">
        <v>408</v>
      </c>
      <c r="I645">
        <f t="shared" si="20"/>
        <v>0.86764705882352944</v>
      </c>
      <c r="J645">
        <f t="shared" si="21"/>
        <v>354</v>
      </c>
    </row>
    <row r="646" spans="1:10" ht="52.8" x14ac:dyDescent="0.3">
      <c r="A646" s="73">
        <v>159928</v>
      </c>
      <c r="B646" s="73" t="s">
        <v>101</v>
      </c>
      <c r="C646" s="73">
        <v>665506</v>
      </c>
      <c r="D646" s="73" t="s">
        <v>1023</v>
      </c>
      <c r="E646" s="73">
        <v>409</v>
      </c>
      <c r="F646" s="73">
        <v>0</v>
      </c>
      <c r="G646" s="73">
        <v>0</v>
      </c>
      <c r="H646" s="73">
        <v>409</v>
      </c>
      <c r="I646">
        <f t="shared" si="20"/>
        <v>1</v>
      </c>
      <c r="J646">
        <f t="shared" si="21"/>
        <v>409</v>
      </c>
    </row>
    <row r="647" spans="1:10" ht="52.8" x14ac:dyDescent="0.3">
      <c r="A647" s="73">
        <v>159928</v>
      </c>
      <c r="B647" s="73" t="s">
        <v>101</v>
      </c>
      <c r="C647" s="73">
        <v>660854</v>
      </c>
      <c r="D647" s="73" t="s">
        <v>1045</v>
      </c>
      <c r="E647" s="73">
        <v>305</v>
      </c>
      <c r="F647" s="73">
        <v>0</v>
      </c>
      <c r="G647" s="73">
        <v>108</v>
      </c>
      <c r="H647" s="73">
        <v>413</v>
      </c>
      <c r="I647">
        <f t="shared" si="20"/>
        <v>0.73849878934624702</v>
      </c>
      <c r="J647">
        <f t="shared" si="21"/>
        <v>305</v>
      </c>
    </row>
    <row r="648" spans="1:10" ht="39.6" x14ac:dyDescent="0.3">
      <c r="A648" s="73">
        <v>159928</v>
      </c>
      <c r="B648" s="73" t="s">
        <v>101</v>
      </c>
      <c r="C648" s="73">
        <v>664621</v>
      </c>
      <c r="D648" s="73" t="s">
        <v>1024</v>
      </c>
      <c r="E648" s="73">
        <v>253</v>
      </c>
      <c r="F648" s="73">
        <v>0</v>
      </c>
      <c r="G648" s="73">
        <v>165</v>
      </c>
      <c r="H648" s="73">
        <v>418</v>
      </c>
      <c r="I648">
        <f t="shared" si="20"/>
        <v>0.60526315789473684</v>
      </c>
      <c r="J648">
        <f t="shared" si="21"/>
        <v>253</v>
      </c>
    </row>
    <row r="649" spans="1:10" ht="39.6" x14ac:dyDescent="0.3">
      <c r="A649" s="73">
        <v>159928</v>
      </c>
      <c r="B649" s="73" t="s">
        <v>101</v>
      </c>
      <c r="C649" s="73">
        <v>660853</v>
      </c>
      <c r="D649" s="73" t="s">
        <v>1044</v>
      </c>
      <c r="E649" s="73">
        <v>423</v>
      </c>
      <c r="F649" s="73">
        <v>0</v>
      </c>
      <c r="G649" s="73">
        <v>0</v>
      </c>
      <c r="H649" s="73">
        <v>423</v>
      </c>
      <c r="I649">
        <f t="shared" si="20"/>
        <v>1</v>
      </c>
      <c r="J649">
        <f t="shared" si="21"/>
        <v>423</v>
      </c>
    </row>
    <row r="650" spans="1:10" ht="52.8" x14ac:dyDescent="0.3">
      <c r="A650" s="73">
        <v>159928</v>
      </c>
      <c r="B650" s="73" t="s">
        <v>101</v>
      </c>
      <c r="C650" s="73">
        <v>663658</v>
      </c>
      <c r="D650" s="73" t="s">
        <v>1042</v>
      </c>
      <c r="E650" s="73">
        <v>231</v>
      </c>
      <c r="F650" s="73">
        <v>0</v>
      </c>
      <c r="G650" s="73">
        <v>211</v>
      </c>
      <c r="H650" s="73">
        <v>442</v>
      </c>
      <c r="I650">
        <f t="shared" si="20"/>
        <v>0.5226244343891403</v>
      </c>
      <c r="J650">
        <f t="shared" si="21"/>
        <v>231</v>
      </c>
    </row>
    <row r="651" spans="1:10" ht="52.8" x14ac:dyDescent="0.3">
      <c r="A651" s="73">
        <v>159928</v>
      </c>
      <c r="B651" s="73" t="s">
        <v>101</v>
      </c>
      <c r="C651" s="73">
        <v>665505</v>
      </c>
      <c r="D651" s="73" t="s">
        <v>1039</v>
      </c>
      <c r="E651" s="73">
        <v>380</v>
      </c>
      <c r="F651" s="73">
        <v>0</v>
      </c>
      <c r="G651" s="73">
        <v>89</v>
      </c>
      <c r="H651" s="73">
        <v>469</v>
      </c>
      <c r="I651">
        <f t="shared" si="20"/>
        <v>0.81023454157782515</v>
      </c>
      <c r="J651">
        <f t="shared" si="21"/>
        <v>380</v>
      </c>
    </row>
    <row r="652" spans="1:10" ht="52.8" x14ac:dyDescent="0.3">
      <c r="A652" s="73">
        <v>159928</v>
      </c>
      <c r="B652" s="73" t="s">
        <v>101</v>
      </c>
      <c r="C652" s="73">
        <v>665912</v>
      </c>
      <c r="D652" s="73" t="s">
        <v>1031</v>
      </c>
      <c r="E652" s="73">
        <v>420</v>
      </c>
      <c r="F652" s="73">
        <v>0</v>
      </c>
      <c r="G652" s="73">
        <v>50</v>
      </c>
      <c r="H652" s="73">
        <v>470</v>
      </c>
      <c r="I652">
        <f t="shared" si="20"/>
        <v>0.8936170212765957</v>
      </c>
      <c r="J652">
        <f t="shared" si="21"/>
        <v>420</v>
      </c>
    </row>
    <row r="653" spans="1:10" ht="52.8" x14ac:dyDescent="0.3">
      <c r="A653" s="73">
        <v>159928</v>
      </c>
      <c r="B653" s="73" t="s">
        <v>101</v>
      </c>
      <c r="C653" s="73">
        <v>660842</v>
      </c>
      <c r="D653" s="73" t="s">
        <v>1030</v>
      </c>
      <c r="E653" s="73">
        <v>306</v>
      </c>
      <c r="F653" s="73">
        <v>0</v>
      </c>
      <c r="G653" s="73">
        <v>190</v>
      </c>
      <c r="H653" s="73">
        <v>496</v>
      </c>
      <c r="I653">
        <f t="shared" si="20"/>
        <v>0.61693548387096775</v>
      </c>
      <c r="J653">
        <f t="shared" si="21"/>
        <v>306</v>
      </c>
    </row>
    <row r="654" spans="1:10" ht="52.8" x14ac:dyDescent="0.3">
      <c r="A654" s="73">
        <v>159928</v>
      </c>
      <c r="B654" s="73" t="s">
        <v>101</v>
      </c>
      <c r="C654" s="73">
        <v>660846</v>
      </c>
      <c r="D654" s="73" t="s">
        <v>1036</v>
      </c>
      <c r="E654" s="73">
        <v>501</v>
      </c>
      <c r="F654" s="73">
        <v>0</v>
      </c>
      <c r="G654" s="73">
        <v>0</v>
      </c>
      <c r="H654" s="73">
        <v>501</v>
      </c>
      <c r="I654">
        <f t="shared" si="20"/>
        <v>1</v>
      </c>
      <c r="J654">
        <f t="shared" si="21"/>
        <v>501</v>
      </c>
    </row>
    <row r="655" spans="1:10" ht="39.6" x14ac:dyDescent="0.3">
      <c r="A655" s="73">
        <v>159928</v>
      </c>
      <c r="B655" s="73" t="s">
        <v>101</v>
      </c>
      <c r="C655" s="73">
        <v>663515</v>
      </c>
      <c r="D655" s="73" t="s">
        <v>1040</v>
      </c>
      <c r="E655" s="73">
        <v>205</v>
      </c>
      <c r="F655" s="73">
        <v>0</v>
      </c>
      <c r="G655" s="73">
        <v>315</v>
      </c>
      <c r="H655" s="73">
        <v>520</v>
      </c>
      <c r="I655">
        <f t="shared" si="20"/>
        <v>0.39423076923076922</v>
      </c>
      <c r="J655">
        <f t="shared" si="21"/>
        <v>205</v>
      </c>
    </row>
    <row r="656" spans="1:10" ht="52.8" x14ac:dyDescent="0.3">
      <c r="A656" s="73">
        <v>159928</v>
      </c>
      <c r="B656" s="73" t="s">
        <v>101</v>
      </c>
      <c r="C656" s="73">
        <v>662637</v>
      </c>
      <c r="D656" s="73" t="s">
        <v>1028</v>
      </c>
      <c r="E656" s="73">
        <v>392</v>
      </c>
      <c r="F656" s="73">
        <v>0</v>
      </c>
      <c r="G656" s="73">
        <v>137</v>
      </c>
      <c r="H656" s="73">
        <v>529</v>
      </c>
      <c r="I656">
        <f t="shared" si="20"/>
        <v>0.74102079395085063</v>
      </c>
      <c r="J656">
        <f t="shared" si="21"/>
        <v>392</v>
      </c>
    </row>
    <row r="657" spans="1:10" ht="39.6" x14ac:dyDescent="0.3">
      <c r="A657" s="73">
        <v>159928</v>
      </c>
      <c r="B657" s="73" t="s">
        <v>101</v>
      </c>
      <c r="C657" s="73">
        <v>665493</v>
      </c>
      <c r="D657" s="73" t="s">
        <v>1025</v>
      </c>
      <c r="E657" s="73">
        <v>531</v>
      </c>
      <c r="F657" s="73">
        <v>0</v>
      </c>
      <c r="G657" s="73">
        <v>0</v>
      </c>
      <c r="H657" s="73">
        <v>531</v>
      </c>
      <c r="I657">
        <f t="shared" si="20"/>
        <v>1</v>
      </c>
      <c r="J657">
        <f t="shared" si="21"/>
        <v>531</v>
      </c>
    </row>
    <row r="658" spans="1:10" ht="39.6" x14ac:dyDescent="0.3">
      <c r="A658" s="73">
        <v>159928</v>
      </c>
      <c r="B658" s="73" t="s">
        <v>101</v>
      </c>
      <c r="C658" s="73">
        <v>661413</v>
      </c>
      <c r="D658" s="73" t="s">
        <v>821</v>
      </c>
      <c r="E658" s="73">
        <v>477</v>
      </c>
      <c r="F658" s="73">
        <v>0</v>
      </c>
      <c r="G658" s="73">
        <v>57</v>
      </c>
      <c r="H658" s="73">
        <v>534</v>
      </c>
      <c r="I658">
        <f t="shared" si="20"/>
        <v>0.8932584269662921</v>
      </c>
      <c r="J658">
        <f t="shared" si="21"/>
        <v>477</v>
      </c>
    </row>
    <row r="659" spans="1:10" ht="66" x14ac:dyDescent="0.3">
      <c r="A659" s="73">
        <v>159928</v>
      </c>
      <c r="B659" s="73" t="s">
        <v>101</v>
      </c>
      <c r="C659" s="73">
        <v>665494</v>
      </c>
      <c r="D659" s="73" t="s">
        <v>1048</v>
      </c>
      <c r="E659" s="73">
        <v>535</v>
      </c>
      <c r="F659" s="73">
        <v>0</v>
      </c>
      <c r="G659" s="73">
        <v>0</v>
      </c>
      <c r="H659" s="73">
        <v>535</v>
      </c>
      <c r="I659">
        <f t="shared" si="20"/>
        <v>1</v>
      </c>
      <c r="J659">
        <f t="shared" si="21"/>
        <v>535</v>
      </c>
    </row>
    <row r="660" spans="1:10" ht="39.6" x14ac:dyDescent="0.3">
      <c r="A660" s="73">
        <v>159928</v>
      </c>
      <c r="B660" s="73" t="s">
        <v>101</v>
      </c>
      <c r="C660" s="73">
        <v>662894</v>
      </c>
      <c r="D660" s="73" t="s">
        <v>1035</v>
      </c>
      <c r="E660" s="73">
        <v>232</v>
      </c>
      <c r="F660" s="73">
        <v>0</v>
      </c>
      <c r="G660" s="73">
        <v>305</v>
      </c>
      <c r="H660" s="73">
        <v>537</v>
      </c>
      <c r="I660">
        <f t="shared" si="20"/>
        <v>0.43202979515828677</v>
      </c>
      <c r="J660">
        <f t="shared" si="21"/>
        <v>232</v>
      </c>
    </row>
    <row r="661" spans="1:10" ht="39.6" x14ac:dyDescent="0.3">
      <c r="A661" s="73">
        <v>159928</v>
      </c>
      <c r="B661" s="73" t="s">
        <v>101</v>
      </c>
      <c r="C661" s="73">
        <v>660851</v>
      </c>
      <c r="D661" s="73" t="s">
        <v>1041</v>
      </c>
      <c r="E661" s="73">
        <v>560</v>
      </c>
      <c r="F661" s="73">
        <v>0</v>
      </c>
      <c r="G661" s="73">
        <v>0</v>
      </c>
      <c r="H661" s="73">
        <v>560</v>
      </c>
      <c r="I661">
        <f t="shared" si="20"/>
        <v>1</v>
      </c>
      <c r="J661">
        <f t="shared" si="21"/>
        <v>560</v>
      </c>
    </row>
    <row r="662" spans="1:10" ht="39.6" x14ac:dyDescent="0.3">
      <c r="A662" s="73">
        <v>159928</v>
      </c>
      <c r="B662" s="73" t="s">
        <v>101</v>
      </c>
      <c r="C662" s="73">
        <v>660505</v>
      </c>
      <c r="D662" s="73" t="s">
        <v>1037</v>
      </c>
      <c r="E662" s="73">
        <v>574</v>
      </c>
      <c r="F662" s="73">
        <v>0</v>
      </c>
      <c r="G662" s="73">
        <v>0</v>
      </c>
      <c r="H662" s="73">
        <v>574</v>
      </c>
      <c r="I662">
        <f t="shared" si="20"/>
        <v>1</v>
      </c>
      <c r="J662">
        <f t="shared" si="21"/>
        <v>574</v>
      </c>
    </row>
    <row r="663" spans="1:10" ht="39.6" x14ac:dyDescent="0.3">
      <c r="A663" s="73">
        <v>159928</v>
      </c>
      <c r="B663" s="73" t="s">
        <v>101</v>
      </c>
      <c r="C663" s="73">
        <v>660861</v>
      </c>
      <c r="D663" s="73" t="s">
        <v>1046</v>
      </c>
      <c r="E663" s="73">
        <v>340</v>
      </c>
      <c r="F663" s="73">
        <v>0</v>
      </c>
      <c r="G663" s="73">
        <v>248</v>
      </c>
      <c r="H663" s="73">
        <v>588</v>
      </c>
      <c r="I663">
        <f t="shared" si="20"/>
        <v>0.57823129251700678</v>
      </c>
      <c r="J663">
        <f t="shared" si="21"/>
        <v>340</v>
      </c>
    </row>
    <row r="664" spans="1:10" ht="39.6" x14ac:dyDescent="0.3">
      <c r="A664" s="73">
        <v>159928</v>
      </c>
      <c r="B664" s="73" t="s">
        <v>101</v>
      </c>
      <c r="C664" s="73">
        <v>661414</v>
      </c>
      <c r="D664" s="73" t="s">
        <v>914</v>
      </c>
      <c r="E664" s="73">
        <v>562</v>
      </c>
      <c r="F664" s="73">
        <v>0</v>
      </c>
      <c r="G664" s="73">
        <v>61</v>
      </c>
      <c r="H664" s="73">
        <v>623</v>
      </c>
      <c r="I664">
        <f t="shared" si="20"/>
        <v>0.9020866773675762</v>
      </c>
      <c r="J664">
        <f t="shared" si="21"/>
        <v>562</v>
      </c>
    </row>
    <row r="665" spans="1:10" ht="39.6" x14ac:dyDescent="0.3">
      <c r="A665" s="73">
        <v>159928</v>
      </c>
      <c r="B665" s="73" t="s">
        <v>101</v>
      </c>
      <c r="C665" s="73">
        <v>665495</v>
      </c>
      <c r="D665" s="73" t="s">
        <v>1027</v>
      </c>
      <c r="E665" s="73">
        <v>617</v>
      </c>
      <c r="F665" s="73">
        <v>0</v>
      </c>
      <c r="G665" s="73">
        <v>12</v>
      </c>
      <c r="H665" s="73">
        <v>629</v>
      </c>
      <c r="I665">
        <f t="shared" si="20"/>
        <v>0.98092209856915735</v>
      </c>
      <c r="J665">
        <f t="shared" si="21"/>
        <v>617</v>
      </c>
    </row>
    <row r="666" spans="1:10" ht="39.6" x14ac:dyDescent="0.3">
      <c r="A666" s="73">
        <v>159928</v>
      </c>
      <c r="B666" s="73" t="s">
        <v>101</v>
      </c>
      <c r="C666" s="73">
        <v>665892</v>
      </c>
      <c r="D666" s="73" t="s">
        <v>461</v>
      </c>
      <c r="E666" s="73">
        <v>652</v>
      </c>
      <c r="F666" s="73">
        <v>0</v>
      </c>
      <c r="G666" s="73">
        <v>39</v>
      </c>
      <c r="H666" s="73">
        <v>691</v>
      </c>
      <c r="I666">
        <f t="shared" si="20"/>
        <v>0.94356005788712016</v>
      </c>
      <c r="J666">
        <f t="shared" si="21"/>
        <v>652</v>
      </c>
    </row>
    <row r="667" spans="1:10" ht="39.6" x14ac:dyDescent="0.3">
      <c r="A667" s="73">
        <v>159928</v>
      </c>
      <c r="B667" s="73" t="s">
        <v>101</v>
      </c>
      <c r="C667" s="73">
        <v>662639</v>
      </c>
      <c r="D667" s="73" t="s">
        <v>1047</v>
      </c>
      <c r="E667" s="73">
        <v>746</v>
      </c>
      <c r="F667" s="73">
        <v>0</v>
      </c>
      <c r="G667" s="73">
        <v>39</v>
      </c>
      <c r="H667" s="73">
        <v>785</v>
      </c>
      <c r="I667">
        <f t="shared" si="20"/>
        <v>0.95031847133757963</v>
      </c>
      <c r="J667">
        <f t="shared" si="21"/>
        <v>746</v>
      </c>
    </row>
    <row r="668" spans="1:10" ht="39.6" x14ac:dyDescent="0.3">
      <c r="A668" s="73">
        <v>159928</v>
      </c>
      <c r="B668" s="73" t="s">
        <v>101</v>
      </c>
      <c r="C668" s="73">
        <v>685712</v>
      </c>
      <c r="D668" s="73" t="s">
        <v>1029</v>
      </c>
      <c r="E668" s="73">
        <v>736</v>
      </c>
      <c r="F668" s="73">
        <v>0</v>
      </c>
      <c r="G668" s="73">
        <v>73</v>
      </c>
      <c r="H668" s="73">
        <v>809</v>
      </c>
      <c r="I668">
        <f t="shared" si="20"/>
        <v>0.90976514215080351</v>
      </c>
      <c r="J668">
        <f t="shared" si="21"/>
        <v>736</v>
      </c>
    </row>
    <row r="669" spans="1:10" ht="39.6" x14ac:dyDescent="0.3">
      <c r="A669" s="73">
        <v>159928</v>
      </c>
      <c r="B669" s="73" t="s">
        <v>101</v>
      </c>
      <c r="C669" s="73">
        <v>662715</v>
      </c>
      <c r="D669" s="73" t="s">
        <v>898</v>
      </c>
      <c r="E669" s="73">
        <v>1020</v>
      </c>
      <c r="F669" s="73">
        <v>0</v>
      </c>
      <c r="G669" s="73">
        <v>70</v>
      </c>
      <c r="H669" s="73">
        <v>1090</v>
      </c>
      <c r="I669">
        <f t="shared" si="20"/>
        <v>0.93577981651376152</v>
      </c>
      <c r="J669">
        <f t="shared" si="21"/>
        <v>1020</v>
      </c>
    </row>
    <row r="670" spans="1:10" ht="39.6" x14ac:dyDescent="0.3">
      <c r="A670" s="73">
        <v>159928</v>
      </c>
      <c r="B670" s="73" t="s">
        <v>101</v>
      </c>
      <c r="C670" s="73">
        <v>659113</v>
      </c>
      <c r="D670" s="73" t="s">
        <v>1032</v>
      </c>
      <c r="E670" s="73">
        <v>1149</v>
      </c>
      <c r="F670" s="73">
        <v>0</v>
      </c>
      <c r="G670" s="73">
        <v>286</v>
      </c>
      <c r="H670" s="73">
        <v>1435</v>
      </c>
      <c r="I670">
        <f t="shared" si="20"/>
        <v>0.80069686411149821</v>
      </c>
      <c r="J670">
        <f t="shared" si="21"/>
        <v>1149</v>
      </c>
    </row>
    <row r="671" spans="1:10" ht="52.8" x14ac:dyDescent="0.3">
      <c r="A671" s="73">
        <v>159928</v>
      </c>
      <c r="B671" s="73" t="s">
        <v>101</v>
      </c>
      <c r="C671" s="73">
        <v>660864</v>
      </c>
      <c r="D671" s="73" t="s">
        <v>1038</v>
      </c>
      <c r="E671" s="73">
        <v>1236</v>
      </c>
      <c r="F671" s="73">
        <v>0</v>
      </c>
      <c r="G671" s="73">
        <v>659</v>
      </c>
      <c r="H671" s="73">
        <v>1895</v>
      </c>
      <c r="I671">
        <f t="shared" si="20"/>
        <v>0.6522427440633245</v>
      </c>
      <c r="J671">
        <f t="shared" si="21"/>
        <v>1236</v>
      </c>
    </row>
    <row r="672" spans="1:10" ht="39.6" x14ac:dyDescent="0.3">
      <c r="A672" s="73">
        <v>159902</v>
      </c>
      <c r="B672" s="73" t="s">
        <v>372</v>
      </c>
      <c r="C672" s="73">
        <v>661243</v>
      </c>
      <c r="D672" s="73" t="s">
        <v>1051</v>
      </c>
      <c r="E672" s="73">
        <v>87</v>
      </c>
      <c r="F672" s="73">
        <v>34</v>
      </c>
      <c r="G672" s="73">
        <v>363</v>
      </c>
      <c r="H672" s="73">
        <v>484</v>
      </c>
      <c r="I672">
        <f t="shared" si="20"/>
        <v>0.25</v>
      </c>
      <c r="J672">
        <f t="shared" si="21"/>
        <v>121</v>
      </c>
    </row>
    <row r="673" spans="1:10" ht="39.6" x14ac:dyDescent="0.3">
      <c r="A673" s="73">
        <v>159902</v>
      </c>
      <c r="B673" s="73" t="s">
        <v>372</v>
      </c>
      <c r="C673" s="73">
        <v>662485</v>
      </c>
      <c r="D673" s="73" t="s">
        <v>1050</v>
      </c>
      <c r="E673" s="73">
        <v>86</v>
      </c>
      <c r="F673" s="73">
        <v>33</v>
      </c>
      <c r="G673" s="73">
        <v>579</v>
      </c>
      <c r="H673" s="73">
        <v>698</v>
      </c>
      <c r="I673">
        <f t="shared" si="20"/>
        <v>0.17048710601719197</v>
      </c>
      <c r="J673">
        <f t="shared" si="21"/>
        <v>119</v>
      </c>
    </row>
    <row r="674" spans="1:10" ht="52.8" x14ac:dyDescent="0.3">
      <c r="A674" s="73">
        <v>159902</v>
      </c>
      <c r="B674" s="73" t="s">
        <v>372</v>
      </c>
      <c r="C674" s="73">
        <v>665796</v>
      </c>
      <c r="D674" s="73" t="s">
        <v>1049</v>
      </c>
      <c r="E674" s="73">
        <v>165</v>
      </c>
      <c r="F674" s="73">
        <v>68</v>
      </c>
      <c r="G674" s="73">
        <v>690</v>
      </c>
      <c r="H674" s="73">
        <v>923</v>
      </c>
      <c r="I674">
        <f t="shared" si="20"/>
        <v>0.25243770314192848</v>
      </c>
      <c r="J674">
        <f t="shared" si="21"/>
        <v>233</v>
      </c>
    </row>
    <row r="675" spans="1:10" ht="52.8" x14ac:dyDescent="0.3">
      <c r="A675" s="73">
        <v>159388</v>
      </c>
      <c r="B675" s="73" t="s">
        <v>103</v>
      </c>
      <c r="C675" s="73">
        <v>661822</v>
      </c>
      <c r="D675" s="73" t="s">
        <v>1052</v>
      </c>
      <c r="E675" s="73">
        <v>330</v>
      </c>
      <c r="F675" s="73">
        <v>0</v>
      </c>
      <c r="G675" s="73">
        <v>0</v>
      </c>
      <c r="H675" s="73">
        <v>330</v>
      </c>
      <c r="I675">
        <f t="shared" si="20"/>
        <v>1</v>
      </c>
      <c r="J675">
        <f t="shared" si="21"/>
        <v>330</v>
      </c>
    </row>
    <row r="676" spans="1:10" ht="52.8" x14ac:dyDescent="0.3">
      <c r="A676" s="73">
        <v>159893</v>
      </c>
      <c r="B676" s="73" t="s">
        <v>104</v>
      </c>
      <c r="C676" s="73">
        <v>664817</v>
      </c>
      <c r="D676" s="73" t="s">
        <v>1054</v>
      </c>
      <c r="E676" s="73">
        <v>107</v>
      </c>
      <c r="F676" s="73">
        <v>0</v>
      </c>
      <c r="G676" s="73">
        <v>0</v>
      </c>
      <c r="H676" s="73">
        <v>107</v>
      </c>
      <c r="I676">
        <f t="shared" si="20"/>
        <v>1</v>
      </c>
      <c r="J676">
        <f t="shared" si="21"/>
        <v>107</v>
      </c>
    </row>
    <row r="677" spans="1:10" ht="39.6" x14ac:dyDescent="0.3">
      <c r="A677" s="73">
        <v>159893</v>
      </c>
      <c r="B677" s="73" t="s">
        <v>104</v>
      </c>
      <c r="C677" s="73">
        <v>663372</v>
      </c>
      <c r="D677" s="73" t="s">
        <v>384</v>
      </c>
      <c r="E677" s="73">
        <v>229</v>
      </c>
      <c r="F677" s="73">
        <v>0</v>
      </c>
      <c r="G677" s="73">
        <v>1</v>
      </c>
      <c r="H677" s="73">
        <v>230</v>
      </c>
      <c r="I677">
        <f t="shared" si="20"/>
        <v>0.9956521739130435</v>
      </c>
      <c r="J677">
        <f t="shared" si="21"/>
        <v>229</v>
      </c>
    </row>
    <row r="678" spans="1:10" ht="39.6" x14ac:dyDescent="0.3">
      <c r="A678" s="73">
        <v>159893</v>
      </c>
      <c r="B678" s="73" t="s">
        <v>104</v>
      </c>
      <c r="C678" s="73">
        <v>660740</v>
      </c>
      <c r="D678" s="73" t="s">
        <v>409</v>
      </c>
      <c r="E678" s="73">
        <v>233</v>
      </c>
      <c r="F678" s="73">
        <v>0</v>
      </c>
      <c r="G678" s="73">
        <v>0</v>
      </c>
      <c r="H678" s="73">
        <v>233</v>
      </c>
      <c r="I678">
        <f t="shared" si="20"/>
        <v>1</v>
      </c>
      <c r="J678">
        <f t="shared" si="21"/>
        <v>233</v>
      </c>
    </row>
    <row r="679" spans="1:10" ht="39.6" x14ac:dyDescent="0.3">
      <c r="A679" s="73">
        <v>159893</v>
      </c>
      <c r="B679" s="73" t="s">
        <v>104</v>
      </c>
      <c r="C679" s="73">
        <v>660741</v>
      </c>
      <c r="D679" s="73" t="s">
        <v>844</v>
      </c>
      <c r="E679" s="73">
        <v>238</v>
      </c>
      <c r="F679" s="73">
        <v>0</v>
      </c>
      <c r="G679" s="73">
        <v>0</v>
      </c>
      <c r="H679" s="73">
        <v>238</v>
      </c>
      <c r="I679">
        <f t="shared" si="20"/>
        <v>1</v>
      </c>
      <c r="J679">
        <f t="shared" si="21"/>
        <v>238</v>
      </c>
    </row>
    <row r="680" spans="1:10" ht="39.6" x14ac:dyDescent="0.3">
      <c r="A680" s="73">
        <v>159893</v>
      </c>
      <c r="B680" s="73" t="s">
        <v>104</v>
      </c>
      <c r="C680" s="73">
        <v>660743</v>
      </c>
      <c r="D680" s="73" t="s">
        <v>1055</v>
      </c>
      <c r="E680" s="73">
        <v>332</v>
      </c>
      <c r="F680" s="73">
        <v>0</v>
      </c>
      <c r="G680" s="73">
        <v>41</v>
      </c>
      <c r="H680" s="73">
        <v>373</v>
      </c>
      <c r="I680">
        <f t="shared" si="20"/>
        <v>0.89008042895442363</v>
      </c>
      <c r="J680">
        <f t="shared" si="21"/>
        <v>332</v>
      </c>
    </row>
    <row r="681" spans="1:10" ht="39.6" x14ac:dyDescent="0.3">
      <c r="A681" s="73">
        <v>159893</v>
      </c>
      <c r="B681" s="73" t="s">
        <v>104</v>
      </c>
      <c r="C681" s="73">
        <v>663407</v>
      </c>
      <c r="D681" s="73" t="s">
        <v>1053</v>
      </c>
      <c r="E681" s="73">
        <v>343</v>
      </c>
      <c r="F681" s="73">
        <v>0</v>
      </c>
      <c r="G681" s="73">
        <v>92</v>
      </c>
      <c r="H681" s="73">
        <v>435</v>
      </c>
      <c r="I681">
        <f t="shared" si="20"/>
        <v>0.78850574712643673</v>
      </c>
      <c r="J681">
        <f t="shared" si="21"/>
        <v>343</v>
      </c>
    </row>
    <row r="682" spans="1:10" ht="66" x14ac:dyDescent="0.3">
      <c r="A682" s="73">
        <v>160557</v>
      </c>
      <c r="B682" s="73" t="s">
        <v>373</v>
      </c>
      <c r="C682" s="73">
        <v>687608</v>
      </c>
      <c r="D682" s="73" t="s">
        <v>373</v>
      </c>
      <c r="E682" s="73">
        <v>169</v>
      </c>
      <c r="F682" s="73">
        <v>0</v>
      </c>
      <c r="G682" s="73">
        <v>47</v>
      </c>
      <c r="H682" s="73">
        <v>216</v>
      </c>
      <c r="I682">
        <f t="shared" si="20"/>
        <v>0.78240740740740744</v>
      </c>
      <c r="J682">
        <f t="shared" si="21"/>
        <v>169</v>
      </c>
    </row>
    <row r="683" spans="1:10" ht="79.2" x14ac:dyDescent="0.3">
      <c r="A683" s="73">
        <v>160531</v>
      </c>
      <c r="B683" s="73" t="s">
        <v>106</v>
      </c>
      <c r="C683" s="73">
        <v>686823</v>
      </c>
      <c r="D683" s="73" t="s">
        <v>106</v>
      </c>
      <c r="E683" s="73">
        <v>162</v>
      </c>
      <c r="F683" s="73">
        <v>0</v>
      </c>
      <c r="G683" s="73">
        <v>74</v>
      </c>
      <c r="H683" s="73">
        <v>236</v>
      </c>
      <c r="I683">
        <f t="shared" si="20"/>
        <v>0.68644067796610164</v>
      </c>
      <c r="J683">
        <f t="shared" si="21"/>
        <v>162</v>
      </c>
    </row>
    <row r="684" spans="1:10" ht="66" x14ac:dyDescent="0.3">
      <c r="A684" s="73">
        <v>160530</v>
      </c>
      <c r="B684" s="73" t="s">
        <v>107</v>
      </c>
      <c r="C684" s="73">
        <v>686822</v>
      </c>
      <c r="D684" s="73" t="s">
        <v>107</v>
      </c>
      <c r="E684" s="73">
        <v>274</v>
      </c>
      <c r="F684" s="73">
        <v>0</v>
      </c>
      <c r="G684" s="73">
        <v>131</v>
      </c>
      <c r="H684" s="73">
        <v>405</v>
      </c>
      <c r="I684">
        <f t="shared" si="20"/>
        <v>0.67654320987654326</v>
      </c>
      <c r="J684">
        <f t="shared" si="21"/>
        <v>274</v>
      </c>
    </row>
    <row r="685" spans="1:10" ht="52.8" x14ac:dyDescent="0.3">
      <c r="A685" s="73">
        <v>160348</v>
      </c>
      <c r="B685" s="73" t="s">
        <v>108</v>
      </c>
      <c r="C685" s="73">
        <v>685113</v>
      </c>
      <c r="D685" s="73" t="s">
        <v>1056</v>
      </c>
      <c r="E685" s="73">
        <v>356</v>
      </c>
      <c r="F685" s="73">
        <v>0</v>
      </c>
      <c r="G685" s="73">
        <v>155</v>
      </c>
      <c r="H685" s="73">
        <v>511</v>
      </c>
      <c r="I685">
        <f t="shared" si="20"/>
        <v>0.69667318982387472</v>
      </c>
      <c r="J685">
        <f t="shared" si="21"/>
        <v>356</v>
      </c>
    </row>
    <row r="686" spans="1:10" ht="39.6" x14ac:dyDescent="0.3">
      <c r="A686" s="73">
        <v>159307</v>
      </c>
      <c r="B686" s="73" t="s">
        <v>109</v>
      </c>
      <c r="C686" s="73">
        <v>664985</v>
      </c>
      <c r="D686" s="73" t="s">
        <v>1057</v>
      </c>
      <c r="E686" s="73">
        <v>179</v>
      </c>
      <c r="F686" s="73">
        <v>0</v>
      </c>
      <c r="G686" s="73">
        <v>13</v>
      </c>
      <c r="H686" s="73">
        <v>192</v>
      </c>
      <c r="I686">
        <f t="shared" si="20"/>
        <v>0.93229166666666663</v>
      </c>
      <c r="J686">
        <f t="shared" si="21"/>
        <v>179</v>
      </c>
    </row>
    <row r="687" spans="1:10" ht="39.6" x14ac:dyDescent="0.3">
      <c r="A687" s="73">
        <v>159396</v>
      </c>
      <c r="B687" s="73" t="s">
        <v>110</v>
      </c>
      <c r="C687" s="73">
        <v>660660</v>
      </c>
      <c r="D687" s="73" t="s">
        <v>110</v>
      </c>
      <c r="E687" s="73">
        <v>18</v>
      </c>
      <c r="F687" s="73">
        <v>2</v>
      </c>
      <c r="G687" s="73">
        <v>15</v>
      </c>
      <c r="H687" s="73">
        <v>35</v>
      </c>
      <c r="I687">
        <f t="shared" si="20"/>
        <v>0.5714285714285714</v>
      </c>
      <c r="J687">
        <f t="shared" si="21"/>
        <v>20</v>
      </c>
    </row>
    <row r="688" spans="1:10" ht="39.6" x14ac:dyDescent="0.3">
      <c r="A688" s="73">
        <v>159938</v>
      </c>
      <c r="B688" s="73" t="s">
        <v>111</v>
      </c>
      <c r="C688" s="73">
        <v>684417</v>
      </c>
      <c r="D688" s="73" t="s">
        <v>1069</v>
      </c>
      <c r="E688" s="73">
        <v>12</v>
      </c>
      <c r="F688" s="73">
        <v>17</v>
      </c>
      <c r="G688" s="73">
        <v>178</v>
      </c>
      <c r="H688" s="73">
        <v>207</v>
      </c>
      <c r="I688">
        <f t="shared" si="20"/>
        <v>0.14009661835748793</v>
      </c>
      <c r="J688">
        <f t="shared" si="21"/>
        <v>29</v>
      </c>
    </row>
    <row r="689" spans="1:10" ht="52.8" x14ac:dyDescent="0.3">
      <c r="A689" s="73">
        <v>159938</v>
      </c>
      <c r="B689" s="73" t="s">
        <v>111</v>
      </c>
      <c r="C689" s="73">
        <v>660962</v>
      </c>
      <c r="D689" s="73" t="s">
        <v>1063</v>
      </c>
      <c r="E689" s="73">
        <v>39</v>
      </c>
      <c r="F689" s="73">
        <v>12</v>
      </c>
      <c r="G689" s="73">
        <v>299</v>
      </c>
      <c r="H689" s="73">
        <v>350</v>
      </c>
      <c r="I689">
        <f t="shared" si="20"/>
        <v>0.14571428571428571</v>
      </c>
      <c r="J689">
        <f t="shared" si="21"/>
        <v>51</v>
      </c>
    </row>
    <row r="690" spans="1:10" ht="52.8" x14ac:dyDescent="0.3">
      <c r="A690" s="73">
        <v>159938</v>
      </c>
      <c r="B690" s="73" t="s">
        <v>111</v>
      </c>
      <c r="C690" s="73">
        <v>686876</v>
      </c>
      <c r="D690" s="73" t="s">
        <v>1062</v>
      </c>
      <c r="E690" s="73">
        <v>44</v>
      </c>
      <c r="F690" s="73">
        <v>16</v>
      </c>
      <c r="G690" s="73">
        <v>320</v>
      </c>
      <c r="H690" s="73">
        <v>380</v>
      </c>
      <c r="I690">
        <f t="shared" si="20"/>
        <v>0.15789473684210525</v>
      </c>
      <c r="J690">
        <f t="shared" si="21"/>
        <v>60</v>
      </c>
    </row>
    <row r="691" spans="1:10" ht="52.8" x14ac:dyDescent="0.3">
      <c r="A691" s="73">
        <v>159938</v>
      </c>
      <c r="B691" s="73" t="s">
        <v>111</v>
      </c>
      <c r="C691" s="73">
        <v>660964</v>
      </c>
      <c r="D691" s="73" t="s">
        <v>1061</v>
      </c>
      <c r="E691" s="73">
        <v>12</v>
      </c>
      <c r="F691" s="73">
        <v>2</v>
      </c>
      <c r="G691" s="73">
        <v>376</v>
      </c>
      <c r="H691" s="73">
        <v>390</v>
      </c>
      <c r="I691">
        <f t="shared" si="20"/>
        <v>3.5897435897435895E-2</v>
      </c>
      <c r="J691">
        <f t="shared" si="21"/>
        <v>14</v>
      </c>
    </row>
    <row r="692" spans="1:10" ht="52.8" x14ac:dyDescent="0.3">
      <c r="A692" s="73">
        <v>159938</v>
      </c>
      <c r="B692" s="73" t="s">
        <v>111</v>
      </c>
      <c r="C692" s="73">
        <v>663020</v>
      </c>
      <c r="D692" s="73" t="s">
        <v>1077</v>
      </c>
      <c r="E692" s="73">
        <v>70</v>
      </c>
      <c r="F692" s="73">
        <v>21</v>
      </c>
      <c r="G692" s="73">
        <v>364</v>
      </c>
      <c r="H692" s="73">
        <v>455</v>
      </c>
      <c r="I692">
        <f t="shared" si="20"/>
        <v>0.2</v>
      </c>
      <c r="J692">
        <f t="shared" si="21"/>
        <v>91</v>
      </c>
    </row>
    <row r="693" spans="1:10" ht="52.8" x14ac:dyDescent="0.3">
      <c r="A693" s="73">
        <v>159938</v>
      </c>
      <c r="B693" s="73" t="s">
        <v>111</v>
      </c>
      <c r="C693" s="73">
        <v>660969</v>
      </c>
      <c r="D693" s="73" t="s">
        <v>1075</v>
      </c>
      <c r="E693" s="73">
        <v>45</v>
      </c>
      <c r="F693" s="73">
        <v>5</v>
      </c>
      <c r="G693" s="73">
        <v>411</v>
      </c>
      <c r="H693" s="73">
        <v>461</v>
      </c>
      <c r="I693">
        <f t="shared" si="20"/>
        <v>0.10845986984815618</v>
      </c>
      <c r="J693">
        <f t="shared" si="21"/>
        <v>50</v>
      </c>
    </row>
    <row r="694" spans="1:10" ht="52.8" x14ac:dyDescent="0.3">
      <c r="A694" s="73">
        <v>159938</v>
      </c>
      <c r="B694" s="73" t="s">
        <v>111</v>
      </c>
      <c r="C694" s="73">
        <v>660965</v>
      </c>
      <c r="D694" s="73" t="s">
        <v>1066</v>
      </c>
      <c r="E694" s="73">
        <v>28</v>
      </c>
      <c r="F694" s="73">
        <v>16</v>
      </c>
      <c r="G694" s="73">
        <v>422</v>
      </c>
      <c r="H694" s="73">
        <v>466</v>
      </c>
      <c r="I694">
        <f t="shared" si="20"/>
        <v>9.4420600858369105E-2</v>
      </c>
      <c r="J694">
        <f t="shared" si="21"/>
        <v>44</v>
      </c>
    </row>
    <row r="695" spans="1:10" ht="52.8" x14ac:dyDescent="0.3">
      <c r="A695" s="73">
        <v>159938</v>
      </c>
      <c r="B695" s="73" t="s">
        <v>111</v>
      </c>
      <c r="C695" s="73">
        <v>660967</v>
      </c>
      <c r="D695" s="73" t="s">
        <v>897</v>
      </c>
      <c r="E695" s="73">
        <v>32</v>
      </c>
      <c r="F695" s="73">
        <v>9</v>
      </c>
      <c r="G695" s="73">
        <v>434</v>
      </c>
      <c r="H695" s="73">
        <v>475</v>
      </c>
      <c r="I695">
        <f t="shared" si="20"/>
        <v>8.6315789473684207E-2</v>
      </c>
      <c r="J695">
        <f t="shared" si="21"/>
        <v>41</v>
      </c>
    </row>
    <row r="696" spans="1:10" ht="39.6" x14ac:dyDescent="0.3">
      <c r="A696" s="73">
        <v>159938</v>
      </c>
      <c r="B696" s="73" t="s">
        <v>111</v>
      </c>
      <c r="C696" s="73">
        <v>660960</v>
      </c>
      <c r="D696" s="73" t="s">
        <v>1058</v>
      </c>
      <c r="E696" s="73">
        <v>57</v>
      </c>
      <c r="F696" s="73">
        <v>16</v>
      </c>
      <c r="G696" s="73">
        <v>422</v>
      </c>
      <c r="H696" s="73">
        <v>495</v>
      </c>
      <c r="I696">
        <f t="shared" si="20"/>
        <v>0.14747474747474748</v>
      </c>
      <c r="J696">
        <f t="shared" si="21"/>
        <v>73</v>
      </c>
    </row>
    <row r="697" spans="1:10" ht="39.6" x14ac:dyDescent="0.3">
      <c r="A697" s="73">
        <v>159938</v>
      </c>
      <c r="B697" s="73" t="s">
        <v>111</v>
      </c>
      <c r="C697" s="73">
        <v>660971</v>
      </c>
      <c r="D697" s="73" t="s">
        <v>691</v>
      </c>
      <c r="E697" s="73">
        <v>85</v>
      </c>
      <c r="F697" s="73">
        <v>13</v>
      </c>
      <c r="G697" s="73">
        <v>402</v>
      </c>
      <c r="H697" s="73">
        <v>500</v>
      </c>
      <c r="I697">
        <f t="shared" si="20"/>
        <v>0.19600000000000001</v>
      </c>
      <c r="J697">
        <f t="shared" si="21"/>
        <v>98</v>
      </c>
    </row>
    <row r="698" spans="1:10" ht="52.8" x14ac:dyDescent="0.3">
      <c r="A698" s="73">
        <v>159938</v>
      </c>
      <c r="B698" s="73" t="s">
        <v>111</v>
      </c>
      <c r="C698" s="73">
        <v>660966</v>
      </c>
      <c r="D698" s="73" t="s">
        <v>1068</v>
      </c>
      <c r="E698" s="73">
        <v>13</v>
      </c>
      <c r="F698" s="73">
        <v>7</v>
      </c>
      <c r="G698" s="73">
        <v>492</v>
      </c>
      <c r="H698" s="73">
        <v>512</v>
      </c>
      <c r="I698">
        <f t="shared" si="20"/>
        <v>3.90625E-2</v>
      </c>
      <c r="J698">
        <f t="shared" si="21"/>
        <v>20</v>
      </c>
    </row>
    <row r="699" spans="1:10" ht="52.8" x14ac:dyDescent="0.3">
      <c r="A699" s="73">
        <v>159938</v>
      </c>
      <c r="B699" s="73" t="s">
        <v>111</v>
      </c>
      <c r="C699" s="73">
        <v>664749</v>
      </c>
      <c r="D699" s="73" t="s">
        <v>1067</v>
      </c>
      <c r="E699" s="73">
        <v>12</v>
      </c>
      <c r="F699" s="73">
        <v>5</v>
      </c>
      <c r="G699" s="73">
        <v>538</v>
      </c>
      <c r="H699" s="73">
        <v>555</v>
      </c>
      <c r="I699">
        <f t="shared" si="20"/>
        <v>3.063063063063063E-2</v>
      </c>
      <c r="J699">
        <f t="shared" si="21"/>
        <v>17</v>
      </c>
    </row>
    <row r="700" spans="1:10" ht="52.8" x14ac:dyDescent="0.3">
      <c r="A700" s="73">
        <v>159938</v>
      </c>
      <c r="B700" s="73" t="s">
        <v>111</v>
      </c>
      <c r="C700" s="73">
        <v>663637</v>
      </c>
      <c r="D700" s="73" t="s">
        <v>1070</v>
      </c>
      <c r="E700" s="73">
        <v>31</v>
      </c>
      <c r="F700" s="73">
        <v>15</v>
      </c>
      <c r="G700" s="73">
        <v>520</v>
      </c>
      <c r="H700" s="73">
        <v>566</v>
      </c>
      <c r="I700">
        <f t="shared" si="20"/>
        <v>8.1272084805653705E-2</v>
      </c>
      <c r="J700">
        <f t="shared" si="21"/>
        <v>46</v>
      </c>
    </row>
    <row r="701" spans="1:10" ht="52.8" x14ac:dyDescent="0.3">
      <c r="A701" s="73">
        <v>159938</v>
      </c>
      <c r="B701" s="73" t="s">
        <v>111</v>
      </c>
      <c r="C701" s="73">
        <v>660970</v>
      </c>
      <c r="D701" s="73" t="s">
        <v>1081</v>
      </c>
      <c r="E701" s="73">
        <v>33</v>
      </c>
      <c r="F701" s="73">
        <v>16</v>
      </c>
      <c r="G701" s="73">
        <v>521</v>
      </c>
      <c r="H701" s="73">
        <v>570</v>
      </c>
      <c r="I701">
        <f t="shared" si="20"/>
        <v>8.5964912280701758E-2</v>
      </c>
      <c r="J701">
        <f t="shared" si="21"/>
        <v>49</v>
      </c>
    </row>
    <row r="702" spans="1:10" ht="39.6" x14ac:dyDescent="0.3">
      <c r="A702" s="73">
        <v>159938</v>
      </c>
      <c r="B702" s="73" t="s">
        <v>111</v>
      </c>
      <c r="C702" s="73">
        <v>660963</v>
      </c>
      <c r="D702" s="73" t="s">
        <v>1064</v>
      </c>
      <c r="E702" s="73">
        <v>125</v>
      </c>
      <c r="F702" s="73">
        <v>36</v>
      </c>
      <c r="G702" s="73">
        <v>428</v>
      </c>
      <c r="H702" s="73">
        <v>589</v>
      </c>
      <c r="I702">
        <f t="shared" si="20"/>
        <v>0.27334465195246183</v>
      </c>
      <c r="J702">
        <f t="shared" si="21"/>
        <v>161</v>
      </c>
    </row>
    <row r="703" spans="1:10" ht="52.8" x14ac:dyDescent="0.3">
      <c r="A703" s="73">
        <v>159938</v>
      </c>
      <c r="B703" s="73" t="s">
        <v>111</v>
      </c>
      <c r="C703" s="73">
        <v>687647</v>
      </c>
      <c r="D703" s="73" t="s">
        <v>1078</v>
      </c>
      <c r="E703" s="73">
        <v>44</v>
      </c>
      <c r="F703" s="73">
        <v>16</v>
      </c>
      <c r="G703" s="73">
        <v>551</v>
      </c>
      <c r="H703" s="73">
        <v>611</v>
      </c>
      <c r="I703">
        <f t="shared" si="20"/>
        <v>9.8199672667757767E-2</v>
      </c>
      <c r="J703">
        <f t="shared" si="21"/>
        <v>60</v>
      </c>
    </row>
    <row r="704" spans="1:10" ht="39.6" x14ac:dyDescent="0.3">
      <c r="A704" s="73">
        <v>159938</v>
      </c>
      <c r="B704" s="73" t="s">
        <v>111</v>
      </c>
      <c r="C704" s="73">
        <v>686877</v>
      </c>
      <c r="D704" s="73" t="s">
        <v>1065</v>
      </c>
      <c r="E704" s="73">
        <v>49</v>
      </c>
      <c r="F704" s="73">
        <v>22</v>
      </c>
      <c r="G704" s="73">
        <v>551</v>
      </c>
      <c r="H704" s="73">
        <v>622</v>
      </c>
      <c r="I704">
        <f t="shared" si="20"/>
        <v>0.11414790996784566</v>
      </c>
      <c r="J704">
        <f t="shared" si="21"/>
        <v>71</v>
      </c>
    </row>
    <row r="705" spans="1:10" ht="52.8" x14ac:dyDescent="0.3">
      <c r="A705" s="73">
        <v>159938</v>
      </c>
      <c r="B705" s="73" t="s">
        <v>111</v>
      </c>
      <c r="C705" s="73">
        <v>660961</v>
      </c>
      <c r="D705" s="73" t="s">
        <v>1060</v>
      </c>
      <c r="E705" s="73">
        <v>67</v>
      </c>
      <c r="F705" s="73">
        <v>21</v>
      </c>
      <c r="G705" s="73">
        <v>545</v>
      </c>
      <c r="H705" s="73">
        <v>633</v>
      </c>
      <c r="I705">
        <f t="shared" si="20"/>
        <v>0.13902053712480253</v>
      </c>
      <c r="J705">
        <f t="shared" si="21"/>
        <v>88</v>
      </c>
    </row>
    <row r="706" spans="1:10" ht="39.6" x14ac:dyDescent="0.3">
      <c r="A706" s="73">
        <v>159938</v>
      </c>
      <c r="B706" s="73" t="s">
        <v>111</v>
      </c>
      <c r="C706" s="73">
        <v>660972</v>
      </c>
      <c r="D706" s="73" t="s">
        <v>1059</v>
      </c>
      <c r="E706" s="73">
        <v>38</v>
      </c>
      <c r="F706" s="73">
        <v>12</v>
      </c>
      <c r="G706" s="73">
        <v>656</v>
      </c>
      <c r="H706" s="73">
        <v>706</v>
      </c>
      <c r="I706">
        <f t="shared" ref="I706:I769" si="22">SUM(E706:F706)/H706</f>
        <v>7.0821529745042494E-2</v>
      </c>
      <c r="J706">
        <f t="shared" ref="J706:J769" si="23">SUM(E706:F706)</f>
        <v>50</v>
      </c>
    </row>
    <row r="707" spans="1:10" ht="52.8" x14ac:dyDescent="0.3">
      <c r="A707" s="73">
        <v>159938</v>
      </c>
      <c r="B707" s="73" t="s">
        <v>111</v>
      </c>
      <c r="C707" s="73">
        <v>660968</v>
      </c>
      <c r="D707" s="73" t="s">
        <v>1073</v>
      </c>
      <c r="E707" s="73">
        <v>178</v>
      </c>
      <c r="F707" s="73">
        <v>41</v>
      </c>
      <c r="G707" s="73">
        <v>516</v>
      </c>
      <c r="H707" s="73">
        <v>735</v>
      </c>
      <c r="I707">
        <f t="shared" si="22"/>
        <v>0.29795918367346941</v>
      </c>
      <c r="J707">
        <f t="shared" si="23"/>
        <v>219</v>
      </c>
    </row>
    <row r="708" spans="1:10" ht="39.6" x14ac:dyDescent="0.3">
      <c r="A708" s="73">
        <v>159938</v>
      </c>
      <c r="B708" s="73" t="s">
        <v>111</v>
      </c>
      <c r="C708" s="73">
        <v>660973</v>
      </c>
      <c r="D708" s="73" t="s">
        <v>1072</v>
      </c>
      <c r="E708" s="73">
        <v>156</v>
      </c>
      <c r="F708" s="73">
        <v>47</v>
      </c>
      <c r="G708" s="73">
        <v>612</v>
      </c>
      <c r="H708" s="73">
        <v>815</v>
      </c>
      <c r="I708">
        <f t="shared" si="22"/>
        <v>0.249079754601227</v>
      </c>
      <c r="J708">
        <f t="shared" si="23"/>
        <v>203</v>
      </c>
    </row>
    <row r="709" spans="1:10" ht="39.6" x14ac:dyDescent="0.3">
      <c r="A709" s="73">
        <v>159938</v>
      </c>
      <c r="B709" s="73" t="s">
        <v>111</v>
      </c>
      <c r="C709" s="73">
        <v>660974</v>
      </c>
      <c r="D709" s="73" t="s">
        <v>1076</v>
      </c>
      <c r="E709" s="73">
        <v>91</v>
      </c>
      <c r="F709" s="73">
        <v>39</v>
      </c>
      <c r="G709" s="73">
        <v>700</v>
      </c>
      <c r="H709" s="73">
        <v>830</v>
      </c>
      <c r="I709">
        <f t="shared" si="22"/>
        <v>0.15662650602409639</v>
      </c>
      <c r="J709">
        <f t="shared" si="23"/>
        <v>130</v>
      </c>
    </row>
    <row r="710" spans="1:10" ht="39.6" x14ac:dyDescent="0.3">
      <c r="A710" s="73">
        <v>159938</v>
      </c>
      <c r="B710" s="73" t="s">
        <v>111</v>
      </c>
      <c r="C710" s="73">
        <v>660975</v>
      </c>
      <c r="D710" s="73" t="s">
        <v>1079</v>
      </c>
      <c r="E710" s="73">
        <v>31</v>
      </c>
      <c r="F710" s="73">
        <v>17</v>
      </c>
      <c r="G710" s="73">
        <v>840</v>
      </c>
      <c r="H710" s="73">
        <v>888</v>
      </c>
      <c r="I710">
        <f t="shared" si="22"/>
        <v>5.4054054054054057E-2</v>
      </c>
      <c r="J710">
        <f t="shared" si="23"/>
        <v>48</v>
      </c>
    </row>
    <row r="711" spans="1:10" ht="39.6" x14ac:dyDescent="0.3">
      <c r="A711" s="73">
        <v>159938</v>
      </c>
      <c r="B711" s="73" t="s">
        <v>111</v>
      </c>
      <c r="C711" s="73">
        <v>660977</v>
      </c>
      <c r="D711" s="73" t="s">
        <v>1074</v>
      </c>
      <c r="E711" s="73">
        <v>147</v>
      </c>
      <c r="F711" s="73">
        <v>82</v>
      </c>
      <c r="G711" s="73">
        <v>1274</v>
      </c>
      <c r="H711" s="73">
        <v>1503</v>
      </c>
      <c r="I711">
        <f t="shared" si="22"/>
        <v>0.15236194278110446</v>
      </c>
      <c r="J711">
        <f t="shared" si="23"/>
        <v>229</v>
      </c>
    </row>
    <row r="712" spans="1:10" ht="39.6" x14ac:dyDescent="0.3">
      <c r="A712" s="73">
        <v>159938</v>
      </c>
      <c r="B712" s="73" t="s">
        <v>111</v>
      </c>
      <c r="C712" s="73">
        <v>660979</v>
      </c>
      <c r="D712" s="73" t="s">
        <v>1080</v>
      </c>
      <c r="E712" s="73">
        <v>104</v>
      </c>
      <c r="F712" s="73">
        <v>52</v>
      </c>
      <c r="G712" s="73">
        <v>2108</v>
      </c>
      <c r="H712" s="73">
        <v>2264</v>
      </c>
      <c r="I712">
        <f t="shared" si="22"/>
        <v>6.8904593639575976E-2</v>
      </c>
      <c r="J712">
        <f t="shared" si="23"/>
        <v>156</v>
      </c>
    </row>
    <row r="713" spans="1:10" ht="39.6" x14ac:dyDescent="0.3">
      <c r="A713" s="73">
        <v>159938</v>
      </c>
      <c r="B713" s="73" t="s">
        <v>111</v>
      </c>
      <c r="C713" s="73">
        <v>660976</v>
      </c>
      <c r="D713" s="73" t="s">
        <v>1071</v>
      </c>
      <c r="E713" s="73">
        <v>247</v>
      </c>
      <c r="F713" s="73">
        <v>103</v>
      </c>
      <c r="G713" s="73">
        <v>2140</v>
      </c>
      <c r="H713" s="73">
        <v>2490</v>
      </c>
      <c r="I713">
        <f t="shared" si="22"/>
        <v>0.14056224899598393</v>
      </c>
      <c r="J713">
        <f t="shared" si="23"/>
        <v>350</v>
      </c>
    </row>
    <row r="714" spans="1:10" ht="39.6" x14ac:dyDescent="0.3">
      <c r="A714" s="73">
        <v>158999</v>
      </c>
      <c r="B714" s="73" t="s">
        <v>112</v>
      </c>
      <c r="C714" s="73">
        <v>661526</v>
      </c>
      <c r="D714" s="73" t="s">
        <v>1083</v>
      </c>
      <c r="E714" s="73">
        <v>19</v>
      </c>
      <c r="F714" s="73">
        <v>0</v>
      </c>
      <c r="G714" s="73">
        <v>0</v>
      </c>
      <c r="H714" s="73">
        <v>19</v>
      </c>
      <c r="I714">
        <f t="shared" si="22"/>
        <v>1</v>
      </c>
      <c r="J714">
        <f t="shared" si="23"/>
        <v>19</v>
      </c>
    </row>
    <row r="715" spans="1:10" ht="39.6" x14ac:dyDescent="0.3">
      <c r="A715" s="73">
        <v>158999</v>
      </c>
      <c r="B715" s="73" t="s">
        <v>112</v>
      </c>
      <c r="C715" s="73">
        <v>661525</v>
      </c>
      <c r="D715" s="73" t="s">
        <v>1082</v>
      </c>
      <c r="E715" s="73">
        <v>32</v>
      </c>
      <c r="F715" s="73">
        <v>0</v>
      </c>
      <c r="G715" s="73">
        <v>6</v>
      </c>
      <c r="H715" s="73">
        <v>38</v>
      </c>
      <c r="I715">
        <f t="shared" si="22"/>
        <v>0.84210526315789469</v>
      </c>
      <c r="J715">
        <f t="shared" si="23"/>
        <v>32</v>
      </c>
    </row>
    <row r="716" spans="1:10" ht="39.6" x14ac:dyDescent="0.3">
      <c r="A716" s="73">
        <v>159346</v>
      </c>
      <c r="B716" s="73" t="s">
        <v>113</v>
      </c>
      <c r="C716" s="73">
        <v>661483</v>
      </c>
      <c r="D716" s="73" t="s">
        <v>1086</v>
      </c>
      <c r="E716" s="73">
        <v>67</v>
      </c>
      <c r="F716" s="73">
        <v>32</v>
      </c>
      <c r="G716" s="73">
        <v>170</v>
      </c>
      <c r="H716" s="73">
        <v>269</v>
      </c>
      <c r="I716">
        <f t="shared" si="22"/>
        <v>0.36802973977695169</v>
      </c>
      <c r="J716">
        <f t="shared" si="23"/>
        <v>99</v>
      </c>
    </row>
    <row r="717" spans="1:10" ht="39.6" x14ac:dyDescent="0.3">
      <c r="A717" s="73">
        <v>159346</v>
      </c>
      <c r="B717" s="73" t="s">
        <v>113</v>
      </c>
      <c r="C717" s="73">
        <v>687675</v>
      </c>
      <c r="D717" s="73" t="s">
        <v>1085</v>
      </c>
      <c r="E717" s="73">
        <v>100</v>
      </c>
      <c r="F717" s="73">
        <v>23</v>
      </c>
      <c r="G717" s="73">
        <v>221</v>
      </c>
      <c r="H717" s="73">
        <v>344</v>
      </c>
      <c r="I717">
        <f t="shared" si="22"/>
        <v>0.35755813953488375</v>
      </c>
      <c r="J717">
        <f t="shared" si="23"/>
        <v>123</v>
      </c>
    </row>
    <row r="718" spans="1:10" ht="39.6" x14ac:dyDescent="0.3">
      <c r="A718" s="73">
        <v>159346</v>
      </c>
      <c r="B718" s="73" t="s">
        <v>113</v>
      </c>
      <c r="C718" s="73">
        <v>661482</v>
      </c>
      <c r="D718" s="73" t="s">
        <v>1084</v>
      </c>
      <c r="E718" s="73">
        <v>152</v>
      </c>
      <c r="F718" s="73">
        <v>41</v>
      </c>
      <c r="G718" s="73">
        <v>348</v>
      </c>
      <c r="H718" s="73">
        <v>541</v>
      </c>
      <c r="I718">
        <f t="shared" si="22"/>
        <v>0.35674676524953791</v>
      </c>
      <c r="J718">
        <f t="shared" si="23"/>
        <v>193</v>
      </c>
    </row>
    <row r="719" spans="1:10" ht="39.6" x14ac:dyDescent="0.3">
      <c r="A719" s="73">
        <v>159495</v>
      </c>
      <c r="B719" s="73" t="s">
        <v>114</v>
      </c>
      <c r="C719" s="73">
        <v>661500</v>
      </c>
      <c r="D719" s="73" t="s">
        <v>390</v>
      </c>
      <c r="E719" s="73">
        <v>33</v>
      </c>
      <c r="F719" s="73">
        <v>0</v>
      </c>
      <c r="G719" s="73">
        <v>4</v>
      </c>
      <c r="H719" s="73">
        <v>37</v>
      </c>
      <c r="I719">
        <f t="shared" si="22"/>
        <v>0.89189189189189189</v>
      </c>
      <c r="J719">
        <f t="shared" si="23"/>
        <v>33</v>
      </c>
    </row>
    <row r="720" spans="1:10" ht="52.8" x14ac:dyDescent="0.3">
      <c r="A720" s="73">
        <v>159957</v>
      </c>
      <c r="B720" s="73" t="s">
        <v>115</v>
      </c>
      <c r="C720" s="73">
        <v>688059</v>
      </c>
      <c r="D720" s="73" t="s">
        <v>2327</v>
      </c>
      <c r="E720" s="73">
        <v>51</v>
      </c>
      <c r="F720" s="73">
        <v>0</v>
      </c>
      <c r="G720" s="73">
        <v>18</v>
      </c>
      <c r="H720" s="73">
        <v>69</v>
      </c>
      <c r="I720">
        <f t="shared" si="22"/>
        <v>0.73913043478260865</v>
      </c>
      <c r="J720">
        <f t="shared" si="23"/>
        <v>51</v>
      </c>
    </row>
    <row r="721" spans="1:10" ht="39.6" x14ac:dyDescent="0.3">
      <c r="A721" s="73">
        <v>159957</v>
      </c>
      <c r="B721" s="73" t="s">
        <v>115</v>
      </c>
      <c r="C721" s="73">
        <v>661491</v>
      </c>
      <c r="D721" s="73" t="s">
        <v>1089</v>
      </c>
      <c r="E721" s="73">
        <v>59</v>
      </c>
      <c r="F721" s="73">
        <v>0</v>
      </c>
      <c r="G721" s="73">
        <v>46</v>
      </c>
      <c r="H721" s="73">
        <v>105</v>
      </c>
      <c r="I721">
        <f t="shared" si="22"/>
        <v>0.56190476190476191</v>
      </c>
      <c r="J721">
        <f t="shared" si="23"/>
        <v>59</v>
      </c>
    </row>
    <row r="722" spans="1:10" ht="52.8" x14ac:dyDescent="0.3">
      <c r="A722" s="73">
        <v>159957</v>
      </c>
      <c r="B722" s="73" t="s">
        <v>115</v>
      </c>
      <c r="C722" s="73">
        <v>661493</v>
      </c>
      <c r="D722" s="73" t="s">
        <v>1094</v>
      </c>
      <c r="E722" s="73">
        <v>74</v>
      </c>
      <c r="F722" s="73">
        <v>0</v>
      </c>
      <c r="G722" s="73">
        <v>102</v>
      </c>
      <c r="H722" s="73">
        <v>176</v>
      </c>
      <c r="I722">
        <f t="shared" si="22"/>
        <v>0.42045454545454547</v>
      </c>
      <c r="J722">
        <f t="shared" si="23"/>
        <v>74</v>
      </c>
    </row>
    <row r="723" spans="1:10" ht="39.6" x14ac:dyDescent="0.3">
      <c r="A723" s="73">
        <v>159957</v>
      </c>
      <c r="B723" s="73" t="s">
        <v>115</v>
      </c>
      <c r="C723" s="73">
        <v>661494</v>
      </c>
      <c r="D723" s="73" t="s">
        <v>1095</v>
      </c>
      <c r="E723" s="73">
        <v>332</v>
      </c>
      <c r="F723" s="73">
        <v>0</v>
      </c>
      <c r="G723" s="73">
        <v>0</v>
      </c>
      <c r="H723" s="73">
        <v>332</v>
      </c>
      <c r="I723">
        <f t="shared" si="22"/>
        <v>1</v>
      </c>
      <c r="J723">
        <f t="shared" si="23"/>
        <v>332</v>
      </c>
    </row>
    <row r="724" spans="1:10" ht="39.6" x14ac:dyDescent="0.3">
      <c r="A724" s="73">
        <v>159957</v>
      </c>
      <c r="B724" s="73" t="s">
        <v>115</v>
      </c>
      <c r="C724" s="73">
        <v>659055</v>
      </c>
      <c r="D724" s="73" t="s">
        <v>1087</v>
      </c>
      <c r="E724" s="73">
        <v>357</v>
      </c>
      <c r="F724" s="73">
        <v>0</v>
      </c>
      <c r="G724" s="73">
        <v>0</v>
      </c>
      <c r="H724" s="73">
        <v>357</v>
      </c>
      <c r="I724">
        <f t="shared" si="22"/>
        <v>1</v>
      </c>
      <c r="J724">
        <f t="shared" si="23"/>
        <v>357</v>
      </c>
    </row>
    <row r="725" spans="1:10" ht="52.8" x14ac:dyDescent="0.3">
      <c r="A725" s="73">
        <v>159957</v>
      </c>
      <c r="B725" s="73" t="s">
        <v>115</v>
      </c>
      <c r="C725" s="73">
        <v>661499</v>
      </c>
      <c r="D725" s="73" t="s">
        <v>1088</v>
      </c>
      <c r="E725" s="73">
        <v>289</v>
      </c>
      <c r="F725" s="73">
        <v>0</v>
      </c>
      <c r="G725" s="73">
        <v>135</v>
      </c>
      <c r="H725" s="73">
        <v>424</v>
      </c>
      <c r="I725">
        <f t="shared" si="22"/>
        <v>0.68160377358490565</v>
      </c>
      <c r="J725">
        <f t="shared" si="23"/>
        <v>289</v>
      </c>
    </row>
    <row r="726" spans="1:10" ht="39.6" x14ac:dyDescent="0.3">
      <c r="A726" s="73">
        <v>159957</v>
      </c>
      <c r="B726" s="73" t="s">
        <v>115</v>
      </c>
      <c r="C726" s="73">
        <v>665411</v>
      </c>
      <c r="D726" s="73" t="s">
        <v>1090</v>
      </c>
      <c r="E726" s="73">
        <v>351</v>
      </c>
      <c r="F726" s="73">
        <v>0</v>
      </c>
      <c r="G726" s="73">
        <v>157</v>
      </c>
      <c r="H726" s="73">
        <v>508</v>
      </c>
      <c r="I726">
        <f t="shared" si="22"/>
        <v>0.69094488188976377</v>
      </c>
      <c r="J726">
        <f t="shared" si="23"/>
        <v>351</v>
      </c>
    </row>
    <row r="727" spans="1:10" ht="39.6" x14ac:dyDescent="0.3">
      <c r="A727" s="73">
        <v>159957</v>
      </c>
      <c r="B727" s="73" t="s">
        <v>115</v>
      </c>
      <c r="C727" s="73">
        <v>661496</v>
      </c>
      <c r="D727" s="73" t="s">
        <v>1091</v>
      </c>
      <c r="E727" s="73">
        <v>461</v>
      </c>
      <c r="F727" s="73">
        <v>0</v>
      </c>
      <c r="G727" s="73">
        <v>104</v>
      </c>
      <c r="H727" s="73">
        <v>565</v>
      </c>
      <c r="I727">
        <f t="shared" si="22"/>
        <v>0.81592920353982301</v>
      </c>
      <c r="J727">
        <f t="shared" si="23"/>
        <v>461</v>
      </c>
    </row>
    <row r="728" spans="1:10" ht="39.6" x14ac:dyDescent="0.3">
      <c r="A728" s="73">
        <v>159957</v>
      </c>
      <c r="B728" s="73" t="s">
        <v>115</v>
      </c>
      <c r="C728" s="73">
        <v>686643</v>
      </c>
      <c r="D728" s="73" t="s">
        <v>1093</v>
      </c>
      <c r="E728" s="73">
        <v>583</v>
      </c>
      <c r="F728" s="73">
        <v>0</v>
      </c>
      <c r="G728" s="73">
        <v>219</v>
      </c>
      <c r="H728" s="73">
        <v>802</v>
      </c>
      <c r="I728">
        <f t="shared" si="22"/>
        <v>0.72693266832917702</v>
      </c>
      <c r="J728">
        <f t="shared" si="23"/>
        <v>583</v>
      </c>
    </row>
    <row r="729" spans="1:10" ht="39.6" x14ac:dyDescent="0.3">
      <c r="A729" s="73">
        <v>159957</v>
      </c>
      <c r="B729" s="73" t="s">
        <v>115</v>
      </c>
      <c r="C729" s="73">
        <v>659057</v>
      </c>
      <c r="D729" s="73" t="s">
        <v>1092</v>
      </c>
      <c r="E729" s="73">
        <v>946</v>
      </c>
      <c r="F729" s="73">
        <v>0</v>
      </c>
      <c r="G729" s="73">
        <v>533</v>
      </c>
      <c r="H729" s="73">
        <v>1479</v>
      </c>
      <c r="I729">
        <f t="shared" si="22"/>
        <v>0.63962136578769435</v>
      </c>
      <c r="J729">
        <f t="shared" si="23"/>
        <v>946</v>
      </c>
    </row>
    <row r="730" spans="1:10" ht="39.6" x14ac:dyDescent="0.3">
      <c r="A730" s="73">
        <v>159891</v>
      </c>
      <c r="B730" s="73" t="s">
        <v>116</v>
      </c>
      <c r="C730" s="73">
        <v>664142</v>
      </c>
      <c r="D730" s="73" t="s">
        <v>1108</v>
      </c>
      <c r="E730" s="73">
        <v>53</v>
      </c>
      <c r="F730" s="73">
        <v>0</v>
      </c>
      <c r="G730" s="73">
        <v>10</v>
      </c>
      <c r="H730" s="73">
        <v>63</v>
      </c>
      <c r="I730">
        <f t="shared" si="22"/>
        <v>0.84126984126984128</v>
      </c>
      <c r="J730">
        <f t="shared" si="23"/>
        <v>53</v>
      </c>
    </row>
    <row r="731" spans="1:10" ht="66" x14ac:dyDescent="0.3">
      <c r="A731" s="73">
        <v>159891</v>
      </c>
      <c r="B731" s="73" t="s">
        <v>116</v>
      </c>
      <c r="C731" s="73">
        <v>664550</v>
      </c>
      <c r="D731" s="73" t="s">
        <v>1106</v>
      </c>
      <c r="E731" s="73">
        <v>207</v>
      </c>
      <c r="F731" s="73">
        <v>0</v>
      </c>
      <c r="G731" s="73">
        <v>10</v>
      </c>
      <c r="H731" s="73">
        <v>217</v>
      </c>
      <c r="I731">
        <f t="shared" si="22"/>
        <v>0.95391705069124422</v>
      </c>
      <c r="J731">
        <f t="shared" si="23"/>
        <v>207</v>
      </c>
    </row>
    <row r="732" spans="1:10" ht="52.8" x14ac:dyDescent="0.3">
      <c r="A732" s="73">
        <v>159891</v>
      </c>
      <c r="B732" s="73" t="s">
        <v>116</v>
      </c>
      <c r="C732" s="73">
        <v>663381</v>
      </c>
      <c r="D732" s="73" t="s">
        <v>1098</v>
      </c>
      <c r="E732" s="73">
        <v>291</v>
      </c>
      <c r="F732" s="73">
        <v>0</v>
      </c>
      <c r="G732" s="73">
        <v>63</v>
      </c>
      <c r="H732" s="73">
        <v>354</v>
      </c>
      <c r="I732">
        <f t="shared" si="22"/>
        <v>0.82203389830508478</v>
      </c>
      <c r="J732">
        <f t="shared" si="23"/>
        <v>291</v>
      </c>
    </row>
    <row r="733" spans="1:10" ht="39.6" x14ac:dyDescent="0.3">
      <c r="A733" s="73">
        <v>159891</v>
      </c>
      <c r="B733" s="73" t="s">
        <v>116</v>
      </c>
      <c r="C733" s="73">
        <v>661128</v>
      </c>
      <c r="D733" s="73" t="s">
        <v>602</v>
      </c>
      <c r="E733" s="73">
        <v>373</v>
      </c>
      <c r="F733" s="73">
        <v>0</v>
      </c>
      <c r="G733" s="73">
        <v>0</v>
      </c>
      <c r="H733" s="73">
        <v>373</v>
      </c>
      <c r="I733">
        <f t="shared" si="22"/>
        <v>1</v>
      </c>
      <c r="J733">
        <f t="shared" si="23"/>
        <v>373</v>
      </c>
    </row>
    <row r="734" spans="1:10" ht="52.8" x14ac:dyDescent="0.3">
      <c r="A734" s="73">
        <v>159891</v>
      </c>
      <c r="B734" s="73" t="s">
        <v>116</v>
      </c>
      <c r="C734" s="73">
        <v>663101</v>
      </c>
      <c r="D734" s="73" t="s">
        <v>1116</v>
      </c>
      <c r="E734" s="73">
        <v>400</v>
      </c>
      <c r="F734" s="73">
        <v>0</v>
      </c>
      <c r="G734" s="73">
        <v>0</v>
      </c>
      <c r="H734" s="73">
        <v>400</v>
      </c>
      <c r="I734">
        <f t="shared" si="22"/>
        <v>1</v>
      </c>
      <c r="J734">
        <f t="shared" si="23"/>
        <v>400</v>
      </c>
    </row>
    <row r="735" spans="1:10" ht="39.6" x14ac:dyDescent="0.3">
      <c r="A735" s="73">
        <v>159891</v>
      </c>
      <c r="B735" s="73" t="s">
        <v>116</v>
      </c>
      <c r="C735" s="73">
        <v>663963</v>
      </c>
      <c r="D735" s="73" t="s">
        <v>1115</v>
      </c>
      <c r="E735" s="73">
        <v>350</v>
      </c>
      <c r="F735" s="73">
        <v>0</v>
      </c>
      <c r="G735" s="73">
        <v>59</v>
      </c>
      <c r="H735" s="73">
        <v>409</v>
      </c>
      <c r="I735">
        <f t="shared" si="22"/>
        <v>0.85574572127139359</v>
      </c>
      <c r="J735">
        <f t="shared" si="23"/>
        <v>350</v>
      </c>
    </row>
    <row r="736" spans="1:10" ht="52.8" x14ac:dyDescent="0.3">
      <c r="A736" s="73">
        <v>159891</v>
      </c>
      <c r="B736" s="73" t="s">
        <v>116</v>
      </c>
      <c r="C736" s="73">
        <v>661133</v>
      </c>
      <c r="D736" s="73" t="s">
        <v>1113</v>
      </c>
      <c r="E736" s="73">
        <v>283</v>
      </c>
      <c r="F736" s="73">
        <v>0</v>
      </c>
      <c r="G736" s="73">
        <v>134</v>
      </c>
      <c r="H736" s="73">
        <v>417</v>
      </c>
      <c r="I736">
        <f t="shared" si="22"/>
        <v>0.67865707434052758</v>
      </c>
      <c r="J736">
        <f t="shared" si="23"/>
        <v>283</v>
      </c>
    </row>
    <row r="737" spans="1:10" ht="52.8" x14ac:dyDescent="0.3">
      <c r="A737" s="73">
        <v>159891</v>
      </c>
      <c r="B737" s="73" t="s">
        <v>116</v>
      </c>
      <c r="C737" s="73">
        <v>661132</v>
      </c>
      <c r="D737" s="73" t="s">
        <v>1111</v>
      </c>
      <c r="E737" s="73">
        <v>337</v>
      </c>
      <c r="F737" s="73">
        <v>0</v>
      </c>
      <c r="G737" s="73">
        <v>84</v>
      </c>
      <c r="H737" s="73">
        <v>421</v>
      </c>
      <c r="I737">
        <f t="shared" si="22"/>
        <v>0.8004750593824228</v>
      </c>
      <c r="J737">
        <f t="shared" si="23"/>
        <v>337</v>
      </c>
    </row>
    <row r="738" spans="1:10" ht="39.6" x14ac:dyDescent="0.3">
      <c r="A738" s="73">
        <v>159891</v>
      </c>
      <c r="B738" s="73" t="s">
        <v>116</v>
      </c>
      <c r="C738" s="73">
        <v>661136</v>
      </c>
      <c r="D738" s="73" t="s">
        <v>839</v>
      </c>
      <c r="E738" s="73">
        <v>424</v>
      </c>
      <c r="F738" s="73">
        <v>0</v>
      </c>
      <c r="G738" s="73">
        <v>0</v>
      </c>
      <c r="H738" s="73">
        <v>424</v>
      </c>
      <c r="I738">
        <f t="shared" si="22"/>
        <v>1</v>
      </c>
      <c r="J738">
        <f t="shared" si="23"/>
        <v>424</v>
      </c>
    </row>
    <row r="739" spans="1:10" ht="52.8" x14ac:dyDescent="0.3">
      <c r="A739" s="73">
        <v>159891</v>
      </c>
      <c r="B739" s="73" t="s">
        <v>116</v>
      </c>
      <c r="C739" s="73">
        <v>664337</v>
      </c>
      <c r="D739" s="73" t="s">
        <v>873</v>
      </c>
      <c r="E739" s="73">
        <v>428</v>
      </c>
      <c r="F739" s="73">
        <v>0</v>
      </c>
      <c r="G739" s="73">
        <v>0</v>
      </c>
      <c r="H739" s="73">
        <v>428</v>
      </c>
      <c r="I739">
        <f t="shared" si="22"/>
        <v>1</v>
      </c>
      <c r="J739">
        <f t="shared" si="23"/>
        <v>428</v>
      </c>
    </row>
    <row r="740" spans="1:10" ht="39.6" x14ac:dyDescent="0.3">
      <c r="A740" s="73">
        <v>159891</v>
      </c>
      <c r="B740" s="73" t="s">
        <v>116</v>
      </c>
      <c r="C740" s="73">
        <v>663382</v>
      </c>
      <c r="D740" s="73" t="s">
        <v>844</v>
      </c>
      <c r="E740" s="73">
        <v>335</v>
      </c>
      <c r="F740" s="73">
        <v>0</v>
      </c>
      <c r="G740" s="73">
        <v>104</v>
      </c>
      <c r="H740" s="73">
        <v>439</v>
      </c>
      <c r="I740">
        <f t="shared" si="22"/>
        <v>0.7630979498861048</v>
      </c>
      <c r="J740">
        <f t="shared" si="23"/>
        <v>335</v>
      </c>
    </row>
    <row r="741" spans="1:10" ht="39.6" x14ac:dyDescent="0.3">
      <c r="A741" s="73">
        <v>159891</v>
      </c>
      <c r="B741" s="73" t="s">
        <v>116</v>
      </c>
      <c r="C741" s="73">
        <v>665517</v>
      </c>
      <c r="D741" s="73" t="s">
        <v>1101</v>
      </c>
      <c r="E741" s="73">
        <v>474</v>
      </c>
      <c r="F741" s="73">
        <v>0</v>
      </c>
      <c r="G741" s="73">
        <v>0</v>
      </c>
      <c r="H741" s="73">
        <v>474</v>
      </c>
      <c r="I741">
        <f t="shared" si="22"/>
        <v>1</v>
      </c>
      <c r="J741">
        <f t="shared" si="23"/>
        <v>474</v>
      </c>
    </row>
    <row r="742" spans="1:10" ht="92.4" x14ac:dyDescent="0.3">
      <c r="A742" s="73">
        <v>159891</v>
      </c>
      <c r="B742" s="73" t="s">
        <v>116</v>
      </c>
      <c r="C742" s="73">
        <v>687937</v>
      </c>
      <c r="D742" s="73" t="s">
        <v>2335</v>
      </c>
      <c r="E742" s="73">
        <v>143</v>
      </c>
      <c r="F742" s="73">
        <v>0</v>
      </c>
      <c r="G742" s="73">
        <v>331</v>
      </c>
      <c r="H742" s="73">
        <v>474</v>
      </c>
      <c r="I742">
        <f t="shared" si="22"/>
        <v>0.30168776371308015</v>
      </c>
      <c r="J742">
        <f t="shared" si="23"/>
        <v>143</v>
      </c>
    </row>
    <row r="743" spans="1:10" ht="52.8" x14ac:dyDescent="0.3">
      <c r="A743" s="73">
        <v>159891</v>
      </c>
      <c r="B743" s="73" t="s">
        <v>116</v>
      </c>
      <c r="C743" s="73">
        <v>664711</v>
      </c>
      <c r="D743" s="73" t="s">
        <v>1099</v>
      </c>
      <c r="E743" s="73">
        <v>95</v>
      </c>
      <c r="F743" s="73">
        <v>0</v>
      </c>
      <c r="G743" s="73">
        <v>381</v>
      </c>
      <c r="H743" s="73">
        <v>476</v>
      </c>
      <c r="I743">
        <f t="shared" si="22"/>
        <v>0.19957983193277312</v>
      </c>
      <c r="J743">
        <f t="shared" si="23"/>
        <v>95</v>
      </c>
    </row>
    <row r="744" spans="1:10" ht="52.8" x14ac:dyDescent="0.3">
      <c r="A744" s="73">
        <v>159891</v>
      </c>
      <c r="B744" s="73" t="s">
        <v>116</v>
      </c>
      <c r="C744" s="73">
        <v>661131</v>
      </c>
      <c r="D744" s="73" t="s">
        <v>1109</v>
      </c>
      <c r="E744" s="73">
        <v>194</v>
      </c>
      <c r="F744" s="73">
        <v>0</v>
      </c>
      <c r="G744" s="73">
        <v>289</v>
      </c>
      <c r="H744" s="73">
        <v>483</v>
      </c>
      <c r="I744">
        <f t="shared" si="22"/>
        <v>0.40165631469979296</v>
      </c>
      <c r="J744">
        <f t="shared" si="23"/>
        <v>194</v>
      </c>
    </row>
    <row r="745" spans="1:10" ht="39.6" x14ac:dyDescent="0.3">
      <c r="A745" s="73">
        <v>159891</v>
      </c>
      <c r="B745" s="73" t="s">
        <v>116</v>
      </c>
      <c r="C745" s="73">
        <v>664589</v>
      </c>
      <c r="D745" s="73" t="s">
        <v>795</v>
      </c>
      <c r="E745" s="73">
        <v>356</v>
      </c>
      <c r="F745" s="73">
        <v>0</v>
      </c>
      <c r="G745" s="73">
        <v>154</v>
      </c>
      <c r="H745" s="73">
        <v>510</v>
      </c>
      <c r="I745">
        <f t="shared" si="22"/>
        <v>0.69803921568627447</v>
      </c>
      <c r="J745">
        <f t="shared" si="23"/>
        <v>356</v>
      </c>
    </row>
    <row r="746" spans="1:10" ht="52.8" x14ac:dyDescent="0.3">
      <c r="A746" s="73">
        <v>159891</v>
      </c>
      <c r="B746" s="73" t="s">
        <v>116</v>
      </c>
      <c r="C746" s="73">
        <v>684422</v>
      </c>
      <c r="D746" s="73" t="s">
        <v>1110</v>
      </c>
      <c r="E746" s="73">
        <v>219</v>
      </c>
      <c r="F746" s="73">
        <v>0</v>
      </c>
      <c r="G746" s="73">
        <v>293</v>
      </c>
      <c r="H746" s="73">
        <v>512</v>
      </c>
      <c r="I746">
        <f t="shared" si="22"/>
        <v>0.427734375</v>
      </c>
      <c r="J746">
        <f t="shared" si="23"/>
        <v>219</v>
      </c>
    </row>
    <row r="747" spans="1:10" ht="52.8" x14ac:dyDescent="0.3">
      <c r="A747" s="73">
        <v>159891</v>
      </c>
      <c r="B747" s="73" t="s">
        <v>116</v>
      </c>
      <c r="C747" s="73">
        <v>685116</v>
      </c>
      <c r="D747" s="73" t="s">
        <v>1097</v>
      </c>
      <c r="E747" s="73">
        <v>160</v>
      </c>
      <c r="F747" s="73">
        <v>0</v>
      </c>
      <c r="G747" s="73">
        <v>426</v>
      </c>
      <c r="H747" s="73">
        <v>586</v>
      </c>
      <c r="I747">
        <f t="shared" si="22"/>
        <v>0.27303754266211605</v>
      </c>
      <c r="J747">
        <f t="shared" si="23"/>
        <v>160</v>
      </c>
    </row>
    <row r="748" spans="1:10" ht="39.6" x14ac:dyDescent="0.3">
      <c r="A748" s="73">
        <v>159891</v>
      </c>
      <c r="B748" s="73" t="s">
        <v>116</v>
      </c>
      <c r="C748" s="73">
        <v>685117</v>
      </c>
      <c r="D748" s="73" t="s">
        <v>1102</v>
      </c>
      <c r="E748" s="73">
        <v>601</v>
      </c>
      <c r="F748" s="73">
        <v>0</v>
      </c>
      <c r="G748" s="73">
        <v>35</v>
      </c>
      <c r="H748" s="73">
        <v>636</v>
      </c>
      <c r="I748">
        <f t="shared" si="22"/>
        <v>0.94496855345911945</v>
      </c>
      <c r="J748">
        <f t="shared" si="23"/>
        <v>601</v>
      </c>
    </row>
    <row r="749" spans="1:10" ht="39.6" x14ac:dyDescent="0.3">
      <c r="A749" s="73">
        <v>159891</v>
      </c>
      <c r="B749" s="73" t="s">
        <v>116</v>
      </c>
      <c r="C749" s="73">
        <v>665519</v>
      </c>
      <c r="D749" s="73" t="s">
        <v>1107</v>
      </c>
      <c r="E749" s="73">
        <v>705</v>
      </c>
      <c r="F749" s="73">
        <v>0</v>
      </c>
      <c r="G749" s="73">
        <v>0</v>
      </c>
      <c r="H749" s="73">
        <v>705</v>
      </c>
      <c r="I749">
        <f t="shared" si="22"/>
        <v>1</v>
      </c>
      <c r="J749">
        <f t="shared" si="23"/>
        <v>705</v>
      </c>
    </row>
    <row r="750" spans="1:10" ht="39.6" x14ac:dyDescent="0.3">
      <c r="A750" s="73">
        <v>159891</v>
      </c>
      <c r="B750" s="73" t="s">
        <v>116</v>
      </c>
      <c r="C750" s="73">
        <v>665546</v>
      </c>
      <c r="D750" s="73" t="s">
        <v>1103</v>
      </c>
      <c r="E750" s="73">
        <v>748</v>
      </c>
      <c r="F750" s="73">
        <v>0</v>
      </c>
      <c r="G750" s="73">
        <v>0</v>
      </c>
      <c r="H750" s="73">
        <v>748</v>
      </c>
      <c r="I750">
        <f t="shared" si="22"/>
        <v>1</v>
      </c>
      <c r="J750">
        <f t="shared" si="23"/>
        <v>748</v>
      </c>
    </row>
    <row r="751" spans="1:10" ht="39.6" x14ac:dyDescent="0.3">
      <c r="A751" s="73">
        <v>159891</v>
      </c>
      <c r="B751" s="73" t="s">
        <v>116</v>
      </c>
      <c r="C751" s="73">
        <v>661144</v>
      </c>
      <c r="D751" s="73" t="s">
        <v>1114</v>
      </c>
      <c r="E751" s="73">
        <v>475</v>
      </c>
      <c r="F751" s="73">
        <v>0</v>
      </c>
      <c r="G751" s="73">
        <v>290</v>
      </c>
      <c r="H751" s="73">
        <v>765</v>
      </c>
      <c r="I751">
        <f t="shared" si="22"/>
        <v>0.62091503267973858</v>
      </c>
      <c r="J751">
        <f t="shared" si="23"/>
        <v>475</v>
      </c>
    </row>
    <row r="752" spans="1:10" ht="66" x14ac:dyDescent="0.3">
      <c r="A752" s="73">
        <v>159891</v>
      </c>
      <c r="B752" s="73" t="s">
        <v>116</v>
      </c>
      <c r="C752" s="73">
        <v>661139</v>
      </c>
      <c r="D752" s="73" t="s">
        <v>1104</v>
      </c>
      <c r="E752" s="73">
        <v>632</v>
      </c>
      <c r="F752" s="73">
        <v>0</v>
      </c>
      <c r="G752" s="73">
        <v>221</v>
      </c>
      <c r="H752" s="73">
        <v>853</v>
      </c>
      <c r="I752">
        <f t="shared" si="22"/>
        <v>0.74091441969519345</v>
      </c>
      <c r="J752">
        <f t="shared" si="23"/>
        <v>632</v>
      </c>
    </row>
    <row r="753" spans="1:10" ht="39.6" x14ac:dyDescent="0.3">
      <c r="A753" s="73">
        <v>159891</v>
      </c>
      <c r="B753" s="73" t="s">
        <v>116</v>
      </c>
      <c r="C753" s="73">
        <v>665516</v>
      </c>
      <c r="D753" s="73" t="s">
        <v>1096</v>
      </c>
      <c r="E753" s="73">
        <v>893</v>
      </c>
      <c r="F753" s="73">
        <v>0</v>
      </c>
      <c r="G753" s="73">
        <v>0</v>
      </c>
      <c r="H753" s="73">
        <v>893</v>
      </c>
      <c r="I753">
        <f t="shared" si="22"/>
        <v>1</v>
      </c>
      <c r="J753">
        <f t="shared" si="23"/>
        <v>893</v>
      </c>
    </row>
    <row r="754" spans="1:10" ht="52.8" x14ac:dyDescent="0.3">
      <c r="A754" s="73">
        <v>159891</v>
      </c>
      <c r="B754" s="73" t="s">
        <v>116</v>
      </c>
      <c r="C754" s="73">
        <v>661137</v>
      </c>
      <c r="D754" s="73" t="s">
        <v>1100</v>
      </c>
      <c r="E754" s="73">
        <v>296</v>
      </c>
      <c r="F754" s="73">
        <v>0</v>
      </c>
      <c r="G754" s="73">
        <v>628</v>
      </c>
      <c r="H754" s="73">
        <v>924</v>
      </c>
      <c r="I754">
        <f t="shared" si="22"/>
        <v>0.32034632034632032</v>
      </c>
      <c r="J754">
        <f t="shared" si="23"/>
        <v>296</v>
      </c>
    </row>
    <row r="755" spans="1:10" ht="39.6" x14ac:dyDescent="0.3">
      <c r="A755" s="73">
        <v>159891</v>
      </c>
      <c r="B755" s="73" t="s">
        <v>116</v>
      </c>
      <c r="C755" s="73">
        <v>684421</v>
      </c>
      <c r="D755" s="73" t="s">
        <v>1027</v>
      </c>
      <c r="E755" s="73">
        <v>572</v>
      </c>
      <c r="F755" s="73">
        <v>0</v>
      </c>
      <c r="G755" s="73">
        <v>388</v>
      </c>
      <c r="H755" s="73">
        <v>960</v>
      </c>
      <c r="I755">
        <f t="shared" si="22"/>
        <v>0.59583333333333333</v>
      </c>
      <c r="J755">
        <f t="shared" si="23"/>
        <v>572</v>
      </c>
    </row>
    <row r="756" spans="1:10" ht="39.6" x14ac:dyDescent="0.3">
      <c r="A756" s="73">
        <v>159891</v>
      </c>
      <c r="B756" s="73" t="s">
        <v>116</v>
      </c>
      <c r="C756" s="73">
        <v>661143</v>
      </c>
      <c r="D756" s="73" t="s">
        <v>1112</v>
      </c>
      <c r="E756" s="73">
        <v>1141</v>
      </c>
      <c r="F756" s="73">
        <v>0</v>
      </c>
      <c r="G756" s="73">
        <v>498</v>
      </c>
      <c r="H756" s="73">
        <v>1639</v>
      </c>
      <c r="I756">
        <f t="shared" si="22"/>
        <v>0.69615619280048813</v>
      </c>
      <c r="J756">
        <f t="shared" si="23"/>
        <v>1141</v>
      </c>
    </row>
    <row r="757" spans="1:10" ht="39.6" x14ac:dyDescent="0.3">
      <c r="A757" s="73">
        <v>159891</v>
      </c>
      <c r="B757" s="73" t="s">
        <v>116</v>
      </c>
      <c r="C757" s="73">
        <v>665612</v>
      </c>
      <c r="D757" s="73" t="s">
        <v>391</v>
      </c>
      <c r="E757" s="73">
        <v>1716</v>
      </c>
      <c r="F757" s="73">
        <v>0</v>
      </c>
      <c r="G757" s="73">
        <v>206</v>
      </c>
      <c r="H757" s="73">
        <v>1922</v>
      </c>
      <c r="I757">
        <f t="shared" si="22"/>
        <v>0.89281997918834544</v>
      </c>
      <c r="J757">
        <f t="shared" si="23"/>
        <v>1716</v>
      </c>
    </row>
    <row r="758" spans="1:10" ht="39.6" x14ac:dyDescent="0.3">
      <c r="A758" s="73">
        <v>159891</v>
      </c>
      <c r="B758" s="73" t="s">
        <v>116</v>
      </c>
      <c r="C758" s="73">
        <v>661141</v>
      </c>
      <c r="D758" s="73" t="s">
        <v>1105</v>
      </c>
      <c r="E758" s="73">
        <v>949</v>
      </c>
      <c r="F758" s="73">
        <v>0</v>
      </c>
      <c r="G758" s="73">
        <v>1020</v>
      </c>
      <c r="H758" s="73">
        <v>1969</v>
      </c>
      <c r="I758">
        <f t="shared" si="22"/>
        <v>0.4819705434230574</v>
      </c>
      <c r="J758">
        <f t="shared" si="23"/>
        <v>949</v>
      </c>
    </row>
    <row r="759" spans="1:10" ht="52.8" x14ac:dyDescent="0.3">
      <c r="A759" s="73">
        <v>159941</v>
      </c>
      <c r="B759" s="73" t="s">
        <v>117</v>
      </c>
      <c r="C759" s="73">
        <v>686131</v>
      </c>
      <c r="D759" s="73" t="s">
        <v>2328</v>
      </c>
      <c r="E759" s="73">
        <v>52</v>
      </c>
      <c r="F759" s="73">
        <v>0</v>
      </c>
      <c r="G759" s="73">
        <v>27</v>
      </c>
      <c r="H759" s="73">
        <v>79</v>
      </c>
      <c r="I759">
        <f t="shared" si="22"/>
        <v>0.65822784810126578</v>
      </c>
      <c r="J759">
        <f t="shared" si="23"/>
        <v>52</v>
      </c>
    </row>
    <row r="760" spans="1:10" ht="39.6" x14ac:dyDescent="0.3">
      <c r="A760" s="73">
        <v>159941</v>
      </c>
      <c r="B760" s="73" t="s">
        <v>117</v>
      </c>
      <c r="C760" s="73">
        <v>687980</v>
      </c>
      <c r="D760" s="73" t="s">
        <v>2331</v>
      </c>
      <c r="E760" s="73">
        <v>190</v>
      </c>
      <c r="F760" s="73">
        <v>0</v>
      </c>
      <c r="G760" s="73">
        <v>36</v>
      </c>
      <c r="H760" s="73">
        <v>226</v>
      </c>
      <c r="I760">
        <f t="shared" si="22"/>
        <v>0.84070796460176989</v>
      </c>
      <c r="J760">
        <f t="shared" si="23"/>
        <v>190</v>
      </c>
    </row>
    <row r="761" spans="1:10" ht="52.8" x14ac:dyDescent="0.3">
      <c r="A761" s="73">
        <v>159941</v>
      </c>
      <c r="B761" s="73" t="s">
        <v>117</v>
      </c>
      <c r="C761" s="73">
        <v>661672</v>
      </c>
      <c r="D761" s="73" t="s">
        <v>1154</v>
      </c>
      <c r="E761" s="73">
        <v>114</v>
      </c>
      <c r="F761" s="73">
        <v>0</v>
      </c>
      <c r="G761" s="73">
        <v>146</v>
      </c>
      <c r="H761" s="73">
        <v>260</v>
      </c>
      <c r="I761">
        <f t="shared" si="22"/>
        <v>0.43846153846153846</v>
      </c>
      <c r="J761">
        <f t="shared" si="23"/>
        <v>114</v>
      </c>
    </row>
    <row r="762" spans="1:10" ht="52.8" x14ac:dyDescent="0.3">
      <c r="A762" s="73">
        <v>159941</v>
      </c>
      <c r="B762" s="73" t="s">
        <v>117</v>
      </c>
      <c r="C762" s="73">
        <v>665507</v>
      </c>
      <c r="D762" s="73" t="s">
        <v>1120</v>
      </c>
      <c r="E762" s="73">
        <v>114</v>
      </c>
      <c r="F762" s="73">
        <v>0</v>
      </c>
      <c r="G762" s="73">
        <v>164</v>
      </c>
      <c r="H762" s="73">
        <v>278</v>
      </c>
      <c r="I762">
        <f t="shared" si="22"/>
        <v>0.41007194244604317</v>
      </c>
      <c r="J762">
        <f t="shared" si="23"/>
        <v>114</v>
      </c>
    </row>
    <row r="763" spans="1:10" ht="52.8" x14ac:dyDescent="0.3">
      <c r="A763" s="73">
        <v>159941</v>
      </c>
      <c r="B763" s="73" t="s">
        <v>117</v>
      </c>
      <c r="C763" s="73">
        <v>686830</v>
      </c>
      <c r="D763" s="73" t="s">
        <v>1132</v>
      </c>
      <c r="E763" s="73">
        <v>128</v>
      </c>
      <c r="F763" s="73">
        <v>0</v>
      </c>
      <c r="G763" s="73">
        <v>158</v>
      </c>
      <c r="H763" s="73">
        <v>286</v>
      </c>
      <c r="I763">
        <f t="shared" si="22"/>
        <v>0.44755244755244755</v>
      </c>
      <c r="J763">
        <f t="shared" si="23"/>
        <v>128</v>
      </c>
    </row>
    <row r="764" spans="1:10" ht="52.8" x14ac:dyDescent="0.3">
      <c r="A764" s="73">
        <v>159941</v>
      </c>
      <c r="B764" s="73" t="s">
        <v>117</v>
      </c>
      <c r="C764" s="73">
        <v>665508</v>
      </c>
      <c r="D764" s="73" t="s">
        <v>1126</v>
      </c>
      <c r="E764" s="73">
        <v>296</v>
      </c>
      <c r="F764" s="73">
        <v>0</v>
      </c>
      <c r="G764" s="73">
        <v>0</v>
      </c>
      <c r="H764" s="73">
        <v>296</v>
      </c>
      <c r="I764">
        <f t="shared" si="22"/>
        <v>1</v>
      </c>
      <c r="J764">
        <f t="shared" si="23"/>
        <v>296</v>
      </c>
    </row>
    <row r="765" spans="1:10" ht="52.8" x14ac:dyDescent="0.3">
      <c r="A765" s="73">
        <v>159941</v>
      </c>
      <c r="B765" s="73" t="s">
        <v>117</v>
      </c>
      <c r="C765" s="73">
        <v>661670</v>
      </c>
      <c r="D765" s="73" t="s">
        <v>1152</v>
      </c>
      <c r="E765" s="73">
        <v>94</v>
      </c>
      <c r="F765" s="73">
        <v>0</v>
      </c>
      <c r="G765" s="73">
        <v>207</v>
      </c>
      <c r="H765" s="73">
        <v>301</v>
      </c>
      <c r="I765">
        <f t="shared" si="22"/>
        <v>0.3122923588039867</v>
      </c>
      <c r="J765">
        <f t="shared" si="23"/>
        <v>94</v>
      </c>
    </row>
    <row r="766" spans="1:10" ht="39.6" x14ac:dyDescent="0.3">
      <c r="A766" s="73">
        <v>159941</v>
      </c>
      <c r="B766" s="73" t="s">
        <v>117</v>
      </c>
      <c r="C766" s="73">
        <v>661655</v>
      </c>
      <c r="D766" s="73" t="s">
        <v>1127</v>
      </c>
      <c r="E766" s="73">
        <v>140</v>
      </c>
      <c r="F766" s="73">
        <v>0</v>
      </c>
      <c r="G766" s="73">
        <v>172</v>
      </c>
      <c r="H766" s="73">
        <v>312</v>
      </c>
      <c r="I766">
        <f t="shared" si="22"/>
        <v>0.44871794871794873</v>
      </c>
      <c r="J766">
        <f t="shared" si="23"/>
        <v>140</v>
      </c>
    </row>
    <row r="767" spans="1:10" ht="39.6" x14ac:dyDescent="0.3">
      <c r="A767" s="73">
        <v>159941</v>
      </c>
      <c r="B767" s="73" t="s">
        <v>117</v>
      </c>
      <c r="C767" s="73">
        <v>663787</v>
      </c>
      <c r="D767" s="73" t="s">
        <v>1149</v>
      </c>
      <c r="E767" s="73">
        <v>314</v>
      </c>
      <c r="F767" s="73">
        <v>0</v>
      </c>
      <c r="G767" s="73">
        <v>0</v>
      </c>
      <c r="H767" s="73">
        <v>314</v>
      </c>
      <c r="I767">
        <f t="shared" si="22"/>
        <v>1</v>
      </c>
      <c r="J767">
        <f t="shared" si="23"/>
        <v>314</v>
      </c>
    </row>
    <row r="768" spans="1:10" ht="52.8" x14ac:dyDescent="0.3">
      <c r="A768" s="73">
        <v>159941</v>
      </c>
      <c r="B768" s="73" t="s">
        <v>117</v>
      </c>
      <c r="C768" s="73">
        <v>663990</v>
      </c>
      <c r="D768" s="73" t="s">
        <v>1124</v>
      </c>
      <c r="E768" s="73">
        <v>179</v>
      </c>
      <c r="F768" s="73">
        <v>0</v>
      </c>
      <c r="G768" s="73">
        <v>144</v>
      </c>
      <c r="H768" s="73">
        <v>323</v>
      </c>
      <c r="I768">
        <f t="shared" si="22"/>
        <v>0.55417956656346745</v>
      </c>
      <c r="J768">
        <f t="shared" si="23"/>
        <v>179</v>
      </c>
    </row>
    <row r="769" spans="1:10" ht="39.6" x14ac:dyDescent="0.3">
      <c r="A769" s="73">
        <v>159941</v>
      </c>
      <c r="B769" s="73" t="s">
        <v>117</v>
      </c>
      <c r="C769" s="73">
        <v>661654</v>
      </c>
      <c r="D769" s="73" t="s">
        <v>1125</v>
      </c>
      <c r="E769" s="73">
        <v>157</v>
      </c>
      <c r="F769" s="73">
        <v>0</v>
      </c>
      <c r="G769" s="73">
        <v>172</v>
      </c>
      <c r="H769" s="73">
        <v>329</v>
      </c>
      <c r="I769">
        <f t="shared" si="22"/>
        <v>0.47720364741641336</v>
      </c>
      <c r="J769">
        <f t="shared" si="23"/>
        <v>157</v>
      </c>
    </row>
    <row r="770" spans="1:10" ht="52.8" x14ac:dyDescent="0.3">
      <c r="A770" s="73">
        <v>159941</v>
      </c>
      <c r="B770" s="73" t="s">
        <v>117</v>
      </c>
      <c r="C770" s="73">
        <v>663786</v>
      </c>
      <c r="D770" s="73" t="s">
        <v>1118</v>
      </c>
      <c r="E770" s="73">
        <v>118</v>
      </c>
      <c r="F770" s="73">
        <v>0</v>
      </c>
      <c r="G770" s="73">
        <v>214</v>
      </c>
      <c r="H770" s="73">
        <v>332</v>
      </c>
      <c r="I770">
        <f t="shared" ref="I770:I833" si="24">SUM(E770:F770)/H770</f>
        <v>0.35542168674698793</v>
      </c>
      <c r="J770">
        <f t="shared" ref="J770:J833" si="25">SUM(E770:F770)</f>
        <v>118</v>
      </c>
    </row>
    <row r="771" spans="1:10" ht="52.8" x14ac:dyDescent="0.3">
      <c r="A771" s="73">
        <v>159941</v>
      </c>
      <c r="B771" s="73" t="s">
        <v>117</v>
      </c>
      <c r="C771" s="73">
        <v>663855</v>
      </c>
      <c r="D771" s="73" t="s">
        <v>1130</v>
      </c>
      <c r="E771" s="73">
        <v>240</v>
      </c>
      <c r="F771" s="73">
        <v>0</v>
      </c>
      <c r="G771" s="73">
        <v>108</v>
      </c>
      <c r="H771" s="73">
        <v>348</v>
      </c>
      <c r="I771">
        <f t="shared" si="24"/>
        <v>0.68965517241379315</v>
      </c>
      <c r="J771">
        <f t="shared" si="25"/>
        <v>240</v>
      </c>
    </row>
    <row r="772" spans="1:10" ht="52.8" x14ac:dyDescent="0.3">
      <c r="A772" s="73">
        <v>159941</v>
      </c>
      <c r="B772" s="73" t="s">
        <v>117</v>
      </c>
      <c r="C772" s="73">
        <v>662698</v>
      </c>
      <c r="D772" s="73" t="s">
        <v>1155</v>
      </c>
      <c r="E772" s="73">
        <v>345</v>
      </c>
      <c r="F772" s="73">
        <v>0</v>
      </c>
      <c r="G772" s="73">
        <v>9</v>
      </c>
      <c r="H772" s="73">
        <v>354</v>
      </c>
      <c r="I772">
        <f t="shared" si="24"/>
        <v>0.97457627118644063</v>
      </c>
      <c r="J772">
        <f t="shared" si="25"/>
        <v>345</v>
      </c>
    </row>
    <row r="773" spans="1:10" ht="52.8" x14ac:dyDescent="0.3">
      <c r="A773" s="73">
        <v>159941</v>
      </c>
      <c r="B773" s="73" t="s">
        <v>117</v>
      </c>
      <c r="C773" s="73">
        <v>661656</v>
      </c>
      <c r="D773" s="73" t="s">
        <v>1128</v>
      </c>
      <c r="E773" s="73">
        <v>144</v>
      </c>
      <c r="F773" s="73">
        <v>0</v>
      </c>
      <c r="G773" s="73">
        <v>213</v>
      </c>
      <c r="H773" s="73">
        <v>357</v>
      </c>
      <c r="I773">
        <f t="shared" si="24"/>
        <v>0.40336134453781514</v>
      </c>
      <c r="J773">
        <f t="shared" si="25"/>
        <v>144</v>
      </c>
    </row>
    <row r="774" spans="1:10" ht="39.6" x14ac:dyDescent="0.3">
      <c r="A774" s="73">
        <v>159941</v>
      </c>
      <c r="B774" s="73" t="s">
        <v>117</v>
      </c>
      <c r="C774" s="73">
        <v>661652</v>
      </c>
      <c r="D774" s="73" t="s">
        <v>1123</v>
      </c>
      <c r="E774" s="73">
        <v>356</v>
      </c>
      <c r="F774" s="73">
        <v>0</v>
      </c>
      <c r="G774" s="73">
        <v>5</v>
      </c>
      <c r="H774" s="73">
        <v>361</v>
      </c>
      <c r="I774">
        <f t="shared" si="24"/>
        <v>0.98614958448753465</v>
      </c>
      <c r="J774">
        <f t="shared" si="25"/>
        <v>356</v>
      </c>
    </row>
    <row r="775" spans="1:10" ht="39.6" x14ac:dyDescent="0.3">
      <c r="A775" s="73">
        <v>159941</v>
      </c>
      <c r="B775" s="73" t="s">
        <v>117</v>
      </c>
      <c r="C775" s="73">
        <v>661663</v>
      </c>
      <c r="D775" s="73" t="s">
        <v>1142</v>
      </c>
      <c r="E775" s="73">
        <v>137</v>
      </c>
      <c r="F775" s="73">
        <v>0</v>
      </c>
      <c r="G775" s="73">
        <v>231</v>
      </c>
      <c r="H775" s="73">
        <v>368</v>
      </c>
      <c r="I775">
        <f t="shared" si="24"/>
        <v>0.37228260869565216</v>
      </c>
      <c r="J775">
        <f t="shared" si="25"/>
        <v>137</v>
      </c>
    </row>
    <row r="776" spans="1:10" ht="52.8" x14ac:dyDescent="0.3">
      <c r="A776" s="73">
        <v>159941</v>
      </c>
      <c r="B776" s="73" t="s">
        <v>117</v>
      </c>
      <c r="C776" s="73">
        <v>661650</v>
      </c>
      <c r="D776" s="73" t="s">
        <v>1122</v>
      </c>
      <c r="E776" s="73">
        <v>158</v>
      </c>
      <c r="F776" s="73">
        <v>0</v>
      </c>
      <c r="G776" s="73">
        <v>226</v>
      </c>
      <c r="H776" s="73">
        <v>384</v>
      </c>
      <c r="I776">
        <f t="shared" si="24"/>
        <v>0.41145833333333331</v>
      </c>
      <c r="J776">
        <f t="shared" si="25"/>
        <v>158</v>
      </c>
    </row>
    <row r="777" spans="1:10" ht="39.6" x14ac:dyDescent="0.3">
      <c r="A777" s="73">
        <v>159941</v>
      </c>
      <c r="B777" s="73" t="s">
        <v>117</v>
      </c>
      <c r="C777" s="73">
        <v>661657</v>
      </c>
      <c r="D777" s="73" t="s">
        <v>1129</v>
      </c>
      <c r="E777" s="73">
        <v>314</v>
      </c>
      <c r="F777" s="73">
        <v>0</v>
      </c>
      <c r="G777" s="73">
        <v>94</v>
      </c>
      <c r="H777" s="73">
        <v>408</v>
      </c>
      <c r="I777">
        <f t="shared" si="24"/>
        <v>0.76960784313725494</v>
      </c>
      <c r="J777">
        <f t="shared" si="25"/>
        <v>314</v>
      </c>
    </row>
    <row r="778" spans="1:10" ht="52.8" x14ac:dyDescent="0.3">
      <c r="A778" s="73">
        <v>159941</v>
      </c>
      <c r="B778" s="73" t="s">
        <v>117</v>
      </c>
      <c r="C778" s="73">
        <v>661666</v>
      </c>
      <c r="D778" s="73" t="s">
        <v>943</v>
      </c>
      <c r="E778" s="73">
        <v>370</v>
      </c>
      <c r="F778" s="73">
        <v>0</v>
      </c>
      <c r="G778" s="73">
        <v>40</v>
      </c>
      <c r="H778" s="73">
        <v>410</v>
      </c>
      <c r="I778">
        <f t="shared" si="24"/>
        <v>0.90243902439024393</v>
      </c>
      <c r="J778">
        <f t="shared" si="25"/>
        <v>370</v>
      </c>
    </row>
    <row r="779" spans="1:10" ht="52.8" x14ac:dyDescent="0.3">
      <c r="A779" s="73">
        <v>159941</v>
      </c>
      <c r="B779" s="73" t="s">
        <v>117</v>
      </c>
      <c r="C779" s="73">
        <v>663843</v>
      </c>
      <c r="D779" s="73" t="s">
        <v>1121</v>
      </c>
      <c r="E779" s="73">
        <v>254</v>
      </c>
      <c r="F779" s="73">
        <v>0</v>
      </c>
      <c r="G779" s="73">
        <v>162</v>
      </c>
      <c r="H779" s="73">
        <v>416</v>
      </c>
      <c r="I779">
        <f t="shared" si="24"/>
        <v>0.61057692307692313</v>
      </c>
      <c r="J779">
        <f t="shared" si="25"/>
        <v>254</v>
      </c>
    </row>
    <row r="780" spans="1:10" ht="52.8" x14ac:dyDescent="0.3">
      <c r="A780" s="73">
        <v>159941</v>
      </c>
      <c r="B780" s="73" t="s">
        <v>117</v>
      </c>
      <c r="C780" s="73">
        <v>661669</v>
      </c>
      <c r="D780" s="73" t="s">
        <v>1150</v>
      </c>
      <c r="E780" s="73">
        <v>96</v>
      </c>
      <c r="F780" s="73">
        <v>0</v>
      </c>
      <c r="G780" s="73">
        <v>320</v>
      </c>
      <c r="H780" s="73">
        <v>416</v>
      </c>
      <c r="I780">
        <f t="shared" si="24"/>
        <v>0.23076923076923078</v>
      </c>
      <c r="J780">
        <f t="shared" si="25"/>
        <v>96</v>
      </c>
    </row>
    <row r="781" spans="1:10" ht="52.8" x14ac:dyDescent="0.3">
      <c r="A781" s="73">
        <v>159941</v>
      </c>
      <c r="B781" s="73" t="s">
        <v>117</v>
      </c>
      <c r="C781" s="73">
        <v>661662</v>
      </c>
      <c r="D781" s="73" t="s">
        <v>1140</v>
      </c>
      <c r="E781" s="73">
        <v>405</v>
      </c>
      <c r="F781" s="73">
        <v>0</v>
      </c>
      <c r="G781" s="73">
        <v>12</v>
      </c>
      <c r="H781" s="73">
        <v>417</v>
      </c>
      <c r="I781">
        <f t="shared" si="24"/>
        <v>0.97122302158273377</v>
      </c>
      <c r="J781">
        <f t="shared" si="25"/>
        <v>405</v>
      </c>
    </row>
    <row r="782" spans="1:10" ht="52.8" x14ac:dyDescent="0.3">
      <c r="A782" s="73">
        <v>159941</v>
      </c>
      <c r="B782" s="73" t="s">
        <v>117</v>
      </c>
      <c r="C782" s="73">
        <v>661660</v>
      </c>
      <c r="D782" s="73" t="s">
        <v>1137</v>
      </c>
      <c r="E782" s="73">
        <v>139</v>
      </c>
      <c r="F782" s="73">
        <v>0</v>
      </c>
      <c r="G782" s="73">
        <v>287</v>
      </c>
      <c r="H782" s="73">
        <v>426</v>
      </c>
      <c r="I782">
        <f t="shared" si="24"/>
        <v>0.32629107981220656</v>
      </c>
      <c r="J782">
        <f t="shared" si="25"/>
        <v>139</v>
      </c>
    </row>
    <row r="783" spans="1:10" ht="39.6" x14ac:dyDescent="0.3">
      <c r="A783" s="73">
        <v>159941</v>
      </c>
      <c r="B783" s="73" t="s">
        <v>117</v>
      </c>
      <c r="C783" s="73">
        <v>665510</v>
      </c>
      <c r="D783" s="73" t="s">
        <v>1131</v>
      </c>
      <c r="E783" s="73">
        <v>451</v>
      </c>
      <c r="F783" s="73">
        <v>0</v>
      </c>
      <c r="G783" s="73">
        <v>0</v>
      </c>
      <c r="H783" s="73">
        <v>451</v>
      </c>
      <c r="I783">
        <f t="shared" si="24"/>
        <v>1</v>
      </c>
      <c r="J783">
        <f t="shared" si="25"/>
        <v>451</v>
      </c>
    </row>
    <row r="784" spans="1:10" ht="52.8" x14ac:dyDescent="0.3">
      <c r="A784" s="73">
        <v>159941</v>
      </c>
      <c r="B784" s="73" t="s">
        <v>117</v>
      </c>
      <c r="C784" s="73">
        <v>661667</v>
      </c>
      <c r="D784" s="73" t="s">
        <v>1148</v>
      </c>
      <c r="E784" s="73">
        <v>425</v>
      </c>
      <c r="F784" s="73">
        <v>0</v>
      </c>
      <c r="G784" s="73">
        <v>31</v>
      </c>
      <c r="H784" s="73">
        <v>456</v>
      </c>
      <c r="I784">
        <f t="shared" si="24"/>
        <v>0.93201754385964908</v>
      </c>
      <c r="J784">
        <f t="shared" si="25"/>
        <v>425</v>
      </c>
    </row>
    <row r="785" spans="1:10" ht="52.8" x14ac:dyDescent="0.3">
      <c r="A785" s="73">
        <v>159941</v>
      </c>
      <c r="B785" s="73" t="s">
        <v>117</v>
      </c>
      <c r="C785" s="73">
        <v>665511</v>
      </c>
      <c r="D785" s="73" t="s">
        <v>1138</v>
      </c>
      <c r="E785" s="73">
        <v>235</v>
      </c>
      <c r="F785" s="73">
        <v>0</v>
      </c>
      <c r="G785" s="73">
        <v>223</v>
      </c>
      <c r="H785" s="73">
        <v>458</v>
      </c>
      <c r="I785">
        <f t="shared" si="24"/>
        <v>0.51310043668122274</v>
      </c>
      <c r="J785">
        <f t="shared" si="25"/>
        <v>235</v>
      </c>
    </row>
    <row r="786" spans="1:10" ht="52.8" x14ac:dyDescent="0.3">
      <c r="A786" s="73">
        <v>159941</v>
      </c>
      <c r="B786" s="73" t="s">
        <v>117</v>
      </c>
      <c r="C786" s="73">
        <v>665512</v>
      </c>
      <c r="D786" s="73" t="s">
        <v>1145</v>
      </c>
      <c r="E786" s="73">
        <v>454</v>
      </c>
      <c r="F786" s="73">
        <v>0</v>
      </c>
      <c r="G786" s="73">
        <v>22</v>
      </c>
      <c r="H786" s="73">
        <v>476</v>
      </c>
      <c r="I786">
        <f t="shared" si="24"/>
        <v>0.95378151260504207</v>
      </c>
      <c r="J786">
        <f t="shared" si="25"/>
        <v>454</v>
      </c>
    </row>
    <row r="787" spans="1:10" ht="52.8" x14ac:dyDescent="0.3">
      <c r="A787" s="73">
        <v>159941</v>
      </c>
      <c r="B787" s="73" t="s">
        <v>117</v>
      </c>
      <c r="C787" s="73">
        <v>665514</v>
      </c>
      <c r="D787" s="73" t="s">
        <v>1153</v>
      </c>
      <c r="E787" s="73">
        <v>462</v>
      </c>
      <c r="F787" s="73">
        <v>0</v>
      </c>
      <c r="G787" s="73">
        <v>25</v>
      </c>
      <c r="H787" s="73">
        <v>487</v>
      </c>
      <c r="I787">
        <f t="shared" si="24"/>
        <v>0.94866529774127306</v>
      </c>
      <c r="J787">
        <f t="shared" si="25"/>
        <v>462</v>
      </c>
    </row>
    <row r="788" spans="1:10" ht="52.8" x14ac:dyDescent="0.3">
      <c r="A788" s="73">
        <v>159941</v>
      </c>
      <c r="B788" s="73" t="s">
        <v>117</v>
      </c>
      <c r="C788" s="73">
        <v>661665</v>
      </c>
      <c r="D788" s="73" t="s">
        <v>1146</v>
      </c>
      <c r="E788" s="73">
        <v>466</v>
      </c>
      <c r="F788" s="73">
        <v>0</v>
      </c>
      <c r="G788" s="73">
        <v>29</v>
      </c>
      <c r="H788" s="73">
        <v>495</v>
      </c>
      <c r="I788">
        <f t="shared" si="24"/>
        <v>0.94141414141414137</v>
      </c>
      <c r="J788">
        <f t="shared" si="25"/>
        <v>466</v>
      </c>
    </row>
    <row r="789" spans="1:10" ht="39.6" x14ac:dyDescent="0.3">
      <c r="A789" s="73">
        <v>159941</v>
      </c>
      <c r="B789" s="73" t="s">
        <v>117</v>
      </c>
      <c r="C789" s="73">
        <v>661674</v>
      </c>
      <c r="D789" s="73" t="s">
        <v>673</v>
      </c>
      <c r="E789" s="73">
        <v>224</v>
      </c>
      <c r="F789" s="73">
        <v>0</v>
      </c>
      <c r="G789" s="73">
        <v>307</v>
      </c>
      <c r="H789" s="73">
        <v>531</v>
      </c>
      <c r="I789">
        <f t="shared" si="24"/>
        <v>0.42184557438794729</v>
      </c>
      <c r="J789">
        <f t="shared" si="25"/>
        <v>224</v>
      </c>
    </row>
    <row r="790" spans="1:10" ht="39.6" x14ac:dyDescent="0.3">
      <c r="A790" s="73">
        <v>159941</v>
      </c>
      <c r="B790" s="73" t="s">
        <v>117</v>
      </c>
      <c r="C790" s="73">
        <v>663988</v>
      </c>
      <c r="D790" s="73" t="s">
        <v>1143</v>
      </c>
      <c r="E790" s="73">
        <v>385</v>
      </c>
      <c r="F790" s="73">
        <v>0</v>
      </c>
      <c r="G790" s="73">
        <v>270</v>
      </c>
      <c r="H790" s="73">
        <v>655</v>
      </c>
      <c r="I790">
        <f t="shared" si="24"/>
        <v>0.58778625954198471</v>
      </c>
      <c r="J790">
        <f t="shared" si="25"/>
        <v>385</v>
      </c>
    </row>
    <row r="791" spans="1:10" ht="52.8" x14ac:dyDescent="0.3">
      <c r="A791" s="73">
        <v>159941</v>
      </c>
      <c r="B791" s="73" t="s">
        <v>117</v>
      </c>
      <c r="C791" s="73">
        <v>686829</v>
      </c>
      <c r="D791" s="73" t="s">
        <v>1151</v>
      </c>
      <c r="E791" s="73">
        <v>664</v>
      </c>
      <c r="F791" s="73">
        <v>0</v>
      </c>
      <c r="G791" s="73">
        <v>0</v>
      </c>
      <c r="H791" s="73">
        <v>664</v>
      </c>
      <c r="I791">
        <f t="shared" si="24"/>
        <v>1</v>
      </c>
      <c r="J791">
        <f t="shared" si="25"/>
        <v>664</v>
      </c>
    </row>
    <row r="792" spans="1:10" ht="39.6" x14ac:dyDescent="0.3">
      <c r="A792" s="73">
        <v>159941</v>
      </c>
      <c r="B792" s="73" t="s">
        <v>117</v>
      </c>
      <c r="C792" s="73">
        <v>663986</v>
      </c>
      <c r="D792" s="73" t="s">
        <v>1139</v>
      </c>
      <c r="E792" s="73">
        <v>353</v>
      </c>
      <c r="F792" s="73">
        <v>0</v>
      </c>
      <c r="G792" s="73">
        <v>375</v>
      </c>
      <c r="H792" s="73">
        <v>728</v>
      </c>
      <c r="I792">
        <f t="shared" si="24"/>
        <v>0.48489010989010989</v>
      </c>
      <c r="J792">
        <f t="shared" si="25"/>
        <v>353</v>
      </c>
    </row>
    <row r="793" spans="1:10" ht="39.6" x14ac:dyDescent="0.3">
      <c r="A793" s="73">
        <v>159941</v>
      </c>
      <c r="B793" s="73" t="s">
        <v>117</v>
      </c>
      <c r="C793" s="73">
        <v>663987</v>
      </c>
      <c r="D793" s="73" t="s">
        <v>1141</v>
      </c>
      <c r="E793" s="73">
        <v>554</v>
      </c>
      <c r="F793" s="73">
        <v>0</v>
      </c>
      <c r="G793" s="73">
        <v>244</v>
      </c>
      <c r="H793" s="73">
        <v>798</v>
      </c>
      <c r="I793">
        <f t="shared" si="24"/>
        <v>0.69423558897243109</v>
      </c>
      <c r="J793">
        <f t="shared" si="25"/>
        <v>554</v>
      </c>
    </row>
    <row r="794" spans="1:10" ht="52.8" x14ac:dyDescent="0.3">
      <c r="A794" s="73">
        <v>159941</v>
      </c>
      <c r="B794" s="73" t="s">
        <v>117</v>
      </c>
      <c r="C794" s="73">
        <v>687596</v>
      </c>
      <c r="D794" s="73" t="s">
        <v>1117</v>
      </c>
      <c r="E794" s="73">
        <v>750</v>
      </c>
      <c r="F794" s="73">
        <v>0</v>
      </c>
      <c r="G794" s="73">
        <v>85</v>
      </c>
      <c r="H794" s="73">
        <v>835</v>
      </c>
      <c r="I794">
        <f t="shared" si="24"/>
        <v>0.89820359281437123</v>
      </c>
      <c r="J794">
        <f t="shared" si="25"/>
        <v>750</v>
      </c>
    </row>
    <row r="795" spans="1:10" ht="52.8" x14ac:dyDescent="0.3">
      <c r="A795" s="73">
        <v>159941</v>
      </c>
      <c r="B795" s="73" t="s">
        <v>117</v>
      </c>
      <c r="C795" s="73">
        <v>663989</v>
      </c>
      <c r="D795" s="73" t="s">
        <v>1144</v>
      </c>
      <c r="E795" s="73">
        <v>821</v>
      </c>
      <c r="F795" s="73">
        <v>0</v>
      </c>
      <c r="G795" s="73">
        <v>53</v>
      </c>
      <c r="H795" s="73">
        <v>874</v>
      </c>
      <c r="I795">
        <f t="shared" si="24"/>
        <v>0.9393592677345538</v>
      </c>
      <c r="J795">
        <f t="shared" si="25"/>
        <v>821</v>
      </c>
    </row>
    <row r="796" spans="1:10" ht="52.8" x14ac:dyDescent="0.3">
      <c r="A796" s="73">
        <v>159941</v>
      </c>
      <c r="B796" s="73" t="s">
        <v>117</v>
      </c>
      <c r="C796" s="73">
        <v>661675</v>
      </c>
      <c r="D796" s="73" t="s">
        <v>1119</v>
      </c>
      <c r="E796" s="73">
        <v>506</v>
      </c>
      <c r="F796" s="73">
        <v>0</v>
      </c>
      <c r="G796" s="73">
        <v>378</v>
      </c>
      <c r="H796" s="73">
        <v>884</v>
      </c>
      <c r="I796">
        <f t="shared" si="24"/>
        <v>0.57239819004524883</v>
      </c>
      <c r="J796">
        <f t="shared" si="25"/>
        <v>506</v>
      </c>
    </row>
    <row r="797" spans="1:10" ht="39.6" x14ac:dyDescent="0.3">
      <c r="A797" s="73">
        <v>159941</v>
      </c>
      <c r="B797" s="73" t="s">
        <v>117</v>
      </c>
      <c r="C797" s="73">
        <v>661680</v>
      </c>
      <c r="D797" s="73" t="s">
        <v>1147</v>
      </c>
      <c r="E797" s="73">
        <v>311</v>
      </c>
      <c r="F797" s="73">
        <v>0</v>
      </c>
      <c r="G797" s="73">
        <v>611</v>
      </c>
      <c r="H797" s="73">
        <v>922</v>
      </c>
      <c r="I797">
        <f t="shared" si="24"/>
        <v>0.33731019522776573</v>
      </c>
      <c r="J797">
        <f t="shared" si="25"/>
        <v>311</v>
      </c>
    </row>
    <row r="798" spans="1:10" ht="39.6" x14ac:dyDescent="0.3">
      <c r="A798" s="73">
        <v>159941</v>
      </c>
      <c r="B798" s="73" t="s">
        <v>117</v>
      </c>
      <c r="C798" s="73">
        <v>661682</v>
      </c>
      <c r="D798" s="73" t="s">
        <v>1134</v>
      </c>
      <c r="E798" s="73">
        <v>808</v>
      </c>
      <c r="F798" s="73">
        <v>0</v>
      </c>
      <c r="G798" s="73">
        <v>660</v>
      </c>
      <c r="H798" s="73">
        <v>1468</v>
      </c>
      <c r="I798">
        <f t="shared" si="24"/>
        <v>0.55040871934604907</v>
      </c>
      <c r="J798">
        <f t="shared" si="25"/>
        <v>808</v>
      </c>
    </row>
    <row r="799" spans="1:10" ht="52.8" x14ac:dyDescent="0.3">
      <c r="A799" s="73">
        <v>159941</v>
      </c>
      <c r="B799" s="73" t="s">
        <v>117</v>
      </c>
      <c r="C799" s="73">
        <v>662940</v>
      </c>
      <c r="D799" s="73" t="s">
        <v>1133</v>
      </c>
      <c r="E799" s="73">
        <v>1315</v>
      </c>
      <c r="F799" s="73">
        <v>0</v>
      </c>
      <c r="G799" s="73">
        <v>258</v>
      </c>
      <c r="H799" s="73">
        <v>1573</v>
      </c>
      <c r="I799">
        <f t="shared" si="24"/>
        <v>0.83598219961856324</v>
      </c>
      <c r="J799">
        <f t="shared" si="25"/>
        <v>1315</v>
      </c>
    </row>
    <row r="800" spans="1:10" ht="39.6" x14ac:dyDescent="0.3">
      <c r="A800" s="73">
        <v>159941</v>
      </c>
      <c r="B800" s="73" t="s">
        <v>117</v>
      </c>
      <c r="C800" s="73">
        <v>663991</v>
      </c>
      <c r="D800" s="73" t="s">
        <v>1136</v>
      </c>
      <c r="E800" s="73">
        <v>842</v>
      </c>
      <c r="F800" s="73">
        <v>0</v>
      </c>
      <c r="G800" s="73">
        <v>957</v>
      </c>
      <c r="H800" s="73">
        <v>1799</v>
      </c>
      <c r="I800">
        <f t="shared" si="24"/>
        <v>0.46803779877709839</v>
      </c>
      <c r="J800">
        <f t="shared" si="25"/>
        <v>842</v>
      </c>
    </row>
    <row r="801" spans="1:10" ht="39.6" x14ac:dyDescent="0.3">
      <c r="A801" s="73">
        <v>159941</v>
      </c>
      <c r="B801" s="73" t="s">
        <v>117</v>
      </c>
      <c r="C801" s="73">
        <v>663593</v>
      </c>
      <c r="D801" s="73" t="s">
        <v>1135</v>
      </c>
      <c r="E801" s="73">
        <v>791</v>
      </c>
      <c r="F801" s="73">
        <v>0</v>
      </c>
      <c r="G801" s="73">
        <v>1166</v>
      </c>
      <c r="H801" s="73">
        <v>1957</v>
      </c>
      <c r="I801">
        <f t="shared" si="24"/>
        <v>0.40419008686765456</v>
      </c>
      <c r="J801">
        <f t="shared" si="25"/>
        <v>791</v>
      </c>
    </row>
    <row r="802" spans="1:10" ht="52.8" x14ac:dyDescent="0.3">
      <c r="A802" s="73">
        <v>159392</v>
      </c>
      <c r="B802" s="73" t="s">
        <v>118</v>
      </c>
      <c r="C802" s="73">
        <v>664938</v>
      </c>
      <c r="D802" s="73" t="s">
        <v>1158</v>
      </c>
      <c r="E802" s="73">
        <v>154</v>
      </c>
      <c r="F802" s="73">
        <v>0</v>
      </c>
      <c r="G802" s="73">
        <v>51</v>
      </c>
      <c r="H802" s="73">
        <v>205</v>
      </c>
      <c r="I802">
        <f t="shared" si="24"/>
        <v>0.75121951219512195</v>
      </c>
      <c r="J802">
        <f t="shared" si="25"/>
        <v>154</v>
      </c>
    </row>
    <row r="803" spans="1:10" ht="52.8" x14ac:dyDescent="0.3">
      <c r="A803" s="73">
        <v>159392</v>
      </c>
      <c r="B803" s="73" t="s">
        <v>118</v>
      </c>
      <c r="C803" s="73">
        <v>664939</v>
      </c>
      <c r="D803" s="73" t="s">
        <v>1157</v>
      </c>
      <c r="E803" s="73">
        <v>150</v>
      </c>
      <c r="F803" s="73">
        <v>0</v>
      </c>
      <c r="G803" s="73">
        <v>82</v>
      </c>
      <c r="H803" s="73">
        <v>232</v>
      </c>
      <c r="I803">
        <f t="shared" si="24"/>
        <v>0.64655172413793105</v>
      </c>
      <c r="J803">
        <f t="shared" si="25"/>
        <v>150</v>
      </c>
    </row>
    <row r="804" spans="1:10" ht="52.8" x14ac:dyDescent="0.3">
      <c r="A804" s="73">
        <v>159392</v>
      </c>
      <c r="B804" s="73" t="s">
        <v>118</v>
      </c>
      <c r="C804" s="73">
        <v>664649</v>
      </c>
      <c r="D804" s="73" t="s">
        <v>1156</v>
      </c>
      <c r="E804" s="73">
        <v>166</v>
      </c>
      <c r="F804" s="73">
        <v>0</v>
      </c>
      <c r="G804" s="73">
        <v>73</v>
      </c>
      <c r="H804" s="73">
        <v>239</v>
      </c>
      <c r="I804">
        <f t="shared" si="24"/>
        <v>0.69456066945606698</v>
      </c>
      <c r="J804">
        <f t="shared" si="25"/>
        <v>166</v>
      </c>
    </row>
    <row r="805" spans="1:10" ht="66" x14ac:dyDescent="0.3">
      <c r="A805" s="73">
        <v>159897</v>
      </c>
      <c r="B805" s="73" t="s">
        <v>119</v>
      </c>
      <c r="C805" s="73">
        <v>661146</v>
      </c>
      <c r="D805" s="73" t="s">
        <v>1161</v>
      </c>
      <c r="E805" s="73">
        <v>342</v>
      </c>
      <c r="F805" s="73">
        <v>0</v>
      </c>
      <c r="G805" s="73">
        <v>0</v>
      </c>
      <c r="H805" s="73">
        <v>342</v>
      </c>
      <c r="I805">
        <f t="shared" si="24"/>
        <v>1</v>
      </c>
      <c r="J805">
        <f t="shared" si="25"/>
        <v>342</v>
      </c>
    </row>
    <row r="806" spans="1:10" ht="66" x14ac:dyDescent="0.3">
      <c r="A806" s="73">
        <v>159897</v>
      </c>
      <c r="B806" s="73" t="s">
        <v>119</v>
      </c>
      <c r="C806" s="73">
        <v>661145</v>
      </c>
      <c r="D806" s="73" t="s">
        <v>1160</v>
      </c>
      <c r="E806" s="73">
        <v>407</v>
      </c>
      <c r="F806" s="73">
        <v>0</v>
      </c>
      <c r="G806" s="73">
        <v>15</v>
      </c>
      <c r="H806" s="73">
        <v>422</v>
      </c>
      <c r="I806">
        <f t="shared" si="24"/>
        <v>0.96445497630331756</v>
      </c>
      <c r="J806">
        <f t="shared" si="25"/>
        <v>407</v>
      </c>
    </row>
    <row r="807" spans="1:10" ht="66" x14ac:dyDescent="0.3">
      <c r="A807" s="73">
        <v>159897</v>
      </c>
      <c r="B807" s="73" t="s">
        <v>119</v>
      </c>
      <c r="C807" s="73">
        <v>664322</v>
      </c>
      <c r="D807" s="73" t="s">
        <v>1159</v>
      </c>
      <c r="E807" s="73">
        <v>579</v>
      </c>
      <c r="F807" s="73">
        <v>0</v>
      </c>
      <c r="G807" s="73">
        <v>0</v>
      </c>
      <c r="H807" s="73">
        <v>579</v>
      </c>
      <c r="I807">
        <f t="shared" si="24"/>
        <v>1</v>
      </c>
      <c r="J807">
        <f t="shared" si="25"/>
        <v>579</v>
      </c>
    </row>
    <row r="808" spans="1:10" ht="39.6" x14ac:dyDescent="0.3">
      <c r="A808" s="73">
        <v>159499</v>
      </c>
      <c r="B808" s="73" t="s">
        <v>120</v>
      </c>
      <c r="C808" s="73">
        <v>661742</v>
      </c>
      <c r="D808" s="73" t="s">
        <v>1162</v>
      </c>
      <c r="E808" s="73">
        <v>85</v>
      </c>
      <c r="F808" s="73">
        <v>39</v>
      </c>
      <c r="G808" s="73">
        <v>135</v>
      </c>
      <c r="H808" s="73">
        <v>259</v>
      </c>
      <c r="I808">
        <f t="shared" si="24"/>
        <v>0.47876447876447875</v>
      </c>
      <c r="J808">
        <f t="shared" si="25"/>
        <v>124</v>
      </c>
    </row>
    <row r="809" spans="1:10" ht="39.6" x14ac:dyDescent="0.3">
      <c r="A809" s="73">
        <v>159499</v>
      </c>
      <c r="B809" s="73" t="s">
        <v>120</v>
      </c>
      <c r="C809" s="73">
        <v>661744</v>
      </c>
      <c r="D809" s="73" t="s">
        <v>1163</v>
      </c>
      <c r="E809" s="73">
        <v>111</v>
      </c>
      <c r="F809" s="73">
        <v>35</v>
      </c>
      <c r="G809" s="73">
        <v>169</v>
      </c>
      <c r="H809" s="73">
        <v>315</v>
      </c>
      <c r="I809">
        <f t="shared" si="24"/>
        <v>0.46349206349206351</v>
      </c>
      <c r="J809">
        <f t="shared" si="25"/>
        <v>146</v>
      </c>
    </row>
    <row r="810" spans="1:10" ht="39.6" x14ac:dyDescent="0.3">
      <c r="A810" s="73">
        <v>159375</v>
      </c>
      <c r="B810" s="73" t="s">
        <v>121</v>
      </c>
      <c r="C810" s="73">
        <v>661751</v>
      </c>
      <c r="D810" s="73" t="s">
        <v>1164</v>
      </c>
      <c r="E810" s="73">
        <v>65</v>
      </c>
      <c r="F810" s="73">
        <v>0</v>
      </c>
      <c r="G810" s="73">
        <v>18</v>
      </c>
      <c r="H810" s="73">
        <v>83</v>
      </c>
      <c r="I810">
        <f t="shared" si="24"/>
        <v>0.7831325301204819</v>
      </c>
      <c r="J810">
        <f t="shared" si="25"/>
        <v>65</v>
      </c>
    </row>
    <row r="811" spans="1:10" ht="52.8" x14ac:dyDescent="0.3">
      <c r="A811" s="73">
        <v>159903</v>
      </c>
      <c r="B811" s="73" t="s">
        <v>122</v>
      </c>
      <c r="C811" s="73">
        <v>661245</v>
      </c>
      <c r="D811" s="73" t="s">
        <v>1167</v>
      </c>
      <c r="E811" s="73">
        <v>84</v>
      </c>
      <c r="F811" s="73">
        <v>26</v>
      </c>
      <c r="G811" s="73">
        <v>332</v>
      </c>
      <c r="H811" s="73">
        <v>442</v>
      </c>
      <c r="I811">
        <f t="shared" si="24"/>
        <v>0.24886877828054299</v>
      </c>
      <c r="J811">
        <f t="shared" si="25"/>
        <v>110</v>
      </c>
    </row>
    <row r="812" spans="1:10" ht="52.8" x14ac:dyDescent="0.3">
      <c r="A812" s="73">
        <v>159903</v>
      </c>
      <c r="B812" s="73" t="s">
        <v>122</v>
      </c>
      <c r="C812" s="73">
        <v>661246</v>
      </c>
      <c r="D812" s="73" t="s">
        <v>1166</v>
      </c>
      <c r="E812" s="73">
        <v>91</v>
      </c>
      <c r="F812" s="73">
        <v>29</v>
      </c>
      <c r="G812" s="73">
        <v>466</v>
      </c>
      <c r="H812" s="73">
        <v>586</v>
      </c>
      <c r="I812">
        <f t="shared" si="24"/>
        <v>0.20477815699658702</v>
      </c>
      <c r="J812">
        <f t="shared" si="25"/>
        <v>120</v>
      </c>
    </row>
    <row r="813" spans="1:10" ht="52.8" x14ac:dyDescent="0.3">
      <c r="A813" s="73">
        <v>159903</v>
      </c>
      <c r="B813" s="73" t="s">
        <v>122</v>
      </c>
      <c r="C813" s="73">
        <v>661244</v>
      </c>
      <c r="D813" s="73" t="s">
        <v>1165</v>
      </c>
      <c r="E813" s="73">
        <v>174</v>
      </c>
      <c r="F813" s="73">
        <v>30</v>
      </c>
      <c r="G813" s="73">
        <v>563</v>
      </c>
      <c r="H813" s="73">
        <v>767</v>
      </c>
      <c r="I813">
        <f t="shared" si="24"/>
        <v>0.26597131681877445</v>
      </c>
      <c r="J813">
        <f t="shared" si="25"/>
        <v>204</v>
      </c>
    </row>
    <row r="814" spans="1:10" ht="52.8" x14ac:dyDescent="0.3">
      <c r="A814" s="73">
        <v>159318</v>
      </c>
      <c r="B814" s="73" t="s">
        <v>123</v>
      </c>
      <c r="C814" s="73">
        <v>660546</v>
      </c>
      <c r="D814" s="73" t="s">
        <v>1170</v>
      </c>
      <c r="E814" s="73">
        <v>91</v>
      </c>
      <c r="F814" s="73">
        <v>0</v>
      </c>
      <c r="G814" s="73">
        <v>31</v>
      </c>
      <c r="H814" s="73">
        <v>122</v>
      </c>
      <c r="I814">
        <f t="shared" si="24"/>
        <v>0.74590163934426235</v>
      </c>
      <c r="J814">
        <f t="shared" si="25"/>
        <v>91</v>
      </c>
    </row>
    <row r="815" spans="1:10" ht="52.8" x14ac:dyDescent="0.3">
      <c r="A815" s="73">
        <v>159318</v>
      </c>
      <c r="B815" s="73" t="s">
        <v>123</v>
      </c>
      <c r="C815" s="73">
        <v>660547</v>
      </c>
      <c r="D815" s="73" t="s">
        <v>1169</v>
      </c>
      <c r="E815" s="73">
        <v>143</v>
      </c>
      <c r="F815" s="73">
        <v>0</v>
      </c>
      <c r="G815" s="73">
        <v>20</v>
      </c>
      <c r="H815" s="73">
        <v>163</v>
      </c>
      <c r="I815">
        <f t="shared" si="24"/>
        <v>0.87730061349693256</v>
      </c>
      <c r="J815">
        <f t="shared" si="25"/>
        <v>143</v>
      </c>
    </row>
    <row r="816" spans="1:10" ht="52.8" x14ac:dyDescent="0.3">
      <c r="A816" s="73">
        <v>159318</v>
      </c>
      <c r="B816" s="73" t="s">
        <v>123</v>
      </c>
      <c r="C816" s="73">
        <v>660545</v>
      </c>
      <c r="D816" s="73" t="s">
        <v>1168</v>
      </c>
      <c r="E816" s="73">
        <v>135</v>
      </c>
      <c r="F816" s="73">
        <v>0</v>
      </c>
      <c r="G816" s="73">
        <v>50</v>
      </c>
      <c r="H816" s="73">
        <v>185</v>
      </c>
      <c r="I816">
        <f t="shared" si="24"/>
        <v>0.72972972972972971</v>
      </c>
      <c r="J816">
        <f t="shared" si="25"/>
        <v>135</v>
      </c>
    </row>
    <row r="817" spans="1:10" ht="132" x14ac:dyDescent="0.3">
      <c r="A817" s="73">
        <v>159672</v>
      </c>
      <c r="B817" s="73" t="s">
        <v>124</v>
      </c>
      <c r="C817" s="73">
        <v>662793</v>
      </c>
      <c r="D817" s="73" t="s">
        <v>1173</v>
      </c>
      <c r="E817" s="73">
        <v>14</v>
      </c>
      <c r="F817" s="73">
        <v>0</v>
      </c>
      <c r="G817" s="73">
        <v>6</v>
      </c>
      <c r="H817" s="73">
        <v>20</v>
      </c>
      <c r="I817">
        <f t="shared" si="24"/>
        <v>0.7</v>
      </c>
      <c r="J817">
        <f t="shared" si="25"/>
        <v>14</v>
      </c>
    </row>
    <row r="818" spans="1:10" ht="52.8" x14ac:dyDescent="0.3">
      <c r="A818" s="73">
        <v>159672</v>
      </c>
      <c r="B818" s="73" t="s">
        <v>124</v>
      </c>
      <c r="C818" s="73">
        <v>662711</v>
      </c>
      <c r="D818" s="73" t="s">
        <v>2326</v>
      </c>
      <c r="E818" s="73">
        <v>45</v>
      </c>
      <c r="F818" s="73">
        <v>0</v>
      </c>
      <c r="G818" s="73">
        <v>0</v>
      </c>
      <c r="H818" s="73">
        <v>45</v>
      </c>
      <c r="I818">
        <f t="shared" si="24"/>
        <v>1</v>
      </c>
      <c r="J818">
        <f t="shared" si="25"/>
        <v>45</v>
      </c>
    </row>
    <row r="819" spans="1:10" ht="52.8" x14ac:dyDescent="0.3">
      <c r="A819" s="73">
        <v>159672</v>
      </c>
      <c r="B819" s="73" t="s">
        <v>124</v>
      </c>
      <c r="C819" s="73">
        <v>661178</v>
      </c>
      <c r="D819" s="73" t="s">
        <v>1172</v>
      </c>
      <c r="E819" s="73">
        <v>286</v>
      </c>
      <c r="F819" s="73">
        <v>0</v>
      </c>
      <c r="G819" s="73">
        <v>0</v>
      </c>
      <c r="H819" s="73">
        <v>286</v>
      </c>
      <c r="I819">
        <f t="shared" si="24"/>
        <v>1</v>
      </c>
      <c r="J819">
        <f t="shared" si="25"/>
        <v>286</v>
      </c>
    </row>
    <row r="820" spans="1:10" ht="52.8" x14ac:dyDescent="0.3">
      <c r="A820" s="73">
        <v>159672</v>
      </c>
      <c r="B820" s="73" t="s">
        <v>124</v>
      </c>
      <c r="C820" s="73">
        <v>664970</v>
      </c>
      <c r="D820" s="73" t="s">
        <v>1171</v>
      </c>
      <c r="E820" s="73">
        <v>331</v>
      </c>
      <c r="F820" s="73">
        <v>0</v>
      </c>
      <c r="G820" s="73">
        <v>109</v>
      </c>
      <c r="H820" s="73">
        <v>440</v>
      </c>
      <c r="I820">
        <f t="shared" si="24"/>
        <v>0.75227272727272732</v>
      </c>
      <c r="J820">
        <f t="shared" si="25"/>
        <v>331</v>
      </c>
    </row>
    <row r="821" spans="1:10" ht="52.8" x14ac:dyDescent="0.3">
      <c r="A821" s="73">
        <v>159672</v>
      </c>
      <c r="B821" s="73" t="s">
        <v>124</v>
      </c>
      <c r="C821" s="73">
        <v>661176</v>
      </c>
      <c r="D821" s="73" t="s">
        <v>1175</v>
      </c>
      <c r="E821" s="73">
        <v>407</v>
      </c>
      <c r="F821" s="73">
        <v>0</v>
      </c>
      <c r="G821" s="73">
        <v>65</v>
      </c>
      <c r="H821" s="73">
        <v>472</v>
      </c>
      <c r="I821">
        <f t="shared" si="24"/>
        <v>0.86228813559322037</v>
      </c>
      <c r="J821">
        <f t="shared" si="25"/>
        <v>407</v>
      </c>
    </row>
    <row r="822" spans="1:10" ht="52.8" x14ac:dyDescent="0.3">
      <c r="A822" s="73">
        <v>159385</v>
      </c>
      <c r="B822" s="73" t="s">
        <v>125</v>
      </c>
      <c r="C822" s="73">
        <v>660761</v>
      </c>
      <c r="D822" s="73" t="s">
        <v>1176</v>
      </c>
      <c r="E822" s="73">
        <v>185</v>
      </c>
      <c r="F822" s="73">
        <v>0</v>
      </c>
      <c r="G822" s="73">
        <v>23</v>
      </c>
      <c r="H822" s="73">
        <v>208</v>
      </c>
      <c r="I822">
        <f t="shared" si="24"/>
        <v>0.88942307692307687</v>
      </c>
      <c r="J822">
        <f t="shared" si="25"/>
        <v>185</v>
      </c>
    </row>
    <row r="823" spans="1:10" ht="52.8" x14ac:dyDescent="0.3">
      <c r="A823" s="73">
        <v>159276</v>
      </c>
      <c r="B823" s="73" t="s">
        <v>126</v>
      </c>
      <c r="C823" s="73">
        <v>684850</v>
      </c>
      <c r="D823" s="73" t="s">
        <v>840</v>
      </c>
      <c r="E823" s="73">
        <v>207</v>
      </c>
      <c r="F823" s="73">
        <v>0</v>
      </c>
      <c r="G823" s="73">
        <v>81</v>
      </c>
      <c r="H823" s="73">
        <v>288</v>
      </c>
      <c r="I823">
        <f t="shared" si="24"/>
        <v>0.71875</v>
      </c>
      <c r="J823">
        <f t="shared" si="25"/>
        <v>207</v>
      </c>
    </row>
    <row r="824" spans="1:10" ht="52.8" x14ac:dyDescent="0.3">
      <c r="A824" s="73">
        <v>159276</v>
      </c>
      <c r="B824" s="73" t="s">
        <v>126</v>
      </c>
      <c r="C824" s="73">
        <v>660592</v>
      </c>
      <c r="D824" s="73" t="s">
        <v>1183</v>
      </c>
      <c r="E824" s="73">
        <v>133</v>
      </c>
      <c r="F824" s="73">
        <v>53</v>
      </c>
      <c r="G824" s="73">
        <v>370</v>
      </c>
      <c r="H824" s="73">
        <v>556</v>
      </c>
      <c r="I824">
        <f t="shared" si="24"/>
        <v>0.3345323741007194</v>
      </c>
      <c r="J824">
        <f t="shared" si="25"/>
        <v>186</v>
      </c>
    </row>
    <row r="825" spans="1:10" ht="52.8" x14ac:dyDescent="0.3">
      <c r="A825" s="73">
        <v>159276</v>
      </c>
      <c r="B825" s="73" t="s">
        <v>126</v>
      </c>
      <c r="C825" s="73">
        <v>660590</v>
      </c>
      <c r="D825" s="73" t="s">
        <v>1179</v>
      </c>
      <c r="E825" s="73">
        <v>92</v>
      </c>
      <c r="F825" s="73">
        <v>30</v>
      </c>
      <c r="G825" s="73">
        <v>435</v>
      </c>
      <c r="H825" s="73">
        <v>557</v>
      </c>
      <c r="I825">
        <f t="shared" si="24"/>
        <v>0.21903052064631956</v>
      </c>
      <c r="J825">
        <f t="shared" si="25"/>
        <v>122</v>
      </c>
    </row>
    <row r="826" spans="1:10" ht="52.8" x14ac:dyDescent="0.3">
      <c r="A826" s="73">
        <v>159276</v>
      </c>
      <c r="B826" s="73" t="s">
        <v>126</v>
      </c>
      <c r="C826" s="73">
        <v>660593</v>
      </c>
      <c r="D826" s="73" t="s">
        <v>963</v>
      </c>
      <c r="E826" s="73">
        <v>122</v>
      </c>
      <c r="F826" s="73">
        <v>41</v>
      </c>
      <c r="G826" s="73">
        <v>401</v>
      </c>
      <c r="H826" s="73">
        <v>564</v>
      </c>
      <c r="I826">
        <f t="shared" si="24"/>
        <v>0.28900709219858156</v>
      </c>
      <c r="J826">
        <f t="shared" si="25"/>
        <v>163</v>
      </c>
    </row>
    <row r="827" spans="1:10" ht="52.8" x14ac:dyDescent="0.3">
      <c r="A827" s="73">
        <v>159276</v>
      </c>
      <c r="B827" s="73" t="s">
        <v>126</v>
      </c>
      <c r="C827" s="73">
        <v>660589</v>
      </c>
      <c r="D827" s="73" t="s">
        <v>1178</v>
      </c>
      <c r="E827" s="73">
        <v>97</v>
      </c>
      <c r="F827" s="73">
        <v>47</v>
      </c>
      <c r="G827" s="73">
        <v>497</v>
      </c>
      <c r="H827" s="73">
        <v>641</v>
      </c>
      <c r="I827">
        <f t="shared" si="24"/>
        <v>0.22464898595943839</v>
      </c>
      <c r="J827">
        <f t="shared" si="25"/>
        <v>144</v>
      </c>
    </row>
    <row r="828" spans="1:10" ht="52.8" x14ac:dyDescent="0.3">
      <c r="A828" s="73">
        <v>159276</v>
      </c>
      <c r="B828" s="73" t="s">
        <v>126</v>
      </c>
      <c r="C828" s="73">
        <v>660594</v>
      </c>
      <c r="D828" s="73" t="s">
        <v>950</v>
      </c>
      <c r="E828" s="73">
        <v>135</v>
      </c>
      <c r="F828" s="73">
        <v>36</v>
      </c>
      <c r="G828" s="73">
        <v>529</v>
      </c>
      <c r="H828" s="73">
        <v>700</v>
      </c>
      <c r="I828">
        <f t="shared" si="24"/>
        <v>0.24428571428571427</v>
      </c>
      <c r="J828">
        <f t="shared" si="25"/>
        <v>171</v>
      </c>
    </row>
    <row r="829" spans="1:10" ht="52.8" x14ac:dyDescent="0.3">
      <c r="A829" s="73">
        <v>159276</v>
      </c>
      <c r="B829" s="73" t="s">
        <v>126</v>
      </c>
      <c r="C829" s="73">
        <v>685301</v>
      </c>
      <c r="D829" s="73" t="s">
        <v>1185</v>
      </c>
      <c r="E829" s="73">
        <v>153</v>
      </c>
      <c r="F829" s="73">
        <v>45</v>
      </c>
      <c r="G829" s="73">
        <v>504</v>
      </c>
      <c r="H829" s="73">
        <v>702</v>
      </c>
      <c r="I829">
        <f t="shared" si="24"/>
        <v>0.28205128205128205</v>
      </c>
      <c r="J829">
        <f t="shared" si="25"/>
        <v>198</v>
      </c>
    </row>
    <row r="830" spans="1:10" ht="52.8" x14ac:dyDescent="0.3">
      <c r="A830" s="73">
        <v>159276</v>
      </c>
      <c r="B830" s="73" t="s">
        <v>126</v>
      </c>
      <c r="C830" s="73">
        <v>660586</v>
      </c>
      <c r="D830" s="73" t="s">
        <v>1182</v>
      </c>
      <c r="E830" s="73">
        <v>139</v>
      </c>
      <c r="F830" s="73">
        <v>59</v>
      </c>
      <c r="G830" s="73">
        <v>512</v>
      </c>
      <c r="H830" s="73">
        <v>710</v>
      </c>
      <c r="I830">
        <f t="shared" si="24"/>
        <v>0.27887323943661974</v>
      </c>
      <c r="J830">
        <f t="shared" si="25"/>
        <v>198</v>
      </c>
    </row>
    <row r="831" spans="1:10" ht="52.8" x14ac:dyDescent="0.3">
      <c r="A831" s="73">
        <v>159276</v>
      </c>
      <c r="B831" s="73" t="s">
        <v>126</v>
      </c>
      <c r="C831" s="73">
        <v>665243</v>
      </c>
      <c r="D831" s="73" t="s">
        <v>1180</v>
      </c>
      <c r="E831" s="73">
        <v>128</v>
      </c>
      <c r="F831" s="73">
        <v>62</v>
      </c>
      <c r="G831" s="73">
        <v>663</v>
      </c>
      <c r="H831" s="73">
        <v>853</v>
      </c>
      <c r="I831">
        <f t="shared" si="24"/>
        <v>0.22274325908558029</v>
      </c>
      <c r="J831">
        <f t="shared" si="25"/>
        <v>190</v>
      </c>
    </row>
    <row r="832" spans="1:10" ht="52.8" x14ac:dyDescent="0.3">
      <c r="A832" s="73">
        <v>159276</v>
      </c>
      <c r="B832" s="73" t="s">
        <v>126</v>
      </c>
      <c r="C832" s="73">
        <v>660587</v>
      </c>
      <c r="D832" s="73" t="s">
        <v>1184</v>
      </c>
      <c r="E832" s="73">
        <v>156</v>
      </c>
      <c r="F832" s="73">
        <v>67</v>
      </c>
      <c r="G832" s="73">
        <v>638</v>
      </c>
      <c r="H832" s="73">
        <v>861</v>
      </c>
      <c r="I832">
        <f t="shared" si="24"/>
        <v>0.25900116144018581</v>
      </c>
      <c r="J832">
        <f t="shared" si="25"/>
        <v>223</v>
      </c>
    </row>
    <row r="833" spans="1:10" ht="52.8" x14ac:dyDescent="0.3">
      <c r="A833" s="73">
        <v>159276</v>
      </c>
      <c r="B833" s="73" t="s">
        <v>126</v>
      </c>
      <c r="C833" s="73">
        <v>663872</v>
      </c>
      <c r="D833" s="73" t="s">
        <v>1177</v>
      </c>
      <c r="E833" s="73">
        <v>265</v>
      </c>
      <c r="F833" s="73">
        <v>113</v>
      </c>
      <c r="G833" s="73">
        <v>1118</v>
      </c>
      <c r="H833" s="73">
        <v>1496</v>
      </c>
      <c r="I833">
        <f t="shared" si="24"/>
        <v>0.25267379679144386</v>
      </c>
      <c r="J833">
        <f t="shared" si="25"/>
        <v>378</v>
      </c>
    </row>
    <row r="834" spans="1:10" ht="52.8" x14ac:dyDescent="0.3">
      <c r="A834" s="73">
        <v>159276</v>
      </c>
      <c r="B834" s="73" t="s">
        <v>126</v>
      </c>
      <c r="C834" s="73">
        <v>660585</v>
      </c>
      <c r="D834" s="73" t="s">
        <v>1181</v>
      </c>
      <c r="E834" s="73">
        <v>402</v>
      </c>
      <c r="F834" s="73">
        <v>158</v>
      </c>
      <c r="G834" s="73">
        <v>1665</v>
      </c>
      <c r="H834" s="73">
        <v>2225</v>
      </c>
      <c r="I834">
        <f t="shared" ref="I834:I897" si="26">SUM(E834:F834)/H834</f>
        <v>0.25168539325842698</v>
      </c>
      <c r="J834">
        <f t="shared" ref="J834:J897" si="27">SUM(E834:F834)</f>
        <v>560</v>
      </c>
    </row>
    <row r="835" spans="1:10" ht="66" x14ac:dyDescent="0.3">
      <c r="A835" s="73">
        <v>159940</v>
      </c>
      <c r="B835" s="73" t="s">
        <v>127</v>
      </c>
      <c r="C835" s="73">
        <v>661640</v>
      </c>
      <c r="D835" s="73" t="s">
        <v>1195</v>
      </c>
      <c r="E835" s="73">
        <v>36</v>
      </c>
      <c r="F835" s="73">
        <v>5</v>
      </c>
      <c r="G835" s="73">
        <v>204</v>
      </c>
      <c r="H835" s="73">
        <v>245</v>
      </c>
      <c r="I835">
        <f t="shared" si="26"/>
        <v>0.16734693877551021</v>
      </c>
      <c r="J835">
        <f t="shared" si="27"/>
        <v>41</v>
      </c>
    </row>
    <row r="836" spans="1:10" ht="66" x14ac:dyDescent="0.3">
      <c r="A836" s="73">
        <v>159940</v>
      </c>
      <c r="B836" s="73" t="s">
        <v>127</v>
      </c>
      <c r="C836" s="73">
        <v>661627</v>
      </c>
      <c r="D836" s="73" t="s">
        <v>1225</v>
      </c>
      <c r="E836" s="73">
        <v>7</v>
      </c>
      <c r="F836" s="73">
        <v>3</v>
      </c>
      <c r="G836" s="73">
        <v>261</v>
      </c>
      <c r="H836" s="73">
        <v>271</v>
      </c>
      <c r="I836">
        <f t="shared" si="26"/>
        <v>3.6900369003690037E-2</v>
      </c>
      <c r="J836">
        <f t="shared" si="27"/>
        <v>10</v>
      </c>
    </row>
    <row r="837" spans="1:10" ht="66" x14ac:dyDescent="0.3">
      <c r="A837" s="73">
        <v>159940</v>
      </c>
      <c r="B837" s="73" t="s">
        <v>127</v>
      </c>
      <c r="C837" s="73">
        <v>661612</v>
      </c>
      <c r="D837" s="73" t="s">
        <v>390</v>
      </c>
      <c r="E837" s="73">
        <v>60</v>
      </c>
      <c r="F837" s="73">
        <v>24</v>
      </c>
      <c r="G837" s="73">
        <v>219</v>
      </c>
      <c r="H837" s="73">
        <v>303</v>
      </c>
      <c r="I837">
        <f t="shared" si="26"/>
        <v>0.27722772277227725</v>
      </c>
      <c r="J837">
        <f t="shared" si="27"/>
        <v>84</v>
      </c>
    </row>
    <row r="838" spans="1:10" ht="66" x14ac:dyDescent="0.3">
      <c r="A838" s="73">
        <v>159940</v>
      </c>
      <c r="B838" s="73" t="s">
        <v>127</v>
      </c>
      <c r="C838" s="73">
        <v>661618</v>
      </c>
      <c r="D838" s="73" t="s">
        <v>1210</v>
      </c>
      <c r="E838" s="73">
        <v>70</v>
      </c>
      <c r="F838" s="73">
        <v>20</v>
      </c>
      <c r="G838" s="73">
        <v>230</v>
      </c>
      <c r="H838" s="73">
        <v>320</v>
      </c>
      <c r="I838">
        <f t="shared" si="26"/>
        <v>0.28125</v>
      </c>
      <c r="J838">
        <f t="shared" si="27"/>
        <v>90</v>
      </c>
    </row>
    <row r="839" spans="1:10" ht="66" x14ac:dyDescent="0.3">
      <c r="A839" s="73">
        <v>159940</v>
      </c>
      <c r="B839" s="73" t="s">
        <v>127</v>
      </c>
      <c r="C839" s="73">
        <v>661611</v>
      </c>
      <c r="D839" s="73" t="s">
        <v>1201</v>
      </c>
      <c r="E839" s="73">
        <v>67</v>
      </c>
      <c r="F839" s="73">
        <v>16</v>
      </c>
      <c r="G839" s="73">
        <v>246</v>
      </c>
      <c r="H839" s="73">
        <v>329</v>
      </c>
      <c r="I839">
        <f t="shared" si="26"/>
        <v>0.25227963525835867</v>
      </c>
      <c r="J839">
        <f t="shared" si="27"/>
        <v>83</v>
      </c>
    </row>
    <row r="840" spans="1:10" ht="66" x14ac:dyDescent="0.3">
      <c r="A840" s="73">
        <v>159940</v>
      </c>
      <c r="B840" s="73" t="s">
        <v>127</v>
      </c>
      <c r="C840" s="73">
        <v>661607</v>
      </c>
      <c r="D840" s="73" t="s">
        <v>1191</v>
      </c>
      <c r="E840" s="73">
        <v>30</v>
      </c>
      <c r="F840" s="73">
        <v>9</v>
      </c>
      <c r="G840" s="73">
        <v>326</v>
      </c>
      <c r="H840" s="73">
        <v>365</v>
      </c>
      <c r="I840">
        <f t="shared" si="26"/>
        <v>0.10684931506849316</v>
      </c>
      <c r="J840">
        <f t="shared" si="27"/>
        <v>39</v>
      </c>
    </row>
    <row r="841" spans="1:10" ht="66" x14ac:dyDescent="0.3">
      <c r="A841" s="73">
        <v>159940</v>
      </c>
      <c r="B841" s="73" t="s">
        <v>127</v>
      </c>
      <c r="C841" s="73">
        <v>661615</v>
      </c>
      <c r="D841" s="73" t="s">
        <v>1207</v>
      </c>
      <c r="E841" s="73">
        <v>16</v>
      </c>
      <c r="F841" s="73">
        <v>6</v>
      </c>
      <c r="G841" s="73">
        <v>371</v>
      </c>
      <c r="H841" s="73">
        <v>393</v>
      </c>
      <c r="I841">
        <f t="shared" si="26"/>
        <v>5.5979643765903309E-2</v>
      </c>
      <c r="J841">
        <f t="shared" si="27"/>
        <v>22</v>
      </c>
    </row>
    <row r="842" spans="1:10" ht="66" x14ac:dyDescent="0.3">
      <c r="A842" s="73">
        <v>159940</v>
      </c>
      <c r="B842" s="73" t="s">
        <v>127</v>
      </c>
      <c r="C842" s="73">
        <v>661625</v>
      </c>
      <c r="D842" s="73" t="s">
        <v>1222</v>
      </c>
      <c r="E842" s="73">
        <v>33</v>
      </c>
      <c r="F842" s="73">
        <v>23</v>
      </c>
      <c r="G842" s="73">
        <v>348</v>
      </c>
      <c r="H842" s="73">
        <v>404</v>
      </c>
      <c r="I842">
        <f t="shared" si="26"/>
        <v>0.13861386138613863</v>
      </c>
      <c r="J842">
        <f t="shared" si="27"/>
        <v>56</v>
      </c>
    </row>
    <row r="843" spans="1:10" ht="66" x14ac:dyDescent="0.3">
      <c r="A843" s="73">
        <v>159940</v>
      </c>
      <c r="B843" s="73" t="s">
        <v>127</v>
      </c>
      <c r="C843" s="73">
        <v>685331</v>
      </c>
      <c r="D843" s="73" t="s">
        <v>1194</v>
      </c>
      <c r="E843" s="73">
        <v>48</v>
      </c>
      <c r="F843" s="73">
        <v>4</v>
      </c>
      <c r="G843" s="73">
        <v>355</v>
      </c>
      <c r="H843" s="73">
        <v>407</v>
      </c>
      <c r="I843">
        <f t="shared" si="26"/>
        <v>0.12776412776412777</v>
      </c>
      <c r="J843">
        <f t="shared" si="27"/>
        <v>52</v>
      </c>
    </row>
    <row r="844" spans="1:10" ht="66" x14ac:dyDescent="0.3">
      <c r="A844" s="73">
        <v>159940</v>
      </c>
      <c r="B844" s="73" t="s">
        <v>127</v>
      </c>
      <c r="C844" s="73">
        <v>661620</v>
      </c>
      <c r="D844" s="73" t="s">
        <v>1214</v>
      </c>
      <c r="E844" s="73">
        <v>32</v>
      </c>
      <c r="F844" s="73">
        <v>6</v>
      </c>
      <c r="G844" s="73">
        <v>386</v>
      </c>
      <c r="H844" s="73">
        <v>424</v>
      </c>
      <c r="I844">
        <f t="shared" si="26"/>
        <v>8.9622641509433956E-2</v>
      </c>
      <c r="J844">
        <f t="shared" si="27"/>
        <v>38</v>
      </c>
    </row>
    <row r="845" spans="1:10" ht="66" x14ac:dyDescent="0.3">
      <c r="A845" s="73">
        <v>159940</v>
      </c>
      <c r="B845" s="73" t="s">
        <v>127</v>
      </c>
      <c r="C845" s="73">
        <v>661604</v>
      </c>
      <c r="D845" s="73" t="s">
        <v>1188</v>
      </c>
      <c r="E845" s="73">
        <v>109</v>
      </c>
      <c r="F845" s="73">
        <v>24</v>
      </c>
      <c r="G845" s="73">
        <v>297</v>
      </c>
      <c r="H845" s="73">
        <v>430</v>
      </c>
      <c r="I845">
        <f t="shared" si="26"/>
        <v>0.30930232558139537</v>
      </c>
      <c r="J845">
        <f t="shared" si="27"/>
        <v>133</v>
      </c>
    </row>
    <row r="846" spans="1:10" ht="66" x14ac:dyDescent="0.3">
      <c r="A846" s="73">
        <v>159940</v>
      </c>
      <c r="B846" s="73" t="s">
        <v>127</v>
      </c>
      <c r="C846" s="73">
        <v>661603</v>
      </c>
      <c r="D846" s="73" t="s">
        <v>1187</v>
      </c>
      <c r="E846" s="73">
        <v>21</v>
      </c>
      <c r="F846" s="73">
        <v>8</v>
      </c>
      <c r="G846" s="73">
        <v>404</v>
      </c>
      <c r="H846" s="73">
        <v>433</v>
      </c>
      <c r="I846">
        <f t="shared" si="26"/>
        <v>6.6974595842956119E-2</v>
      </c>
      <c r="J846">
        <f t="shared" si="27"/>
        <v>29</v>
      </c>
    </row>
    <row r="847" spans="1:10" ht="66" x14ac:dyDescent="0.3">
      <c r="A847" s="73">
        <v>159940</v>
      </c>
      <c r="B847" s="73" t="s">
        <v>127</v>
      </c>
      <c r="C847" s="73">
        <v>664249</v>
      </c>
      <c r="D847" s="73" t="s">
        <v>403</v>
      </c>
      <c r="E847" s="73">
        <v>6</v>
      </c>
      <c r="F847" s="73">
        <v>3</v>
      </c>
      <c r="G847" s="73">
        <v>437</v>
      </c>
      <c r="H847" s="73">
        <v>446</v>
      </c>
      <c r="I847">
        <f t="shared" si="26"/>
        <v>2.0179372197309416E-2</v>
      </c>
      <c r="J847">
        <f t="shared" si="27"/>
        <v>9</v>
      </c>
    </row>
    <row r="848" spans="1:10" ht="66" x14ac:dyDescent="0.3">
      <c r="A848" s="73">
        <v>159940</v>
      </c>
      <c r="B848" s="73" t="s">
        <v>127</v>
      </c>
      <c r="C848" s="73">
        <v>661623</v>
      </c>
      <c r="D848" s="73" t="s">
        <v>1219</v>
      </c>
      <c r="E848" s="73">
        <v>26</v>
      </c>
      <c r="F848" s="73">
        <v>7</v>
      </c>
      <c r="G848" s="73">
        <v>417</v>
      </c>
      <c r="H848" s="73">
        <v>450</v>
      </c>
      <c r="I848">
        <f t="shared" si="26"/>
        <v>7.3333333333333334E-2</v>
      </c>
      <c r="J848">
        <f t="shared" si="27"/>
        <v>33</v>
      </c>
    </row>
    <row r="849" spans="1:10" ht="66" x14ac:dyDescent="0.3">
      <c r="A849" s="73">
        <v>159940</v>
      </c>
      <c r="B849" s="73" t="s">
        <v>127</v>
      </c>
      <c r="C849" s="73">
        <v>661609</v>
      </c>
      <c r="D849" s="73" t="s">
        <v>1197</v>
      </c>
      <c r="E849" s="73">
        <v>35</v>
      </c>
      <c r="F849" s="73">
        <v>7</v>
      </c>
      <c r="G849" s="73">
        <v>409</v>
      </c>
      <c r="H849" s="73">
        <v>451</v>
      </c>
      <c r="I849">
        <f t="shared" si="26"/>
        <v>9.3126385809312637E-2</v>
      </c>
      <c r="J849">
        <f t="shared" si="27"/>
        <v>42</v>
      </c>
    </row>
    <row r="850" spans="1:10" ht="66" x14ac:dyDescent="0.3">
      <c r="A850" s="73">
        <v>159940</v>
      </c>
      <c r="B850" s="73" t="s">
        <v>127</v>
      </c>
      <c r="C850" s="73">
        <v>661608</v>
      </c>
      <c r="D850" s="73" t="s">
        <v>1193</v>
      </c>
      <c r="E850" s="73">
        <v>75</v>
      </c>
      <c r="F850" s="73">
        <v>16</v>
      </c>
      <c r="G850" s="73">
        <v>364</v>
      </c>
      <c r="H850" s="73">
        <v>455</v>
      </c>
      <c r="I850">
        <f t="shared" si="26"/>
        <v>0.2</v>
      </c>
      <c r="J850">
        <f t="shared" si="27"/>
        <v>91</v>
      </c>
    </row>
    <row r="851" spans="1:10" ht="66" x14ac:dyDescent="0.3">
      <c r="A851" s="73">
        <v>159940</v>
      </c>
      <c r="B851" s="73" t="s">
        <v>127</v>
      </c>
      <c r="C851" s="73">
        <v>685330</v>
      </c>
      <c r="D851" s="73" t="s">
        <v>1190</v>
      </c>
      <c r="E851" s="73">
        <v>57</v>
      </c>
      <c r="F851" s="73">
        <v>13</v>
      </c>
      <c r="G851" s="73">
        <v>386</v>
      </c>
      <c r="H851" s="73">
        <v>456</v>
      </c>
      <c r="I851">
        <f t="shared" si="26"/>
        <v>0.15350877192982457</v>
      </c>
      <c r="J851">
        <f t="shared" si="27"/>
        <v>70</v>
      </c>
    </row>
    <row r="852" spans="1:10" ht="66" x14ac:dyDescent="0.3">
      <c r="A852" s="73">
        <v>159940</v>
      </c>
      <c r="B852" s="73" t="s">
        <v>127</v>
      </c>
      <c r="C852" s="73">
        <v>661610</v>
      </c>
      <c r="D852" s="73" t="s">
        <v>1198</v>
      </c>
      <c r="E852" s="73">
        <v>117</v>
      </c>
      <c r="F852" s="73">
        <v>32</v>
      </c>
      <c r="G852" s="73">
        <v>311</v>
      </c>
      <c r="H852" s="73">
        <v>460</v>
      </c>
      <c r="I852">
        <f t="shared" si="26"/>
        <v>0.32391304347826089</v>
      </c>
      <c r="J852">
        <f t="shared" si="27"/>
        <v>149</v>
      </c>
    </row>
    <row r="853" spans="1:10" ht="66" x14ac:dyDescent="0.3">
      <c r="A853" s="73">
        <v>159940</v>
      </c>
      <c r="B853" s="73" t="s">
        <v>127</v>
      </c>
      <c r="C853" s="73">
        <v>663587</v>
      </c>
      <c r="D853" s="73" t="s">
        <v>1215</v>
      </c>
      <c r="E853" s="73">
        <v>15</v>
      </c>
      <c r="F853" s="73">
        <v>7</v>
      </c>
      <c r="G853" s="73">
        <v>438</v>
      </c>
      <c r="H853" s="73">
        <v>460</v>
      </c>
      <c r="I853">
        <f t="shared" si="26"/>
        <v>4.7826086956521741E-2</v>
      </c>
      <c r="J853">
        <f t="shared" si="27"/>
        <v>22</v>
      </c>
    </row>
    <row r="854" spans="1:10" ht="66" x14ac:dyDescent="0.3">
      <c r="A854" s="73">
        <v>159940</v>
      </c>
      <c r="B854" s="73" t="s">
        <v>127</v>
      </c>
      <c r="C854" s="73">
        <v>661616</v>
      </c>
      <c r="D854" s="73" t="s">
        <v>1208</v>
      </c>
      <c r="E854" s="73">
        <v>7</v>
      </c>
      <c r="F854" s="73">
        <v>0</v>
      </c>
      <c r="G854" s="73">
        <v>471</v>
      </c>
      <c r="H854" s="73">
        <v>478</v>
      </c>
      <c r="I854">
        <f t="shared" si="26"/>
        <v>1.4644351464435146E-2</v>
      </c>
      <c r="J854">
        <f t="shared" si="27"/>
        <v>7</v>
      </c>
    </row>
    <row r="855" spans="1:10" ht="66" x14ac:dyDescent="0.3">
      <c r="A855" s="73">
        <v>159940</v>
      </c>
      <c r="B855" s="73" t="s">
        <v>127</v>
      </c>
      <c r="C855" s="73">
        <v>661605</v>
      </c>
      <c r="D855" s="73" t="s">
        <v>1189</v>
      </c>
      <c r="E855" s="73">
        <v>18</v>
      </c>
      <c r="F855" s="73">
        <v>7</v>
      </c>
      <c r="G855" s="73">
        <v>461</v>
      </c>
      <c r="H855" s="73">
        <v>486</v>
      </c>
      <c r="I855">
        <f t="shared" si="26"/>
        <v>5.1440329218106998E-2</v>
      </c>
      <c r="J855">
        <f t="shared" si="27"/>
        <v>25</v>
      </c>
    </row>
    <row r="856" spans="1:10" ht="66" x14ac:dyDescent="0.3">
      <c r="A856" s="73">
        <v>159940</v>
      </c>
      <c r="B856" s="73" t="s">
        <v>127</v>
      </c>
      <c r="C856" s="73">
        <v>686636</v>
      </c>
      <c r="D856" s="73" t="s">
        <v>1200</v>
      </c>
      <c r="E856" s="73">
        <v>13</v>
      </c>
      <c r="F856" s="73">
        <v>6</v>
      </c>
      <c r="G856" s="73">
        <v>471</v>
      </c>
      <c r="H856" s="73">
        <v>490</v>
      </c>
      <c r="I856">
        <f t="shared" si="26"/>
        <v>3.8775510204081633E-2</v>
      </c>
      <c r="J856">
        <f t="shared" si="27"/>
        <v>19</v>
      </c>
    </row>
    <row r="857" spans="1:10" ht="66" x14ac:dyDescent="0.3">
      <c r="A857" s="73">
        <v>159940</v>
      </c>
      <c r="B857" s="73" t="s">
        <v>127</v>
      </c>
      <c r="C857" s="73">
        <v>661624</v>
      </c>
      <c r="D857" s="73" t="s">
        <v>1220</v>
      </c>
      <c r="E857" s="73">
        <v>15</v>
      </c>
      <c r="F857" s="73">
        <v>3</v>
      </c>
      <c r="G857" s="73">
        <v>533</v>
      </c>
      <c r="H857" s="73">
        <v>551</v>
      </c>
      <c r="I857">
        <f t="shared" si="26"/>
        <v>3.2667876588021776E-2</v>
      </c>
      <c r="J857">
        <f t="shared" si="27"/>
        <v>18</v>
      </c>
    </row>
    <row r="858" spans="1:10" ht="66" x14ac:dyDescent="0.3">
      <c r="A858" s="73">
        <v>159940</v>
      </c>
      <c r="B858" s="73" t="s">
        <v>127</v>
      </c>
      <c r="C858" s="73">
        <v>661626</v>
      </c>
      <c r="D858" s="73" t="s">
        <v>1224</v>
      </c>
      <c r="E858" s="73">
        <v>58</v>
      </c>
      <c r="F858" s="73">
        <v>28</v>
      </c>
      <c r="G858" s="73">
        <v>465</v>
      </c>
      <c r="H858" s="73">
        <v>551</v>
      </c>
      <c r="I858">
        <f t="shared" si="26"/>
        <v>0.1560798548094374</v>
      </c>
      <c r="J858">
        <f t="shared" si="27"/>
        <v>86</v>
      </c>
    </row>
    <row r="859" spans="1:10" ht="66" x14ac:dyDescent="0.3">
      <c r="A859" s="73">
        <v>159940</v>
      </c>
      <c r="B859" s="73" t="s">
        <v>127</v>
      </c>
      <c r="C859" s="73">
        <v>661619</v>
      </c>
      <c r="D859" s="73" t="s">
        <v>1211</v>
      </c>
      <c r="E859" s="73">
        <v>132</v>
      </c>
      <c r="F859" s="73">
        <v>15</v>
      </c>
      <c r="G859" s="73">
        <v>405</v>
      </c>
      <c r="H859" s="73">
        <v>552</v>
      </c>
      <c r="I859">
        <f t="shared" si="26"/>
        <v>0.26630434782608697</v>
      </c>
      <c r="J859">
        <f t="shared" si="27"/>
        <v>147</v>
      </c>
    </row>
    <row r="860" spans="1:10" ht="66" x14ac:dyDescent="0.3">
      <c r="A860" s="73">
        <v>159940</v>
      </c>
      <c r="B860" s="73" t="s">
        <v>127</v>
      </c>
      <c r="C860" s="73">
        <v>661621</v>
      </c>
      <c r="D860" s="73" t="s">
        <v>1216</v>
      </c>
      <c r="E860" s="73">
        <v>79</v>
      </c>
      <c r="F860" s="73">
        <v>19</v>
      </c>
      <c r="G860" s="73">
        <v>477</v>
      </c>
      <c r="H860" s="73">
        <v>575</v>
      </c>
      <c r="I860">
        <f t="shared" si="26"/>
        <v>0.17043478260869566</v>
      </c>
      <c r="J860">
        <f t="shared" si="27"/>
        <v>98</v>
      </c>
    </row>
    <row r="861" spans="1:10" ht="66" x14ac:dyDescent="0.3">
      <c r="A861" s="73">
        <v>159940</v>
      </c>
      <c r="B861" s="73" t="s">
        <v>127</v>
      </c>
      <c r="C861" s="73">
        <v>661632</v>
      </c>
      <c r="D861" s="73" t="s">
        <v>1203</v>
      </c>
      <c r="E861" s="73">
        <v>118</v>
      </c>
      <c r="F861" s="73">
        <v>29</v>
      </c>
      <c r="G861" s="73">
        <v>431</v>
      </c>
      <c r="H861" s="73">
        <v>578</v>
      </c>
      <c r="I861">
        <f t="shared" si="26"/>
        <v>0.25432525951557095</v>
      </c>
      <c r="J861">
        <f t="shared" si="27"/>
        <v>147</v>
      </c>
    </row>
    <row r="862" spans="1:10" ht="66" x14ac:dyDescent="0.3">
      <c r="A862" s="73">
        <v>159940</v>
      </c>
      <c r="B862" s="73" t="s">
        <v>127</v>
      </c>
      <c r="C862" s="73">
        <v>661617</v>
      </c>
      <c r="D862" s="73" t="s">
        <v>1209</v>
      </c>
      <c r="E862" s="73">
        <v>19</v>
      </c>
      <c r="F862" s="73">
        <v>5</v>
      </c>
      <c r="G862" s="73">
        <v>562</v>
      </c>
      <c r="H862" s="73">
        <v>586</v>
      </c>
      <c r="I862">
        <f t="shared" si="26"/>
        <v>4.0955631399317405E-2</v>
      </c>
      <c r="J862">
        <f t="shared" si="27"/>
        <v>24</v>
      </c>
    </row>
    <row r="863" spans="1:10" ht="66" x14ac:dyDescent="0.3">
      <c r="A863" s="73">
        <v>159940</v>
      </c>
      <c r="B863" s="73" t="s">
        <v>127</v>
      </c>
      <c r="C863" s="73">
        <v>661613</v>
      </c>
      <c r="D863" s="73" t="s">
        <v>1204</v>
      </c>
      <c r="E863" s="73">
        <v>26</v>
      </c>
      <c r="F863" s="73">
        <v>8</v>
      </c>
      <c r="G863" s="73">
        <v>558</v>
      </c>
      <c r="H863" s="73">
        <v>592</v>
      </c>
      <c r="I863">
        <f t="shared" si="26"/>
        <v>5.7432432432432436E-2</v>
      </c>
      <c r="J863">
        <f t="shared" si="27"/>
        <v>34</v>
      </c>
    </row>
    <row r="864" spans="1:10" ht="66" x14ac:dyDescent="0.3">
      <c r="A864" s="73">
        <v>159940</v>
      </c>
      <c r="B864" s="73" t="s">
        <v>127</v>
      </c>
      <c r="C864" s="73">
        <v>686654</v>
      </c>
      <c r="D864" s="73" t="s">
        <v>1221</v>
      </c>
      <c r="E864" s="73">
        <v>12</v>
      </c>
      <c r="F864" s="73">
        <v>4</v>
      </c>
      <c r="G864" s="73">
        <v>589</v>
      </c>
      <c r="H864" s="73">
        <v>605</v>
      </c>
      <c r="I864">
        <f t="shared" si="26"/>
        <v>2.6446280991735537E-2</v>
      </c>
      <c r="J864">
        <f t="shared" si="27"/>
        <v>16</v>
      </c>
    </row>
    <row r="865" spans="1:10" ht="66" x14ac:dyDescent="0.3">
      <c r="A865" s="73">
        <v>159940</v>
      </c>
      <c r="B865" s="73" t="s">
        <v>127</v>
      </c>
      <c r="C865" s="73">
        <v>661614</v>
      </c>
      <c r="D865" s="73" t="s">
        <v>469</v>
      </c>
      <c r="E865" s="73">
        <v>47</v>
      </c>
      <c r="F865" s="73">
        <v>16</v>
      </c>
      <c r="G865" s="73">
        <v>543</v>
      </c>
      <c r="H865" s="73">
        <v>606</v>
      </c>
      <c r="I865">
        <f t="shared" si="26"/>
        <v>0.10396039603960396</v>
      </c>
      <c r="J865">
        <f t="shared" si="27"/>
        <v>63</v>
      </c>
    </row>
    <row r="866" spans="1:10" ht="66" x14ac:dyDescent="0.3">
      <c r="A866" s="73">
        <v>159940</v>
      </c>
      <c r="B866" s="73" t="s">
        <v>127</v>
      </c>
      <c r="C866" s="73">
        <v>661622</v>
      </c>
      <c r="D866" s="73" t="s">
        <v>1218</v>
      </c>
      <c r="E866" s="73">
        <v>52</v>
      </c>
      <c r="F866" s="73">
        <v>4</v>
      </c>
      <c r="G866" s="73">
        <v>575</v>
      </c>
      <c r="H866" s="73">
        <v>631</v>
      </c>
      <c r="I866">
        <f t="shared" si="26"/>
        <v>8.874801901743265E-2</v>
      </c>
      <c r="J866">
        <f t="shared" si="27"/>
        <v>56</v>
      </c>
    </row>
    <row r="867" spans="1:10" ht="66" x14ac:dyDescent="0.3">
      <c r="A867" s="73">
        <v>159940</v>
      </c>
      <c r="B867" s="73" t="s">
        <v>127</v>
      </c>
      <c r="C867" s="73">
        <v>661602</v>
      </c>
      <c r="D867" s="73" t="s">
        <v>1186</v>
      </c>
      <c r="E867" s="73">
        <v>28</v>
      </c>
      <c r="F867" s="73">
        <v>6</v>
      </c>
      <c r="G867" s="73">
        <v>605</v>
      </c>
      <c r="H867" s="73">
        <v>639</v>
      </c>
      <c r="I867">
        <f t="shared" si="26"/>
        <v>5.3208137715179966E-2</v>
      </c>
      <c r="J867">
        <f t="shared" si="27"/>
        <v>34</v>
      </c>
    </row>
    <row r="868" spans="1:10" ht="66" x14ac:dyDescent="0.3">
      <c r="A868" s="73">
        <v>159940</v>
      </c>
      <c r="B868" s="73" t="s">
        <v>127</v>
      </c>
      <c r="C868" s="73">
        <v>661633</v>
      </c>
      <c r="D868" s="73" t="s">
        <v>1205</v>
      </c>
      <c r="E868" s="73">
        <v>62</v>
      </c>
      <c r="F868" s="73">
        <v>19</v>
      </c>
      <c r="G868" s="73">
        <v>668</v>
      </c>
      <c r="H868" s="73">
        <v>749</v>
      </c>
      <c r="I868">
        <f t="shared" si="26"/>
        <v>0.1081441922563418</v>
      </c>
      <c r="J868">
        <f t="shared" si="27"/>
        <v>81</v>
      </c>
    </row>
    <row r="869" spans="1:10" ht="66" x14ac:dyDescent="0.3">
      <c r="A869" s="73">
        <v>159940</v>
      </c>
      <c r="B869" s="73" t="s">
        <v>127</v>
      </c>
      <c r="C869" s="73">
        <v>661628</v>
      </c>
      <c r="D869" s="73" t="s">
        <v>870</v>
      </c>
      <c r="E869" s="73">
        <v>44</v>
      </c>
      <c r="F869" s="73">
        <v>11</v>
      </c>
      <c r="G869" s="73">
        <v>719</v>
      </c>
      <c r="H869" s="73">
        <v>774</v>
      </c>
      <c r="I869">
        <f t="shared" si="26"/>
        <v>7.10594315245478E-2</v>
      </c>
      <c r="J869">
        <f t="shared" si="27"/>
        <v>55</v>
      </c>
    </row>
    <row r="870" spans="1:10" ht="66" x14ac:dyDescent="0.3">
      <c r="A870" s="73">
        <v>159940</v>
      </c>
      <c r="B870" s="73" t="s">
        <v>127</v>
      </c>
      <c r="C870" s="73">
        <v>685782</v>
      </c>
      <c r="D870" s="73" t="s">
        <v>1223</v>
      </c>
      <c r="E870" s="73">
        <v>40</v>
      </c>
      <c r="F870" s="73">
        <v>11</v>
      </c>
      <c r="G870" s="73">
        <v>738</v>
      </c>
      <c r="H870" s="73">
        <v>789</v>
      </c>
      <c r="I870">
        <f t="shared" si="26"/>
        <v>6.4638783269961975E-2</v>
      </c>
      <c r="J870">
        <f t="shared" si="27"/>
        <v>51</v>
      </c>
    </row>
    <row r="871" spans="1:10" ht="66" x14ac:dyDescent="0.3">
      <c r="A871" s="73">
        <v>159940</v>
      </c>
      <c r="B871" s="73" t="s">
        <v>127</v>
      </c>
      <c r="C871" s="73">
        <v>661629</v>
      </c>
      <c r="D871" s="73" t="s">
        <v>1196</v>
      </c>
      <c r="E871" s="73">
        <v>116</v>
      </c>
      <c r="F871" s="73">
        <v>32</v>
      </c>
      <c r="G871" s="73">
        <v>670</v>
      </c>
      <c r="H871" s="73">
        <v>818</v>
      </c>
      <c r="I871">
        <f t="shared" si="26"/>
        <v>0.18092909535452323</v>
      </c>
      <c r="J871">
        <f t="shared" si="27"/>
        <v>148</v>
      </c>
    </row>
    <row r="872" spans="1:10" ht="66" x14ac:dyDescent="0.3">
      <c r="A872" s="73">
        <v>159940</v>
      </c>
      <c r="B872" s="73" t="s">
        <v>127</v>
      </c>
      <c r="C872" s="73">
        <v>661635</v>
      </c>
      <c r="D872" s="73" t="s">
        <v>1217</v>
      </c>
      <c r="E872" s="73">
        <v>106</v>
      </c>
      <c r="F872" s="73">
        <v>19</v>
      </c>
      <c r="G872" s="73">
        <v>870</v>
      </c>
      <c r="H872" s="73">
        <v>995</v>
      </c>
      <c r="I872">
        <f t="shared" si="26"/>
        <v>0.12562814070351758</v>
      </c>
      <c r="J872">
        <f t="shared" si="27"/>
        <v>125</v>
      </c>
    </row>
    <row r="873" spans="1:10" ht="66" x14ac:dyDescent="0.3">
      <c r="A873" s="73">
        <v>159940</v>
      </c>
      <c r="B873" s="73" t="s">
        <v>127</v>
      </c>
      <c r="C873" s="73">
        <v>661634</v>
      </c>
      <c r="D873" s="73" t="s">
        <v>1213</v>
      </c>
      <c r="E873" s="73">
        <v>128</v>
      </c>
      <c r="F873" s="73">
        <v>23</v>
      </c>
      <c r="G873" s="73">
        <v>863</v>
      </c>
      <c r="H873" s="73">
        <v>1014</v>
      </c>
      <c r="I873">
        <f t="shared" si="26"/>
        <v>0.14891518737672585</v>
      </c>
      <c r="J873">
        <f t="shared" si="27"/>
        <v>151</v>
      </c>
    </row>
    <row r="874" spans="1:10" ht="66" x14ac:dyDescent="0.3">
      <c r="A874" s="73">
        <v>159940</v>
      </c>
      <c r="B874" s="73" t="s">
        <v>127</v>
      </c>
      <c r="C874" s="73">
        <v>661630</v>
      </c>
      <c r="D874" s="73" t="s">
        <v>1199</v>
      </c>
      <c r="E874" s="73">
        <v>38</v>
      </c>
      <c r="F874" s="73">
        <v>11</v>
      </c>
      <c r="G874" s="73">
        <v>1190</v>
      </c>
      <c r="H874" s="73">
        <v>1239</v>
      </c>
      <c r="I874">
        <f t="shared" si="26"/>
        <v>3.954802259887006E-2</v>
      </c>
      <c r="J874">
        <f t="shared" si="27"/>
        <v>49</v>
      </c>
    </row>
    <row r="875" spans="1:10" ht="66" x14ac:dyDescent="0.3">
      <c r="A875" s="73">
        <v>159940</v>
      </c>
      <c r="B875" s="73" t="s">
        <v>127</v>
      </c>
      <c r="C875" s="73">
        <v>661637</v>
      </c>
      <c r="D875" s="73" t="s">
        <v>1202</v>
      </c>
      <c r="E875" s="73">
        <v>313</v>
      </c>
      <c r="F875" s="73">
        <v>98</v>
      </c>
      <c r="G875" s="73">
        <v>1385</v>
      </c>
      <c r="H875" s="73">
        <v>1796</v>
      </c>
      <c r="I875">
        <f t="shared" si="26"/>
        <v>0.22884187082405344</v>
      </c>
      <c r="J875">
        <f t="shared" si="27"/>
        <v>411</v>
      </c>
    </row>
    <row r="876" spans="1:10" ht="66" x14ac:dyDescent="0.3">
      <c r="A876" s="73">
        <v>159940</v>
      </c>
      <c r="B876" s="73" t="s">
        <v>127</v>
      </c>
      <c r="C876" s="73">
        <v>661638</v>
      </c>
      <c r="D876" s="73" t="s">
        <v>1206</v>
      </c>
      <c r="E876" s="73">
        <v>189</v>
      </c>
      <c r="F876" s="73">
        <v>53</v>
      </c>
      <c r="G876" s="73">
        <v>1879</v>
      </c>
      <c r="H876" s="73">
        <v>2121</v>
      </c>
      <c r="I876">
        <f t="shared" si="26"/>
        <v>0.1140971239981141</v>
      </c>
      <c r="J876">
        <f t="shared" si="27"/>
        <v>242</v>
      </c>
    </row>
    <row r="877" spans="1:10" ht="66" x14ac:dyDescent="0.3">
      <c r="A877" s="73">
        <v>159940</v>
      </c>
      <c r="B877" s="73" t="s">
        <v>127</v>
      </c>
      <c r="C877" s="73">
        <v>661639</v>
      </c>
      <c r="D877" s="73" t="s">
        <v>1212</v>
      </c>
      <c r="E877" s="73">
        <v>217</v>
      </c>
      <c r="F877" s="73">
        <v>60</v>
      </c>
      <c r="G877" s="73">
        <v>2065</v>
      </c>
      <c r="H877" s="73">
        <v>2342</v>
      </c>
      <c r="I877">
        <f t="shared" si="26"/>
        <v>0.11827497865072588</v>
      </c>
      <c r="J877">
        <f t="shared" si="27"/>
        <v>277</v>
      </c>
    </row>
    <row r="878" spans="1:10" ht="66" x14ac:dyDescent="0.3">
      <c r="A878" s="73">
        <v>159940</v>
      </c>
      <c r="B878" s="73" t="s">
        <v>127</v>
      </c>
      <c r="C878" s="73">
        <v>686653</v>
      </c>
      <c r="D878" s="73" t="s">
        <v>1192</v>
      </c>
      <c r="E878" s="73">
        <v>89</v>
      </c>
      <c r="F878" s="73">
        <v>28</v>
      </c>
      <c r="G878" s="73">
        <v>2498</v>
      </c>
      <c r="H878" s="73">
        <v>2615</v>
      </c>
      <c r="I878">
        <f t="shared" si="26"/>
        <v>4.474187380497132E-2</v>
      </c>
      <c r="J878">
        <f t="shared" si="27"/>
        <v>117</v>
      </c>
    </row>
    <row r="879" spans="1:10" ht="79.2" x14ac:dyDescent="0.3">
      <c r="A879" s="73">
        <v>159351</v>
      </c>
      <c r="B879" s="73" t="s">
        <v>128</v>
      </c>
      <c r="C879" s="73">
        <v>660662</v>
      </c>
      <c r="D879" s="73" t="s">
        <v>1227</v>
      </c>
      <c r="E879" s="73">
        <v>237</v>
      </c>
      <c r="F879" s="73">
        <v>0</v>
      </c>
      <c r="G879" s="73">
        <v>102</v>
      </c>
      <c r="H879" s="73">
        <v>339</v>
      </c>
      <c r="I879">
        <f t="shared" si="26"/>
        <v>0.69911504424778759</v>
      </c>
      <c r="J879">
        <f t="shared" si="27"/>
        <v>237</v>
      </c>
    </row>
    <row r="880" spans="1:10" ht="79.2" x14ac:dyDescent="0.3">
      <c r="A880" s="73">
        <v>159351</v>
      </c>
      <c r="B880" s="73" t="s">
        <v>128</v>
      </c>
      <c r="C880" s="73">
        <v>660661</v>
      </c>
      <c r="D880" s="73" t="s">
        <v>1228</v>
      </c>
      <c r="E880" s="73">
        <v>332</v>
      </c>
      <c r="F880" s="73">
        <v>0</v>
      </c>
      <c r="G880" s="73">
        <v>81</v>
      </c>
      <c r="H880" s="73">
        <v>413</v>
      </c>
      <c r="I880">
        <f t="shared" si="26"/>
        <v>0.80387409200968518</v>
      </c>
      <c r="J880">
        <f t="shared" si="27"/>
        <v>332</v>
      </c>
    </row>
    <row r="881" spans="1:10" ht="52.8" x14ac:dyDescent="0.3">
      <c r="A881" s="73">
        <v>159351</v>
      </c>
      <c r="B881" s="73" t="s">
        <v>128</v>
      </c>
      <c r="C881" s="73">
        <v>662691</v>
      </c>
      <c r="D881" s="73" t="s">
        <v>1226</v>
      </c>
      <c r="E881" s="73">
        <v>250</v>
      </c>
      <c r="F881" s="73">
        <v>0</v>
      </c>
      <c r="G881" s="73">
        <v>173</v>
      </c>
      <c r="H881" s="73">
        <v>423</v>
      </c>
      <c r="I881">
        <f t="shared" si="26"/>
        <v>0.59101654846335694</v>
      </c>
      <c r="J881">
        <f t="shared" si="27"/>
        <v>250</v>
      </c>
    </row>
    <row r="882" spans="1:10" ht="52.8" x14ac:dyDescent="0.3">
      <c r="A882" s="73">
        <v>159351</v>
      </c>
      <c r="B882" s="73" t="s">
        <v>128</v>
      </c>
      <c r="C882" s="73">
        <v>660663</v>
      </c>
      <c r="D882" s="73" t="s">
        <v>1230</v>
      </c>
      <c r="E882" s="73">
        <v>237</v>
      </c>
      <c r="F882" s="73">
        <v>49</v>
      </c>
      <c r="G882" s="73">
        <v>366</v>
      </c>
      <c r="H882" s="73">
        <v>652</v>
      </c>
      <c r="I882">
        <f t="shared" si="26"/>
        <v>0.43865030674846628</v>
      </c>
      <c r="J882">
        <f t="shared" si="27"/>
        <v>286</v>
      </c>
    </row>
    <row r="883" spans="1:10" ht="52.8" x14ac:dyDescent="0.3">
      <c r="A883" s="73">
        <v>159351</v>
      </c>
      <c r="B883" s="73" t="s">
        <v>128</v>
      </c>
      <c r="C883" s="73">
        <v>660664</v>
      </c>
      <c r="D883" s="73" t="s">
        <v>1229</v>
      </c>
      <c r="E883" s="73">
        <v>263</v>
      </c>
      <c r="F883" s="73">
        <v>58</v>
      </c>
      <c r="G883" s="73">
        <v>407</v>
      </c>
      <c r="H883" s="73">
        <v>728</v>
      </c>
      <c r="I883">
        <f t="shared" si="26"/>
        <v>0.44093406593406592</v>
      </c>
      <c r="J883">
        <f t="shared" si="27"/>
        <v>321</v>
      </c>
    </row>
    <row r="884" spans="1:10" ht="39.6" x14ac:dyDescent="0.3">
      <c r="A884" s="73">
        <v>159449</v>
      </c>
      <c r="B884" s="73" t="s">
        <v>129</v>
      </c>
      <c r="C884" s="73">
        <v>662027</v>
      </c>
      <c r="D884" s="73" t="s">
        <v>1231</v>
      </c>
      <c r="E884" s="73">
        <v>22</v>
      </c>
      <c r="F884" s="73">
        <v>0</v>
      </c>
      <c r="G884" s="73">
        <v>8</v>
      </c>
      <c r="H884" s="73">
        <v>30</v>
      </c>
      <c r="I884">
        <f t="shared" si="26"/>
        <v>0.73333333333333328</v>
      </c>
      <c r="J884">
        <f t="shared" si="27"/>
        <v>22</v>
      </c>
    </row>
    <row r="885" spans="1:10" ht="39.6" x14ac:dyDescent="0.3">
      <c r="A885" s="73">
        <v>159380</v>
      </c>
      <c r="B885" s="73" t="s">
        <v>130</v>
      </c>
      <c r="C885" s="73">
        <v>661007</v>
      </c>
      <c r="D885" s="73" t="s">
        <v>1232</v>
      </c>
      <c r="E885" s="73">
        <v>42</v>
      </c>
      <c r="F885" s="73">
        <v>10</v>
      </c>
      <c r="G885" s="73">
        <v>115</v>
      </c>
      <c r="H885" s="73">
        <v>167</v>
      </c>
      <c r="I885">
        <f t="shared" si="26"/>
        <v>0.31137724550898205</v>
      </c>
      <c r="J885">
        <f t="shared" si="27"/>
        <v>52</v>
      </c>
    </row>
    <row r="886" spans="1:10" ht="66" x14ac:dyDescent="0.3">
      <c r="A886" s="73">
        <v>159380</v>
      </c>
      <c r="B886" s="73" t="s">
        <v>130</v>
      </c>
      <c r="C886" s="73">
        <v>661008</v>
      </c>
      <c r="D886" s="73" t="s">
        <v>1233</v>
      </c>
      <c r="E886" s="73">
        <v>103</v>
      </c>
      <c r="F886" s="73">
        <v>23</v>
      </c>
      <c r="G886" s="73">
        <v>314</v>
      </c>
      <c r="H886" s="73">
        <v>440</v>
      </c>
      <c r="I886">
        <f t="shared" si="26"/>
        <v>0.28636363636363638</v>
      </c>
      <c r="J886">
        <f t="shared" si="27"/>
        <v>126</v>
      </c>
    </row>
    <row r="887" spans="1:10" ht="52.8" x14ac:dyDescent="0.3">
      <c r="A887" s="73">
        <v>159444</v>
      </c>
      <c r="B887" s="73" t="s">
        <v>131</v>
      </c>
      <c r="C887" s="73">
        <v>661113</v>
      </c>
      <c r="D887" s="73" t="s">
        <v>1235</v>
      </c>
      <c r="E887" s="73">
        <v>30</v>
      </c>
      <c r="F887" s="73">
        <v>0</v>
      </c>
      <c r="G887" s="73">
        <v>16</v>
      </c>
      <c r="H887" s="73">
        <v>46</v>
      </c>
      <c r="I887">
        <f t="shared" si="26"/>
        <v>0.65217391304347827</v>
      </c>
      <c r="J887">
        <f t="shared" si="27"/>
        <v>30</v>
      </c>
    </row>
    <row r="888" spans="1:10" ht="52.8" x14ac:dyDescent="0.3">
      <c r="A888" s="73">
        <v>159444</v>
      </c>
      <c r="B888" s="73" t="s">
        <v>131</v>
      </c>
      <c r="C888" s="73">
        <v>665435</v>
      </c>
      <c r="D888" s="73" t="s">
        <v>1236</v>
      </c>
      <c r="E888" s="73">
        <v>34</v>
      </c>
      <c r="F888" s="73">
        <v>0</v>
      </c>
      <c r="G888" s="73">
        <v>16</v>
      </c>
      <c r="H888" s="73">
        <v>50</v>
      </c>
      <c r="I888">
        <f t="shared" si="26"/>
        <v>0.68</v>
      </c>
      <c r="J888">
        <f t="shared" si="27"/>
        <v>34</v>
      </c>
    </row>
    <row r="889" spans="1:10" ht="39.6" x14ac:dyDescent="0.3">
      <c r="A889" s="73">
        <v>159444</v>
      </c>
      <c r="B889" s="73" t="s">
        <v>131</v>
      </c>
      <c r="C889" s="73">
        <v>661112</v>
      </c>
      <c r="D889" s="73" t="s">
        <v>1234</v>
      </c>
      <c r="E889" s="73">
        <v>76</v>
      </c>
      <c r="F889" s="73">
        <v>0</v>
      </c>
      <c r="G889" s="73">
        <v>7</v>
      </c>
      <c r="H889" s="73">
        <v>83</v>
      </c>
      <c r="I889">
        <f t="shared" si="26"/>
        <v>0.91566265060240959</v>
      </c>
      <c r="J889">
        <f t="shared" si="27"/>
        <v>76</v>
      </c>
    </row>
    <row r="890" spans="1:10" ht="52.8" x14ac:dyDescent="0.3">
      <c r="A890" s="73">
        <v>159910</v>
      </c>
      <c r="B890" s="73" t="s">
        <v>132</v>
      </c>
      <c r="C890" s="73">
        <v>662473</v>
      </c>
      <c r="D890" s="73" t="s">
        <v>1237</v>
      </c>
      <c r="E890" s="73">
        <v>128</v>
      </c>
      <c r="F890" s="73">
        <v>0</v>
      </c>
      <c r="G890" s="73">
        <v>20</v>
      </c>
      <c r="H890" s="73">
        <v>148</v>
      </c>
      <c r="I890">
        <f t="shared" si="26"/>
        <v>0.86486486486486491</v>
      </c>
      <c r="J890">
        <f t="shared" si="27"/>
        <v>128</v>
      </c>
    </row>
    <row r="891" spans="1:10" ht="52.8" x14ac:dyDescent="0.3">
      <c r="A891" s="73">
        <v>159910</v>
      </c>
      <c r="B891" s="73" t="s">
        <v>132</v>
      </c>
      <c r="C891" s="73">
        <v>661319</v>
      </c>
      <c r="D891" s="73" t="s">
        <v>1248</v>
      </c>
      <c r="E891" s="73">
        <v>307</v>
      </c>
      <c r="F891" s="73">
        <v>0</v>
      </c>
      <c r="G891" s="73">
        <v>0</v>
      </c>
      <c r="H891" s="73">
        <v>307</v>
      </c>
      <c r="I891">
        <f t="shared" si="26"/>
        <v>1</v>
      </c>
      <c r="J891">
        <f t="shared" si="27"/>
        <v>307</v>
      </c>
    </row>
    <row r="892" spans="1:10" ht="39.6" x14ac:dyDescent="0.3">
      <c r="A892" s="73">
        <v>159910</v>
      </c>
      <c r="B892" s="73" t="s">
        <v>132</v>
      </c>
      <c r="C892" s="73">
        <v>661317</v>
      </c>
      <c r="D892" s="73" t="s">
        <v>1245</v>
      </c>
      <c r="E892" s="73">
        <v>259</v>
      </c>
      <c r="F892" s="73">
        <v>0</v>
      </c>
      <c r="G892" s="73">
        <v>52</v>
      </c>
      <c r="H892" s="73">
        <v>311</v>
      </c>
      <c r="I892">
        <f t="shared" si="26"/>
        <v>0.83279742765273312</v>
      </c>
      <c r="J892">
        <f t="shared" si="27"/>
        <v>259</v>
      </c>
    </row>
    <row r="893" spans="1:10" ht="52.8" x14ac:dyDescent="0.3">
      <c r="A893" s="73">
        <v>159910</v>
      </c>
      <c r="B893" s="73" t="s">
        <v>132</v>
      </c>
      <c r="C893" s="73">
        <v>661312</v>
      </c>
      <c r="D893" s="73" t="s">
        <v>1238</v>
      </c>
      <c r="E893" s="73">
        <v>265</v>
      </c>
      <c r="F893" s="73">
        <v>0</v>
      </c>
      <c r="G893" s="73">
        <v>70</v>
      </c>
      <c r="H893" s="73">
        <v>335</v>
      </c>
      <c r="I893">
        <f t="shared" si="26"/>
        <v>0.79104477611940294</v>
      </c>
      <c r="J893">
        <f t="shared" si="27"/>
        <v>265</v>
      </c>
    </row>
    <row r="894" spans="1:10" ht="39.6" x14ac:dyDescent="0.3">
      <c r="A894" s="73">
        <v>159910</v>
      </c>
      <c r="B894" s="73" t="s">
        <v>132</v>
      </c>
      <c r="C894" s="73">
        <v>659051</v>
      </c>
      <c r="D894" s="73" t="s">
        <v>1240</v>
      </c>
      <c r="E894" s="73">
        <v>350</v>
      </c>
      <c r="F894" s="73">
        <v>0</v>
      </c>
      <c r="G894" s="73">
        <v>0</v>
      </c>
      <c r="H894" s="73">
        <v>350</v>
      </c>
      <c r="I894">
        <f t="shared" si="26"/>
        <v>1</v>
      </c>
      <c r="J894">
        <f t="shared" si="27"/>
        <v>350</v>
      </c>
    </row>
    <row r="895" spans="1:10" ht="66" x14ac:dyDescent="0.3">
      <c r="A895" s="73">
        <v>159910</v>
      </c>
      <c r="B895" s="73" t="s">
        <v>132</v>
      </c>
      <c r="C895" s="73">
        <v>661313</v>
      </c>
      <c r="D895" s="73" t="s">
        <v>1239</v>
      </c>
      <c r="E895" s="73">
        <v>241</v>
      </c>
      <c r="F895" s="73">
        <v>0</v>
      </c>
      <c r="G895" s="73">
        <v>123</v>
      </c>
      <c r="H895" s="73">
        <v>364</v>
      </c>
      <c r="I895">
        <f t="shared" si="26"/>
        <v>0.66208791208791207</v>
      </c>
      <c r="J895">
        <f t="shared" si="27"/>
        <v>241</v>
      </c>
    </row>
    <row r="896" spans="1:10" ht="52.8" x14ac:dyDescent="0.3">
      <c r="A896" s="73">
        <v>159910</v>
      </c>
      <c r="B896" s="73" t="s">
        <v>132</v>
      </c>
      <c r="C896" s="73">
        <v>663750</v>
      </c>
      <c r="D896" s="73" t="s">
        <v>1242</v>
      </c>
      <c r="E896" s="73">
        <v>378</v>
      </c>
      <c r="F896" s="73">
        <v>0</v>
      </c>
      <c r="G896" s="73">
        <v>0</v>
      </c>
      <c r="H896" s="73">
        <v>378</v>
      </c>
      <c r="I896">
        <f t="shared" si="26"/>
        <v>1</v>
      </c>
      <c r="J896">
        <f t="shared" si="27"/>
        <v>378</v>
      </c>
    </row>
    <row r="897" spans="1:10" ht="39.6" x14ac:dyDescent="0.3">
      <c r="A897" s="73">
        <v>159910</v>
      </c>
      <c r="B897" s="73" t="s">
        <v>132</v>
      </c>
      <c r="C897" s="73">
        <v>659053</v>
      </c>
      <c r="D897" s="73" t="s">
        <v>1246</v>
      </c>
      <c r="E897" s="73">
        <v>387</v>
      </c>
      <c r="F897" s="73">
        <v>0</v>
      </c>
      <c r="G897" s="73">
        <v>0</v>
      </c>
      <c r="H897" s="73">
        <v>387</v>
      </c>
      <c r="I897">
        <f t="shared" si="26"/>
        <v>1</v>
      </c>
      <c r="J897">
        <f t="shared" si="27"/>
        <v>387</v>
      </c>
    </row>
    <row r="898" spans="1:10" ht="39.6" x14ac:dyDescent="0.3">
      <c r="A898" s="73">
        <v>159910</v>
      </c>
      <c r="B898" s="73" t="s">
        <v>132</v>
      </c>
      <c r="C898" s="73">
        <v>663216</v>
      </c>
      <c r="D898" s="73" t="s">
        <v>1244</v>
      </c>
      <c r="E898" s="73">
        <v>285</v>
      </c>
      <c r="F898" s="73">
        <v>0</v>
      </c>
      <c r="G898" s="73">
        <v>124</v>
      </c>
      <c r="H898" s="73">
        <v>409</v>
      </c>
      <c r="I898">
        <f t="shared" ref="I898:I961" si="28">SUM(E898:F898)/H898</f>
        <v>0.69682151589242058</v>
      </c>
      <c r="J898">
        <f t="shared" ref="J898:J961" si="29">SUM(E898:F898)</f>
        <v>285</v>
      </c>
    </row>
    <row r="899" spans="1:10" ht="52.8" x14ac:dyDescent="0.3">
      <c r="A899" s="73">
        <v>159910</v>
      </c>
      <c r="B899" s="73" t="s">
        <v>132</v>
      </c>
      <c r="C899" s="73">
        <v>661314</v>
      </c>
      <c r="D899" s="73" t="s">
        <v>433</v>
      </c>
      <c r="E899" s="73">
        <v>231</v>
      </c>
      <c r="F899" s="73">
        <v>0</v>
      </c>
      <c r="G899" s="73">
        <v>185</v>
      </c>
      <c r="H899" s="73">
        <v>416</v>
      </c>
      <c r="I899">
        <f t="shared" si="28"/>
        <v>0.55528846153846156</v>
      </c>
      <c r="J899">
        <f t="shared" si="29"/>
        <v>231</v>
      </c>
    </row>
    <row r="900" spans="1:10" ht="39.6" x14ac:dyDescent="0.3">
      <c r="A900" s="73">
        <v>159910</v>
      </c>
      <c r="B900" s="73" t="s">
        <v>132</v>
      </c>
      <c r="C900" s="73">
        <v>665293</v>
      </c>
      <c r="D900" s="73" t="s">
        <v>461</v>
      </c>
      <c r="E900" s="73">
        <v>392</v>
      </c>
      <c r="F900" s="73">
        <v>0</v>
      </c>
      <c r="G900" s="73">
        <v>78</v>
      </c>
      <c r="H900" s="73">
        <v>470</v>
      </c>
      <c r="I900">
        <f t="shared" si="28"/>
        <v>0.83404255319148934</v>
      </c>
      <c r="J900">
        <f t="shared" si="29"/>
        <v>392</v>
      </c>
    </row>
    <row r="901" spans="1:10" ht="39.6" x14ac:dyDescent="0.3">
      <c r="A901" s="73">
        <v>159910</v>
      </c>
      <c r="B901" s="73" t="s">
        <v>132</v>
      </c>
      <c r="C901" s="73">
        <v>661321</v>
      </c>
      <c r="D901" s="73" t="s">
        <v>1243</v>
      </c>
      <c r="E901" s="73">
        <v>501</v>
      </c>
      <c r="F901" s="73">
        <v>0</v>
      </c>
      <c r="G901" s="73">
        <v>24</v>
      </c>
      <c r="H901" s="73">
        <v>525</v>
      </c>
      <c r="I901">
        <f t="shared" si="28"/>
        <v>0.95428571428571429</v>
      </c>
      <c r="J901">
        <f t="shared" si="29"/>
        <v>501</v>
      </c>
    </row>
    <row r="902" spans="1:10" ht="52.8" x14ac:dyDescent="0.3">
      <c r="A902" s="73">
        <v>159910</v>
      </c>
      <c r="B902" s="73" t="s">
        <v>132</v>
      </c>
      <c r="C902" s="73">
        <v>661323</v>
      </c>
      <c r="D902" s="73" t="s">
        <v>1241</v>
      </c>
      <c r="E902" s="73">
        <v>534</v>
      </c>
      <c r="F902" s="73">
        <v>0</v>
      </c>
      <c r="G902" s="73">
        <v>414</v>
      </c>
      <c r="H902" s="73">
        <v>948</v>
      </c>
      <c r="I902">
        <f t="shared" si="28"/>
        <v>0.56329113924050633</v>
      </c>
      <c r="J902">
        <f t="shared" si="29"/>
        <v>534</v>
      </c>
    </row>
    <row r="903" spans="1:10" ht="52.8" x14ac:dyDescent="0.3">
      <c r="A903" s="73">
        <v>159910</v>
      </c>
      <c r="B903" s="73" t="s">
        <v>132</v>
      </c>
      <c r="C903" s="73">
        <v>661322</v>
      </c>
      <c r="D903" s="73" t="s">
        <v>1247</v>
      </c>
      <c r="E903" s="73">
        <v>852</v>
      </c>
      <c r="F903" s="73">
        <v>0</v>
      </c>
      <c r="G903" s="73">
        <v>135</v>
      </c>
      <c r="H903" s="73">
        <v>987</v>
      </c>
      <c r="I903">
        <f t="shared" si="28"/>
        <v>0.86322188449848025</v>
      </c>
      <c r="J903">
        <f t="shared" si="29"/>
        <v>852</v>
      </c>
    </row>
    <row r="904" spans="1:10" ht="52.8" x14ac:dyDescent="0.3">
      <c r="A904" s="73">
        <v>159587</v>
      </c>
      <c r="B904" s="73" t="s">
        <v>133</v>
      </c>
      <c r="C904" s="73">
        <v>683598</v>
      </c>
      <c r="D904" s="73" t="s">
        <v>1249</v>
      </c>
      <c r="E904" s="73">
        <v>10</v>
      </c>
      <c r="F904" s="73">
        <v>5</v>
      </c>
      <c r="G904" s="73">
        <v>23</v>
      </c>
      <c r="H904" s="73">
        <v>38</v>
      </c>
      <c r="I904">
        <f t="shared" si="28"/>
        <v>0.39473684210526316</v>
      </c>
      <c r="J904">
        <f t="shared" si="29"/>
        <v>15</v>
      </c>
    </row>
    <row r="905" spans="1:10" ht="52.8" x14ac:dyDescent="0.3">
      <c r="A905" s="73">
        <v>159587</v>
      </c>
      <c r="B905" s="73" t="s">
        <v>133</v>
      </c>
      <c r="C905" s="73">
        <v>663155</v>
      </c>
      <c r="D905" s="73" t="s">
        <v>1250</v>
      </c>
      <c r="E905" s="73">
        <v>113</v>
      </c>
      <c r="F905" s="73">
        <v>0</v>
      </c>
      <c r="G905" s="73">
        <v>0</v>
      </c>
      <c r="H905" s="73">
        <v>113</v>
      </c>
      <c r="I905">
        <f t="shared" si="28"/>
        <v>1</v>
      </c>
      <c r="J905">
        <f t="shared" si="29"/>
        <v>113</v>
      </c>
    </row>
    <row r="906" spans="1:10" ht="52.8" x14ac:dyDescent="0.3">
      <c r="A906" s="73">
        <v>159431</v>
      </c>
      <c r="B906" s="73" t="s">
        <v>134</v>
      </c>
      <c r="C906" s="73">
        <v>661869</v>
      </c>
      <c r="D906" s="73" t="s">
        <v>1251</v>
      </c>
      <c r="E906" s="73">
        <v>24</v>
      </c>
      <c r="F906" s="73">
        <v>14</v>
      </c>
      <c r="G906" s="73">
        <v>65</v>
      </c>
      <c r="H906" s="73">
        <v>103</v>
      </c>
      <c r="I906">
        <f t="shared" si="28"/>
        <v>0.36893203883495146</v>
      </c>
      <c r="J906">
        <f t="shared" si="29"/>
        <v>38</v>
      </c>
    </row>
    <row r="907" spans="1:10" ht="52.8" x14ac:dyDescent="0.3">
      <c r="A907" s="73">
        <v>159431</v>
      </c>
      <c r="B907" s="73" t="s">
        <v>134</v>
      </c>
      <c r="C907" s="73">
        <v>661871</v>
      </c>
      <c r="D907" s="73" t="s">
        <v>1252</v>
      </c>
      <c r="E907" s="73">
        <v>46</v>
      </c>
      <c r="F907" s="73">
        <v>25</v>
      </c>
      <c r="G907" s="73">
        <v>50</v>
      </c>
      <c r="H907" s="73">
        <v>121</v>
      </c>
      <c r="I907">
        <f t="shared" si="28"/>
        <v>0.58677685950413228</v>
      </c>
      <c r="J907">
        <f t="shared" si="29"/>
        <v>71</v>
      </c>
    </row>
    <row r="908" spans="1:10" ht="39.6" x14ac:dyDescent="0.3">
      <c r="A908" s="73">
        <v>160485</v>
      </c>
      <c r="B908" s="73" t="s">
        <v>135</v>
      </c>
      <c r="C908" s="73">
        <v>686341</v>
      </c>
      <c r="D908" s="73" t="s">
        <v>1253</v>
      </c>
      <c r="E908" s="73">
        <v>33</v>
      </c>
      <c r="F908" s="73">
        <v>0</v>
      </c>
      <c r="G908" s="73">
        <v>0</v>
      </c>
      <c r="H908" s="73">
        <v>33</v>
      </c>
      <c r="I908">
        <f t="shared" si="28"/>
        <v>1</v>
      </c>
      <c r="J908">
        <f t="shared" si="29"/>
        <v>33</v>
      </c>
    </row>
    <row r="909" spans="1:10" ht="39.6" x14ac:dyDescent="0.3">
      <c r="A909" s="73">
        <v>159420</v>
      </c>
      <c r="B909" s="73" t="s">
        <v>137</v>
      </c>
      <c r="C909" s="73">
        <v>661915</v>
      </c>
      <c r="D909" s="73" t="s">
        <v>1255</v>
      </c>
      <c r="E909" s="73">
        <v>30</v>
      </c>
      <c r="F909" s="73">
        <v>0</v>
      </c>
      <c r="G909" s="73">
        <v>16</v>
      </c>
      <c r="H909" s="73">
        <v>46</v>
      </c>
      <c r="I909">
        <f t="shared" si="28"/>
        <v>0.65217391304347827</v>
      </c>
      <c r="J909">
        <f t="shared" si="29"/>
        <v>30</v>
      </c>
    </row>
    <row r="910" spans="1:10" ht="39.6" x14ac:dyDescent="0.3">
      <c r="A910" s="73">
        <v>159420</v>
      </c>
      <c r="B910" s="73" t="s">
        <v>137</v>
      </c>
      <c r="C910" s="73">
        <v>661914</v>
      </c>
      <c r="D910" s="73" t="s">
        <v>1256</v>
      </c>
      <c r="E910" s="73">
        <v>2</v>
      </c>
      <c r="F910" s="73">
        <v>1</v>
      </c>
      <c r="G910" s="73">
        <v>55</v>
      </c>
      <c r="H910" s="73">
        <v>58</v>
      </c>
      <c r="I910">
        <f t="shared" si="28"/>
        <v>5.1724137931034482E-2</v>
      </c>
      <c r="J910">
        <f t="shared" si="29"/>
        <v>3</v>
      </c>
    </row>
    <row r="911" spans="1:10" ht="52.8" x14ac:dyDescent="0.3">
      <c r="A911" s="73">
        <v>159420</v>
      </c>
      <c r="B911" s="73" t="s">
        <v>137</v>
      </c>
      <c r="C911" s="73">
        <v>661913</v>
      </c>
      <c r="D911" s="73" t="s">
        <v>1254</v>
      </c>
      <c r="E911" s="73">
        <v>70</v>
      </c>
      <c r="F911" s="73">
        <v>0</v>
      </c>
      <c r="G911" s="73">
        <v>32</v>
      </c>
      <c r="H911" s="73">
        <v>102</v>
      </c>
      <c r="I911">
        <f t="shared" si="28"/>
        <v>0.68627450980392157</v>
      </c>
      <c r="J911">
        <f t="shared" si="29"/>
        <v>70</v>
      </c>
    </row>
    <row r="912" spans="1:10" ht="39.6" x14ac:dyDescent="0.3">
      <c r="A912" s="73">
        <v>159530</v>
      </c>
      <c r="B912" s="73" t="s">
        <v>138</v>
      </c>
      <c r="C912" s="73">
        <v>662168</v>
      </c>
      <c r="D912" s="73" t="s">
        <v>1258</v>
      </c>
      <c r="E912" s="73">
        <v>131</v>
      </c>
      <c r="F912" s="73">
        <v>37</v>
      </c>
      <c r="G912" s="73">
        <v>244</v>
      </c>
      <c r="H912" s="73">
        <v>412</v>
      </c>
      <c r="I912">
        <f t="shared" si="28"/>
        <v>0.40776699029126212</v>
      </c>
      <c r="J912">
        <f t="shared" si="29"/>
        <v>168</v>
      </c>
    </row>
    <row r="913" spans="1:10" ht="39.6" x14ac:dyDescent="0.3">
      <c r="A913" s="73">
        <v>159530</v>
      </c>
      <c r="B913" s="73" t="s">
        <v>138</v>
      </c>
      <c r="C913" s="73">
        <v>662167</v>
      </c>
      <c r="D913" s="73" t="s">
        <v>1261</v>
      </c>
      <c r="E913" s="73">
        <v>145</v>
      </c>
      <c r="F913" s="73">
        <v>65</v>
      </c>
      <c r="G913" s="73">
        <v>256</v>
      </c>
      <c r="H913" s="73">
        <v>466</v>
      </c>
      <c r="I913">
        <f t="shared" si="28"/>
        <v>0.45064377682403434</v>
      </c>
      <c r="J913">
        <f t="shared" si="29"/>
        <v>210</v>
      </c>
    </row>
    <row r="914" spans="1:10" ht="39.6" x14ac:dyDescent="0.3">
      <c r="A914" s="73">
        <v>159530</v>
      </c>
      <c r="B914" s="73" t="s">
        <v>138</v>
      </c>
      <c r="C914" s="73">
        <v>662166</v>
      </c>
      <c r="D914" s="73" t="s">
        <v>1257</v>
      </c>
      <c r="E914" s="73">
        <v>185</v>
      </c>
      <c r="F914" s="73">
        <v>49</v>
      </c>
      <c r="G914" s="73">
        <v>317</v>
      </c>
      <c r="H914" s="73">
        <v>551</v>
      </c>
      <c r="I914">
        <f t="shared" si="28"/>
        <v>0.42468239564428312</v>
      </c>
      <c r="J914">
        <f t="shared" si="29"/>
        <v>234</v>
      </c>
    </row>
    <row r="915" spans="1:10" ht="39.6" x14ac:dyDescent="0.3">
      <c r="A915" s="73">
        <v>159530</v>
      </c>
      <c r="B915" s="73" t="s">
        <v>138</v>
      </c>
      <c r="C915" s="73">
        <v>662169</v>
      </c>
      <c r="D915" s="73" t="s">
        <v>1260</v>
      </c>
      <c r="E915" s="73">
        <v>220</v>
      </c>
      <c r="F915" s="73">
        <v>81</v>
      </c>
      <c r="G915" s="73">
        <v>433</v>
      </c>
      <c r="H915" s="73">
        <v>734</v>
      </c>
      <c r="I915">
        <f t="shared" si="28"/>
        <v>0.41008174386920981</v>
      </c>
      <c r="J915">
        <f t="shared" si="29"/>
        <v>301</v>
      </c>
    </row>
    <row r="916" spans="1:10" ht="39.6" x14ac:dyDescent="0.3">
      <c r="A916" s="73">
        <v>159530</v>
      </c>
      <c r="B916" s="73" t="s">
        <v>138</v>
      </c>
      <c r="C916" s="73">
        <v>662170</v>
      </c>
      <c r="D916" s="73" t="s">
        <v>1259</v>
      </c>
      <c r="E916" s="73">
        <v>280</v>
      </c>
      <c r="F916" s="73">
        <v>100</v>
      </c>
      <c r="G916" s="73">
        <v>640</v>
      </c>
      <c r="H916" s="73">
        <v>1020</v>
      </c>
      <c r="I916">
        <f t="shared" si="28"/>
        <v>0.37254901960784315</v>
      </c>
      <c r="J916">
        <f t="shared" si="29"/>
        <v>380</v>
      </c>
    </row>
    <row r="917" spans="1:10" ht="39.6" x14ac:dyDescent="0.3">
      <c r="A917" s="73">
        <v>159909</v>
      </c>
      <c r="B917" s="73" t="s">
        <v>139</v>
      </c>
      <c r="C917" s="73">
        <v>662248</v>
      </c>
      <c r="D917" s="73" t="s">
        <v>1263</v>
      </c>
      <c r="E917" s="73">
        <v>362</v>
      </c>
      <c r="F917" s="73">
        <v>0</v>
      </c>
      <c r="G917" s="73">
        <v>0</v>
      </c>
      <c r="H917" s="73">
        <v>362</v>
      </c>
      <c r="I917">
        <f t="shared" si="28"/>
        <v>1</v>
      </c>
      <c r="J917">
        <f t="shared" si="29"/>
        <v>362</v>
      </c>
    </row>
    <row r="918" spans="1:10" ht="39.6" x14ac:dyDescent="0.3">
      <c r="A918" s="73">
        <v>159909</v>
      </c>
      <c r="B918" s="73" t="s">
        <v>139</v>
      </c>
      <c r="C918" s="73">
        <v>662247</v>
      </c>
      <c r="D918" s="73" t="s">
        <v>1262</v>
      </c>
      <c r="E918" s="73">
        <v>379</v>
      </c>
      <c r="F918" s="73">
        <v>0</v>
      </c>
      <c r="G918" s="73">
        <v>0</v>
      </c>
      <c r="H918" s="73">
        <v>379</v>
      </c>
      <c r="I918">
        <f t="shared" si="28"/>
        <v>1</v>
      </c>
      <c r="J918">
        <f t="shared" si="29"/>
        <v>379</v>
      </c>
    </row>
    <row r="919" spans="1:10" ht="39.6" x14ac:dyDescent="0.3">
      <c r="A919" s="73">
        <v>159492</v>
      </c>
      <c r="B919" s="73" t="s">
        <v>140</v>
      </c>
      <c r="C919" s="73">
        <v>661436</v>
      </c>
      <c r="D919" s="73" t="s">
        <v>1264</v>
      </c>
      <c r="E919" s="73">
        <v>47</v>
      </c>
      <c r="F919" s="73">
        <v>14</v>
      </c>
      <c r="G919" s="73">
        <v>43</v>
      </c>
      <c r="H919" s="73">
        <v>104</v>
      </c>
      <c r="I919">
        <f t="shared" si="28"/>
        <v>0.58653846153846156</v>
      </c>
      <c r="J919">
        <f t="shared" si="29"/>
        <v>61</v>
      </c>
    </row>
    <row r="920" spans="1:10" ht="39.6" x14ac:dyDescent="0.3">
      <c r="A920" s="73">
        <v>159489</v>
      </c>
      <c r="B920" s="73" t="s">
        <v>141</v>
      </c>
      <c r="C920" s="73">
        <v>687218</v>
      </c>
      <c r="D920" s="73" t="s">
        <v>1267</v>
      </c>
      <c r="E920" s="73">
        <v>96</v>
      </c>
      <c r="F920" s="73">
        <v>0</v>
      </c>
      <c r="G920" s="73">
        <v>34</v>
      </c>
      <c r="H920" s="73">
        <v>130</v>
      </c>
      <c r="I920">
        <f t="shared" si="28"/>
        <v>0.7384615384615385</v>
      </c>
      <c r="J920">
        <f t="shared" si="29"/>
        <v>96</v>
      </c>
    </row>
    <row r="921" spans="1:10" ht="39.6" x14ac:dyDescent="0.3">
      <c r="A921" s="73">
        <v>159489</v>
      </c>
      <c r="B921" s="73" t="s">
        <v>141</v>
      </c>
      <c r="C921" s="73">
        <v>661180</v>
      </c>
      <c r="D921" s="73" t="s">
        <v>1266</v>
      </c>
      <c r="E921" s="73">
        <v>178</v>
      </c>
      <c r="F921" s="73">
        <v>0</v>
      </c>
      <c r="G921" s="73">
        <v>44</v>
      </c>
      <c r="H921" s="73">
        <v>222</v>
      </c>
      <c r="I921">
        <f t="shared" si="28"/>
        <v>0.80180180180180183</v>
      </c>
      <c r="J921">
        <f t="shared" si="29"/>
        <v>178</v>
      </c>
    </row>
    <row r="922" spans="1:10" ht="39.6" x14ac:dyDescent="0.3">
      <c r="A922" s="73">
        <v>159489</v>
      </c>
      <c r="B922" s="73" t="s">
        <v>141</v>
      </c>
      <c r="C922" s="73">
        <v>661179</v>
      </c>
      <c r="D922" s="73" t="s">
        <v>1265</v>
      </c>
      <c r="E922" s="73">
        <v>226</v>
      </c>
      <c r="F922" s="73">
        <v>0</v>
      </c>
      <c r="G922" s="73">
        <v>85</v>
      </c>
      <c r="H922" s="73">
        <v>311</v>
      </c>
      <c r="I922">
        <f t="shared" si="28"/>
        <v>0.72668810289389063</v>
      </c>
      <c r="J922">
        <f t="shared" si="29"/>
        <v>226</v>
      </c>
    </row>
    <row r="923" spans="1:10" ht="52.8" x14ac:dyDescent="0.3">
      <c r="A923" s="73">
        <v>159858</v>
      </c>
      <c r="B923" s="73" t="s">
        <v>142</v>
      </c>
      <c r="C923" s="73">
        <v>684428</v>
      </c>
      <c r="D923" s="73" t="s">
        <v>1268</v>
      </c>
      <c r="E923" s="73">
        <v>163</v>
      </c>
      <c r="F923" s="73">
        <v>0</v>
      </c>
      <c r="G923" s="73">
        <v>15</v>
      </c>
      <c r="H923" s="73">
        <v>178</v>
      </c>
      <c r="I923">
        <f t="shared" si="28"/>
        <v>0.9157303370786517</v>
      </c>
      <c r="J923">
        <f t="shared" si="29"/>
        <v>163</v>
      </c>
    </row>
    <row r="924" spans="1:10" ht="52.8" x14ac:dyDescent="0.3">
      <c r="A924" s="73">
        <v>159430</v>
      </c>
      <c r="B924" s="73" t="s">
        <v>143</v>
      </c>
      <c r="C924" s="73">
        <v>661556</v>
      </c>
      <c r="D924" s="73" t="s">
        <v>1271</v>
      </c>
      <c r="E924" s="73">
        <v>112</v>
      </c>
      <c r="F924" s="73">
        <v>0</v>
      </c>
      <c r="G924" s="73">
        <v>2</v>
      </c>
      <c r="H924" s="73">
        <v>114</v>
      </c>
      <c r="I924">
        <f t="shared" si="28"/>
        <v>0.98245614035087714</v>
      </c>
      <c r="J924">
        <f t="shared" si="29"/>
        <v>112</v>
      </c>
    </row>
    <row r="925" spans="1:10" ht="52.8" x14ac:dyDescent="0.3">
      <c r="A925" s="73">
        <v>159430</v>
      </c>
      <c r="B925" s="73" t="s">
        <v>143</v>
      </c>
      <c r="C925" s="73">
        <v>661557</v>
      </c>
      <c r="D925" s="73" t="s">
        <v>1269</v>
      </c>
      <c r="E925" s="73">
        <v>113</v>
      </c>
      <c r="F925" s="73">
        <v>0</v>
      </c>
      <c r="G925" s="73">
        <v>37</v>
      </c>
      <c r="H925" s="73">
        <v>150</v>
      </c>
      <c r="I925">
        <f t="shared" si="28"/>
        <v>0.7533333333333333</v>
      </c>
      <c r="J925">
        <f t="shared" si="29"/>
        <v>113</v>
      </c>
    </row>
    <row r="926" spans="1:10" ht="52.8" x14ac:dyDescent="0.3">
      <c r="A926" s="73">
        <v>159430</v>
      </c>
      <c r="B926" s="73" t="s">
        <v>143</v>
      </c>
      <c r="C926" s="73">
        <v>661555</v>
      </c>
      <c r="D926" s="73" t="s">
        <v>1270</v>
      </c>
      <c r="E926" s="73">
        <v>185</v>
      </c>
      <c r="F926" s="73">
        <v>0</v>
      </c>
      <c r="G926" s="73">
        <v>44</v>
      </c>
      <c r="H926" s="73">
        <v>229</v>
      </c>
      <c r="I926">
        <f t="shared" si="28"/>
        <v>0.80786026200873362</v>
      </c>
      <c r="J926">
        <f t="shared" si="29"/>
        <v>185</v>
      </c>
    </row>
    <row r="927" spans="1:10" ht="39.6" x14ac:dyDescent="0.3">
      <c r="A927" s="73">
        <v>159972</v>
      </c>
      <c r="B927" s="73" t="s">
        <v>144</v>
      </c>
      <c r="C927" s="73">
        <v>662805</v>
      </c>
      <c r="D927" s="73" t="s">
        <v>1276</v>
      </c>
      <c r="E927" s="73">
        <v>127</v>
      </c>
      <c r="F927" s="73">
        <v>0</v>
      </c>
      <c r="G927" s="73">
        <v>0</v>
      </c>
      <c r="H927" s="73">
        <v>127</v>
      </c>
      <c r="I927">
        <f t="shared" si="28"/>
        <v>1</v>
      </c>
      <c r="J927">
        <f t="shared" si="29"/>
        <v>127</v>
      </c>
    </row>
    <row r="928" spans="1:10" ht="105.6" x14ac:dyDescent="0.3">
      <c r="A928" s="73">
        <v>159972</v>
      </c>
      <c r="B928" s="73" t="s">
        <v>144</v>
      </c>
      <c r="C928" s="73">
        <v>664661</v>
      </c>
      <c r="D928" s="73" t="s">
        <v>1278</v>
      </c>
      <c r="E928" s="73">
        <v>101</v>
      </c>
      <c r="F928" s="73">
        <v>0</v>
      </c>
      <c r="G928" s="73">
        <v>38</v>
      </c>
      <c r="H928" s="73">
        <v>139</v>
      </c>
      <c r="I928">
        <f t="shared" si="28"/>
        <v>0.72661870503597126</v>
      </c>
      <c r="J928">
        <f t="shared" si="29"/>
        <v>101</v>
      </c>
    </row>
    <row r="929" spans="1:10" ht="39.6" x14ac:dyDescent="0.3">
      <c r="A929" s="73">
        <v>159972</v>
      </c>
      <c r="B929" s="73" t="s">
        <v>144</v>
      </c>
      <c r="C929" s="73">
        <v>663076</v>
      </c>
      <c r="D929" s="73" t="s">
        <v>1281</v>
      </c>
      <c r="E929" s="73">
        <v>54</v>
      </c>
      <c r="F929" s="73">
        <v>0</v>
      </c>
      <c r="G929" s="73">
        <v>95</v>
      </c>
      <c r="H929" s="73">
        <v>149</v>
      </c>
      <c r="I929">
        <f t="shared" si="28"/>
        <v>0.36241610738255031</v>
      </c>
      <c r="J929">
        <f t="shared" si="29"/>
        <v>54</v>
      </c>
    </row>
    <row r="930" spans="1:10" ht="39.6" x14ac:dyDescent="0.3">
      <c r="A930" s="73">
        <v>159972</v>
      </c>
      <c r="B930" s="73" t="s">
        <v>144</v>
      </c>
      <c r="C930" s="73">
        <v>660565</v>
      </c>
      <c r="D930" s="73" t="s">
        <v>1272</v>
      </c>
      <c r="E930" s="73">
        <v>86</v>
      </c>
      <c r="F930" s="73">
        <v>0</v>
      </c>
      <c r="G930" s="73">
        <v>133</v>
      </c>
      <c r="H930" s="73">
        <v>219</v>
      </c>
      <c r="I930">
        <f t="shared" si="28"/>
        <v>0.39269406392694062</v>
      </c>
      <c r="J930">
        <f t="shared" si="29"/>
        <v>86</v>
      </c>
    </row>
    <row r="931" spans="1:10" ht="39.6" x14ac:dyDescent="0.3">
      <c r="A931" s="73">
        <v>159972</v>
      </c>
      <c r="B931" s="73" t="s">
        <v>144</v>
      </c>
      <c r="C931" s="73">
        <v>664422</v>
      </c>
      <c r="D931" s="73" t="s">
        <v>1280</v>
      </c>
      <c r="E931" s="73">
        <v>261</v>
      </c>
      <c r="F931" s="73">
        <v>0</v>
      </c>
      <c r="G931" s="73">
        <v>71</v>
      </c>
      <c r="H931" s="73">
        <v>332</v>
      </c>
      <c r="I931">
        <f t="shared" si="28"/>
        <v>0.78614457831325302</v>
      </c>
      <c r="J931">
        <f t="shared" si="29"/>
        <v>261</v>
      </c>
    </row>
    <row r="932" spans="1:10" ht="39.6" x14ac:dyDescent="0.3">
      <c r="A932" s="73">
        <v>159972</v>
      </c>
      <c r="B932" s="73" t="s">
        <v>144</v>
      </c>
      <c r="C932" s="73">
        <v>665267</v>
      </c>
      <c r="D932" s="73" t="s">
        <v>1287</v>
      </c>
      <c r="E932" s="73">
        <v>213</v>
      </c>
      <c r="F932" s="73">
        <v>0</v>
      </c>
      <c r="G932" s="73">
        <v>131</v>
      </c>
      <c r="H932" s="73">
        <v>344</v>
      </c>
      <c r="I932">
        <f t="shared" si="28"/>
        <v>0.6191860465116279</v>
      </c>
      <c r="J932">
        <f t="shared" si="29"/>
        <v>213</v>
      </c>
    </row>
    <row r="933" spans="1:10" ht="39.6" x14ac:dyDescent="0.3">
      <c r="A933" s="73">
        <v>159972</v>
      </c>
      <c r="B933" s="73" t="s">
        <v>144</v>
      </c>
      <c r="C933" s="73">
        <v>684451</v>
      </c>
      <c r="D933" s="73" t="s">
        <v>1174</v>
      </c>
      <c r="E933" s="73">
        <v>348</v>
      </c>
      <c r="F933" s="73">
        <v>0</v>
      </c>
      <c r="G933" s="73">
        <v>0</v>
      </c>
      <c r="H933" s="73">
        <v>348</v>
      </c>
      <c r="I933">
        <f t="shared" si="28"/>
        <v>1</v>
      </c>
      <c r="J933">
        <f t="shared" si="29"/>
        <v>348</v>
      </c>
    </row>
    <row r="934" spans="1:10" ht="39.6" x14ac:dyDescent="0.3">
      <c r="A934" s="73">
        <v>159972</v>
      </c>
      <c r="B934" s="73" t="s">
        <v>144</v>
      </c>
      <c r="C934" s="73">
        <v>663510</v>
      </c>
      <c r="D934" s="73" t="s">
        <v>795</v>
      </c>
      <c r="E934" s="73">
        <v>267</v>
      </c>
      <c r="F934" s="73">
        <v>0</v>
      </c>
      <c r="G934" s="73">
        <v>117</v>
      </c>
      <c r="H934" s="73">
        <v>384</v>
      </c>
      <c r="I934">
        <f t="shared" si="28"/>
        <v>0.6953125</v>
      </c>
      <c r="J934">
        <f t="shared" si="29"/>
        <v>267</v>
      </c>
    </row>
    <row r="935" spans="1:10" ht="39.6" x14ac:dyDescent="0.3">
      <c r="A935" s="73">
        <v>159972</v>
      </c>
      <c r="B935" s="73" t="s">
        <v>144</v>
      </c>
      <c r="C935" s="73">
        <v>664147</v>
      </c>
      <c r="D935" s="73" t="s">
        <v>1275</v>
      </c>
      <c r="E935" s="73">
        <v>227</v>
      </c>
      <c r="F935" s="73">
        <v>0</v>
      </c>
      <c r="G935" s="73">
        <v>168</v>
      </c>
      <c r="H935" s="73">
        <v>395</v>
      </c>
      <c r="I935">
        <f t="shared" si="28"/>
        <v>0.57468354430379742</v>
      </c>
      <c r="J935">
        <f t="shared" si="29"/>
        <v>227</v>
      </c>
    </row>
    <row r="936" spans="1:10" ht="39.6" x14ac:dyDescent="0.3">
      <c r="A936" s="73">
        <v>159972</v>
      </c>
      <c r="B936" s="73" t="s">
        <v>144</v>
      </c>
      <c r="C936" s="73">
        <v>660571</v>
      </c>
      <c r="D936" s="73" t="s">
        <v>1285</v>
      </c>
      <c r="E936" s="73">
        <v>237</v>
      </c>
      <c r="F936" s="73">
        <v>0</v>
      </c>
      <c r="G936" s="73">
        <v>158</v>
      </c>
      <c r="H936" s="73">
        <v>395</v>
      </c>
      <c r="I936">
        <f t="shared" si="28"/>
        <v>0.6</v>
      </c>
      <c r="J936">
        <f t="shared" si="29"/>
        <v>237</v>
      </c>
    </row>
    <row r="937" spans="1:10" ht="39.6" x14ac:dyDescent="0.3">
      <c r="A937" s="73">
        <v>159972</v>
      </c>
      <c r="B937" s="73" t="s">
        <v>144</v>
      </c>
      <c r="C937" s="73">
        <v>663376</v>
      </c>
      <c r="D937" s="73" t="s">
        <v>1279</v>
      </c>
      <c r="E937" s="73">
        <v>379</v>
      </c>
      <c r="F937" s="73">
        <v>0</v>
      </c>
      <c r="G937" s="73">
        <v>34</v>
      </c>
      <c r="H937" s="73">
        <v>413</v>
      </c>
      <c r="I937">
        <f t="shared" si="28"/>
        <v>0.91767554479418889</v>
      </c>
      <c r="J937">
        <f t="shared" si="29"/>
        <v>379</v>
      </c>
    </row>
    <row r="938" spans="1:10" ht="52.8" x14ac:dyDescent="0.3">
      <c r="A938" s="73">
        <v>159972</v>
      </c>
      <c r="B938" s="73" t="s">
        <v>144</v>
      </c>
      <c r="C938" s="73">
        <v>660566</v>
      </c>
      <c r="D938" s="73" t="s">
        <v>1273</v>
      </c>
      <c r="E938" s="73">
        <v>245</v>
      </c>
      <c r="F938" s="73">
        <v>0</v>
      </c>
      <c r="G938" s="73">
        <v>196</v>
      </c>
      <c r="H938" s="73">
        <v>441</v>
      </c>
      <c r="I938">
        <f t="shared" si="28"/>
        <v>0.55555555555555558</v>
      </c>
      <c r="J938">
        <f t="shared" si="29"/>
        <v>245</v>
      </c>
    </row>
    <row r="939" spans="1:10" ht="52.8" x14ac:dyDescent="0.3">
      <c r="A939" s="73">
        <v>159972</v>
      </c>
      <c r="B939" s="73" t="s">
        <v>144</v>
      </c>
      <c r="C939" s="73">
        <v>660573</v>
      </c>
      <c r="D939" s="73" t="s">
        <v>1288</v>
      </c>
      <c r="E939" s="73">
        <v>213</v>
      </c>
      <c r="F939" s="73">
        <v>0</v>
      </c>
      <c r="G939" s="73">
        <v>242</v>
      </c>
      <c r="H939" s="73">
        <v>455</v>
      </c>
      <c r="I939">
        <f t="shared" si="28"/>
        <v>0.46813186813186813</v>
      </c>
      <c r="J939">
        <f t="shared" si="29"/>
        <v>213</v>
      </c>
    </row>
    <row r="940" spans="1:10" ht="52.8" x14ac:dyDescent="0.3">
      <c r="A940" s="73">
        <v>159972</v>
      </c>
      <c r="B940" s="73" t="s">
        <v>144</v>
      </c>
      <c r="C940" s="73">
        <v>660568</v>
      </c>
      <c r="D940" s="73" t="s">
        <v>1277</v>
      </c>
      <c r="E940" s="73">
        <v>326</v>
      </c>
      <c r="F940" s="73">
        <v>0</v>
      </c>
      <c r="G940" s="73">
        <v>146</v>
      </c>
      <c r="H940" s="73">
        <v>472</v>
      </c>
      <c r="I940">
        <f t="shared" si="28"/>
        <v>0.69067796610169496</v>
      </c>
      <c r="J940">
        <f t="shared" si="29"/>
        <v>326</v>
      </c>
    </row>
    <row r="941" spans="1:10" ht="66" x14ac:dyDescent="0.3">
      <c r="A941" s="73">
        <v>159972</v>
      </c>
      <c r="B941" s="73" t="s">
        <v>144</v>
      </c>
      <c r="C941" s="73">
        <v>681071</v>
      </c>
      <c r="D941" s="73" t="s">
        <v>1286</v>
      </c>
      <c r="E941" s="73">
        <v>462</v>
      </c>
      <c r="F941" s="73">
        <v>0</v>
      </c>
      <c r="G941" s="73">
        <v>36</v>
      </c>
      <c r="H941" s="73">
        <v>498</v>
      </c>
      <c r="I941">
        <f t="shared" si="28"/>
        <v>0.92771084337349397</v>
      </c>
      <c r="J941">
        <f t="shared" si="29"/>
        <v>462</v>
      </c>
    </row>
    <row r="942" spans="1:10" ht="39.6" x14ac:dyDescent="0.3">
      <c r="A942" s="73">
        <v>159972</v>
      </c>
      <c r="B942" s="73" t="s">
        <v>144</v>
      </c>
      <c r="C942" s="73">
        <v>660561</v>
      </c>
      <c r="D942" s="73" t="s">
        <v>1289</v>
      </c>
      <c r="E942" s="73">
        <v>415</v>
      </c>
      <c r="F942" s="73">
        <v>0</v>
      </c>
      <c r="G942" s="73">
        <v>113</v>
      </c>
      <c r="H942" s="73">
        <v>528</v>
      </c>
      <c r="I942">
        <f t="shared" si="28"/>
        <v>0.78598484848484851</v>
      </c>
      <c r="J942">
        <f t="shared" si="29"/>
        <v>415</v>
      </c>
    </row>
    <row r="943" spans="1:10" ht="39.6" x14ac:dyDescent="0.3">
      <c r="A943" s="73">
        <v>159972</v>
      </c>
      <c r="B943" s="73" t="s">
        <v>144</v>
      </c>
      <c r="C943" s="73">
        <v>663511</v>
      </c>
      <c r="D943" s="73" t="s">
        <v>1283</v>
      </c>
      <c r="E943" s="73">
        <v>480</v>
      </c>
      <c r="F943" s="73">
        <v>0</v>
      </c>
      <c r="G943" s="73">
        <v>202</v>
      </c>
      <c r="H943" s="73">
        <v>682</v>
      </c>
      <c r="I943">
        <f t="shared" si="28"/>
        <v>0.70381231671554256</v>
      </c>
      <c r="J943">
        <f t="shared" si="29"/>
        <v>480</v>
      </c>
    </row>
    <row r="944" spans="1:10" ht="39.6" x14ac:dyDescent="0.3">
      <c r="A944" s="73">
        <v>159972</v>
      </c>
      <c r="B944" s="73" t="s">
        <v>144</v>
      </c>
      <c r="C944" s="73">
        <v>664092</v>
      </c>
      <c r="D944" s="73" t="s">
        <v>1274</v>
      </c>
      <c r="E944" s="73">
        <v>473</v>
      </c>
      <c r="F944" s="73">
        <v>0</v>
      </c>
      <c r="G944" s="73">
        <v>230</v>
      </c>
      <c r="H944" s="73">
        <v>703</v>
      </c>
      <c r="I944">
        <f t="shared" si="28"/>
        <v>0.67283072546230438</v>
      </c>
      <c r="J944">
        <f t="shared" si="29"/>
        <v>473</v>
      </c>
    </row>
    <row r="945" spans="1:10" ht="52.8" x14ac:dyDescent="0.3">
      <c r="A945" s="73">
        <v>159972</v>
      </c>
      <c r="B945" s="73" t="s">
        <v>144</v>
      </c>
      <c r="C945" s="73">
        <v>663512</v>
      </c>
      <c r="D945" s="73" t="s">
        <v>1284</v>
      </c>
      <c r="E945" s="73">
        <v>899</v>
      </c>
      <c r="F945" s="73">
        <v>0</v>
      </c>
      <c r="G945" s="73">
        <v>274</v>
      </c>
      <c r="H945" s="73">
        <v>1173</v>
      </c>
      <c r="I945">
        <f t="shared" si="28"/>
        <v>0.76641091219096336</v>
      </c>
      <c r="J945">
        <f t="shared" si="29"/>
        <v>899</v>
      </c>
    </row>
    <row r="946" spans="1:10" ht="52.8" x14ac:dyDescent="0.3">
      <c r="A946" s="73">
        <v>159972</v>
      </c>
      <c r="B946" s="73" t="s">
        <v>144</v>
      </c>
      <c r="C946" s="73">
        <v>684943</v>
      </c>
      <c r="D946" s="73" t="s">
        <v>1282</v>
      </c>
      <c r="E946" s="73">
        <v>593</v>
      </c>
      <c r="F946" s="73">
        <v>0</v>
      </c>
      <c r="G946" s="73">
        <v>710</v>
      </c>
      <c r="H946" s="73">
        <v>1303</v>
      </c>
      <c r="I946">
        <f t="shared" si="28"/>
        <v>0.4551036070606293</v>
      </c>
      <c r="J946">
        <f t="shared" si="29"/>
        <v>593</v>
      </c>
    </row>
    <row r="947" spans="1:10" ht="39.6" x14ac:dyDescent="0.3">
      <c r="A947" s="73">
        <v>159381</v>
      </c>
      <c r="B947" s="73" t="s">
        <v>145</v>
      </c>
      <c r="C947" s="73">
        <v>661368</v>
      </c>
      <c r="D947" s="73" t="s">
        <v>1290</v>
      </c>
      <c r="E947" s="73">
        <v>103</v>
      </c>
      <c r="F947" s="73">
        <v>38</v>
      </c>
      <c r="G947" s="73">
        <v>210</v>
      </c>
      <c r="H947" s="73">
        <v>351</v>
      </c>
      <c r="I947">
        <f t="shared" si="28"/>
        <v>0.40170940170940173</v>
      </c>
      <c r="J947">
        <f t="shared" si="29"/>
        <v>141</v>
      </c>
    </row>
    <row r="948" spans="1:10" ht="39.6" x14ac:dyDescent="0.3">
      <c r="A948" s="73">
        <v>159208</v>
      </c>
      <c r="B948" s="73" t="s">
        <v>146</v>
      </c>
      <c r="C948" s="73">
        <v>660776</v>
      </c>
      <c r="D948" s="73" t="s">
        <v>1292</v>
      </c>
      <c r="E948" s="73">
        <v>89</v>
      </c>
      <c r="F948" s="73">
        <v>28</v>
      </c>
      <c r="G948" s="73">
        <v>249</v>
      </c>
      <c r="H948" s="73">
        <v>366</v>
      </c>
      <c r="I948">
        <f t="shared" si="28"/>
        <v>0.31967213114754101</v>
      </c>
      <c r="J948">
        <f t="shared" si="29"/>
        <v>117</v>
      </c>
    </row>
    <row r="949" spans="1:10" ht="52.8" x14ac:dyDescent="0.3">
      <c r="A949" s="73">
        <v>159208</v>
      </c>
      <c r="B949" s="73" t="s">
        <v>146</v>
      </c>
      <c r="C949" s="73">
        <v>686333</v>
      </c>
      <c r="D949" s="73" t="s">
        <v>1067</v>
      </c>
      <c r="E949" s="73">
        <v>302</v>
      </c>
      <c r="F949" s="73">
        <v>0</v>
      </c>
      <c r="G949" s="73">
        <v>70</v>
      </c>
      <c r="H949" s="73">
        <v>372</v>
      </c>
      <c r="I949">
        <f t="shared" si="28"/>
        <v>0.81182795698924726</v>
      </c>
      <c r="J949">
        <f t="shared" si="29"/>
        <v>302</v>
      </c>
    </row>
    <row r="950" spans="1:10" ht="52.8" x14ac:dyDescent="0.3">
      <c r="A950" s="73">
        <v>159208</v>
      </c>
      <c r="B950" s="73" t="s">
        <v>146</v>
      </c>
      <c r="C950" s="73">
        <v>663870</v>
      </c>
      <c r="D950" s="73" t="s">
        <v>1300</v>
      </c>
      <c r="E950" s="73">
        <v>78</v>
      </c>
      <c r="F950" s="73">
        <v>34</v>
      </c>
      <c r="G950" s="73">
        <v>280</v>
      </c>
      <c r="H950" s="73">
        <v>392</v>
      </c>
      <c r="I950">
        <f t="shared" si="28"/>
        <v>0.2857142857142857</v>
      </c>
      <c r="J950">
        <f t="shared" si="29"/>
        <v>112</v>
      </c>
    </row>
    <row r="951" spans="1:10" ht="39.6" x14ac:dyDescent="0.3">
      <c r="A951" s="73">
        <v>159208</v>
      </c>
      <c r="B951" s="73" t="s">
        <v>146</v>
      </c>
      <c r="C951" s="73">
        <v>686800</v>
      </c>
      <c r="D951" s="73" t="s">
        <v>963</v>
      </c>
      <c r="E951" s="73">
        <v>47</v>
      </c>
      <c r="F951" s="73">
        <v>21</v>
      </c>
      <c r="G951" s="73">
        <v>350</v>
      </c>
      <c r="H951" s="73">
        <v>418</v>
      </c>
      <c r="I951">
        <f t="shared" si="28"/>
        <v>0.16267942583732056</v>
      </c>
      <c r="J951">
        <f t="shared" si="29"/>
        <v>68</v>
      </c>
    </row>
    <row r="952" spans="1:10" ht="39.6" x14ac:dyDescent="0.3">
      <c r="A952" s="73">
        <v>159208</v>
      </c>
      <c r="B952" s="73" t="s">
        <v>146</v>
      </c>
      <c r="C952" s="73">
        <v>660784</v>
      </c>
      <c r="D952" s="73" t="s">
        <v>1037</v>
      </c>
      <c r="E952" s="73">
        <v>67</v>
      </c>
      <c r="F952" s="73">
        <v>32</v>
      </c>
      <c r="G952" s="73">
        <v>324</v>
      </c>
      <c r="H952" s="73">
        <v>423</v>
      </c>
      <c r="I952">
        <f t="shared" si="28"/>
        <v>0.23404255319148937</v>
      </c>
      <c r="J952">
        <f t="shared" si="29"/>
        <v>99</v>
      </c>
    </row>
    <row r="953" spans="1:10" ht="52.8" x14ac:dyDescent="0.3">
      <c r="A953" s="73">
        <v>159208</v>
      </c>
      <c r="B953" s="73" t="s">
        <v>146</v>
      </c>
      <c r="C953" s="73">
        <v>660778</v>
      </c>
      <c r="D953" s="73" t="s">
        <v>410</v>
      </c>
      <c r="E953" s="73">
        <v>302</v>
      </c>
      <c r="F953" s="73">
        <v>0</v>
      </c>
      <c r="G953" s="73">
        <v>136</v>
      </c>
      <c r="H953" s="73">
        <v>438</v>
      </c>
      <c r="I953">
        <f t="shared" si="28"/>
        <v>0.68949771689497719</v>
      </c>
      <c r="J953">
        <f t="shared" si="29"/>
        <v>302</v>
      </c>
    </row>
    <row r="954" spans="1:10" ht="52.8" x14ac:dyDescent="0.3">
      <c r="A954" s="73">
        <v>159208</v>
      </c>
      <c r="B954" s="73" t="s">
        <v>146</v>
      </c>
      <c r="C954" s="73">
        <v>660782</v>
      </c>
      <c r="D954" s="73" t="s">
        <v>1140</v>
      </c>
      <c r="E954" s="73">
        <v>121</v>
      </c>
      <c r="F954" s="73">
        <v>39</v>
      </c>
      <c r="G954" s="73">
        <v>292</v>
      </c>
      <c r="H954" s="73">
        <v>452</v>
      </c>
      <c r="I954">
        <f t="shared" si="28"/>
        <v>0.35398230088495575</v>
      </c>
      <c r="J954">
        <f t="shared" si="29"/>
        <v>160</v>
      </c>
    </row>
    <row r="955" spans="1:10" ht="39.6" x14ac:dyDescent="0.3">
      <c r="A955" s="73">
        <v>159208</v>
      </c>
      <c r="B955" s="73" t="s">
        <v>146</v>
      </c>
      <c r="C955" s="73">
        <v>660780</v>
      </c>
      <c r="D955" s="73" t="s">
        <v>1293</v>
      </c>
      <c r="E955" s="73">
        <v>272</v>
      </c>
      <c r="F955" s="73">
        <v>0</v>
      </c>
      <c r="G955" s="73">
        <v>199</v>
      </c>
      <c r="H955" s="73">
        <v>471</v>
      </c>
      <c r="I955">
        <f t="shared" si="28"/>
        <v>0.57749469214437366</v>
      </c>
      <c r="J955">
        <f t="shared" si="29"/>
        <v>272</v>
      </c>
    </row>
    <row r="956" spans="1:10" ht="52.8" x14ac:dyDescent="0.3">
      <c r="A956" s="73">
        <v>159208</v>
      </c>
      <c r="B956" s="73" t="s">
        <v>146</v>
      </c>
      <c r="C956" s="73">
        <v>660753</v>
      </c>
      <c r="D956" s="73" t="s">
        <v>1291</v>
      </c>
      <c r="E956" s="73">
        <v>169</v>
      </c>
      <c r="F956" s="73">
        <v>29</v>
      </c>
      <c r="G956" s="73">
        <v>274</v>
      </c>
      <c r="H956" s="73">
        <v>472</v>
      </c>
      <c r="I956">
        <f t="shared" si="28"/>
        <v>0.41949152542372881</v>
      </c>
      <c r="J956">
        <f t="shared" si="29"/>
        <v>198</v>
      </c>
    </row>
    <row r="957" spans="1:10" ht="52.8" x14ac:dyDescent="0.3">
      <c r="A957" s="73">
        <v>159208</v>
      </c>
      <c r="B957" s="73" t="s">
        <v>146</v>
      </c>
      <c r="C957" s="73">
        <v>660786</v>
      </c>
      <c r="D957" s="73" t="s">
        <v>1301</v>
      </c>
      <c r="E957" s="73">
        <v>459</v>
      </c>
      <c r="F957" s="73">
        <v>0</v>
      </c>
      <c r="G957" s="73">
        <v>16</v>
      </c>
      <c r="H957" s="73">
        <v>475</v>
      </c>
      <c r="I957">
        <f t="shared" si="28"/>
        <v>0.96631578947368424</v>
      </c>
      <c r="J957">
        <f t="shared" si="29"/>
        <v>459</v>
      </c>
    </row>
    <row r="958" spans="1:10" ht="39.6" x14ac:dyDescent="0.3">
      <c r="A958" s="73">
        <v>159208</v>
      </c>
      <c r="B958" s="73" t="s">
        <v>146</v>
      </c>
      <c r="C958" s="73">
        <v>686334</v>
      </c>
      <c r="D958" s="73" t="s">
        <v>1294</v>
      </c>
      <c r="E958" s="73">
        <v>167</v>
      </c>
      <c r="F958" s="73">
        <v>42</v>
      </c>
      <c r="G958" s="73">
        <v>501</v>
      </c>
      <c r="H958" s="73">
        <v>710</v>
      </c>
      <c r="I958">
        <f t="shared" si="28"/>
        <v>0.29436619718309859</v>
      </c>
      <c r="J958">
        <f t="shared" si="29"/>
        <v>209</v>
      </c>
    </row>
    <row r="959" spans="1:10" ht="39.6" x14ac:dyDescent="0.3">
      <c r="A959" s="73">
        <v>159208</v>
      </c>
      <c r="B959" s="73" t="s">
        <v>146</v>
      </c>
      <c r="C959" s="73">
        <v>660787</v>
      </c>
      <c r="D959" s="73" t="s">
        <v>1299</v>
      </c>
      <c r="E959" s="73">
        <v>205</v>
      </c>
      <c r="F959" s="73">
        <v>63</v>
      </c>
      <c r="G959" s="73">
        <v>532</v>
      </c>
      <c r="H959" s="73">
        <v>800</v>
      </c>
      <c r="I959">
        <f t="shared" si="28"/>
        <v>0.33500000000000002</v>
      </c>
      <c r="J959">
        <f t="shared" si="29"/>
        <v>268</v>
      </c>
    </row>
    <row r="960" spans="1:10" ht="52.8" x14ac:dyDescent="0.3">
      <c r="A960" s="73">
        <v>159208</v>
      </c>
      <c r="B960" s="73" t="s">
        <v>146</v>
      </c>
      <c r="C960" s="73">
        <v>664171</v>
      </c>
      <c r="D960" s="73" t="s">
        <v>1298</v>
      </c>
      <c r="E960" s="73">
        <v>401</v>
      </c>
      <c r="F960" s="73">
        <v>0</v>
      </c>
      <c r="G960" s="73">
        <v>419</v>
      </c>
      <c r="H960" s="73">
        <v>820</v>
      </c>
      <c r="I960">
        <f t="shared" si="28"/>
        <v>0.48902439024390243</v>
      </c>
      <c r="J960">
        <f t="shared" si="29"/>
        <v>401</v>
      </c>
    </row>
    <row r="961" spans="1:10" ht="92.4" x14ac:dyDescent="0.3">
      <c r="A961" s="73">
        <v>159208</v>
      </c>
      <c r="B961" s="73" t="s">
        <v>146</v>
      </c>
      <c r="C961" s="73">
        <v>663622</v>
      </c>
      <c r="D961" s="73" t="s">
        <v>1296</v>
      </c>
      <c r="E961" s="73">
        <v>168</v>
      </c>
      <c r="F961" s="73">
        <v>82</v>
      </c>
      <c r="G961" s="73">
        <v>579</v>
      </c>
      <c r="H961" s="73">
        <v>829</v>
      </c>
      <c r="I961">
        <f t="shared" si="28"/>
        <v>0.30156815440289503</v>
      </c>
      <c r="J961">
        <f t="shared" si="29"/>
        <v>250</v>
      </c>
    </row>
    <row r="962" spans="1:10" ht="52.8" x14ac:dyDescent="0.3">
      <c r="A962" s="73">
        <v>159208</v>
      </c>
      <c r="B962" s="73" t="s">
        <v>146</v>
      </c>
      <c r="C962" s="73">
        <v>660791</v>
      </c>
      <c r="D962" s="73" t="s">
        <v>1297</v>
      </c>
      <c r="E962" s="73">
        <v>323</v>
      </c>
      <c r="F962" s="73">
        <v>117</v>
      </c>
      <c r="G962" s="73">
        <v>1048</v>
      </c>
      <c r="H962" s="73">
        <v>1488</v>
      </c>
      <c r="I962">
        <f t="shared" ref="I962:I1025" si="30">SUM(E962:F962)/H962</f>
        <v>0.29569892473118281</v>
      </c>
      <c r="J962">
        <f t="shared" ref="J962:J1025" si="31">SUM(E962:F962)</f>
        <v>440</v>
      </c>
    </row>
    <row r="963" spans="1:10" ht="39.6" x14ac:dyDescent="0.3">
      <c r="A963" s="73">
        <v>159208</v>
      </c>
      <c r="B963" s="73" t="s">
        <v>146</v>
      </c>
      <c r="C963" s="73">
        <v>660789</v>
      </c>
      <c r="D963" s="73" t="s">
        <v>1295</v>
      </c>
      <c r="E963" s="73">
        <v>415</v>
      </c>
      <c r="F963" s="73">
        <v>102</v>
      </c>
      <c r="G963" s="73">
        <v>1323</v>
      </c>
      <c r="H963" s="73">
        <v>1840</v>
      </c>
      <c r="I963">
        <f t="shared" si="30"/>
        <v>0.28097826086956523</v>
      </c>
      <c r="J963">
        <f t="shared" si="31"/>
        <v>517</v>
      </c>
    </row>
    <row r="964" spans="1:10" ht="52.8" x14ac:dyDescent="0.3">
      <c r="A964" s="73">
        <v>159320</v>
      </c>
      <c r="B964" s="73" t="s">
        <v>147</v>
      </c>
      <c r="C964" s="73">
        <v>662814</v>
      </c>
      <c r="D964" s="73" t="s">
        <v>1305</v>
      </c>
      <c r="E964" s="73">
        <v>56</v>
      </c>
      <c r="F964" s="73">
        <v>57</v>
      </c>
      <c r="G964" s="73">
        <v>259</v>
      </c>
      <c r="H964" s="73">
        <v>372</v>
      </c>
      <c r="I964">
        <f t="shared" si="30"/>
        <v>0.30376344086021506</v>
      </c>
      <c r="J964">
        <f t="shared" si="31"/>
        <v>113</v>
      </c>
    </row>
    <row r="965" spans="1:10" ht="52.8" x14ac:dyDescent="0.3">
      <c r="A965" s="73">
        <v>159320</v>
      </c>
      <c r="B965" s="73" t="s">
        <v>147</v>
      </c>
      <c r="C965" s="73">
        <v>661487</v>
      </c>
      <c r="D965" s="73" t="s">
        <v>1304</v>
      </c>
      <c r="E965" s="73">
        <v>101</v>
      </c>
      <c r="F965" s="73">
        <v>46</v>
      </c>
      <c r="G965" s="73">
        <v>238</v>
      </c>
      <c r="H965" s="73">
        <v>385</v>
      </c>
      <c r="I965">
        <f t="shared" si="30"/>
        <v>0.38181818181818183</v>
      </c>
      <c r="J965">
        <f t="shared" si="31"/>
        <v>147</v>
      </c>
    </row>
    <row r="966" spans="1:10" ht="52.8" x14ac:dyDescent="0.3">
      <c r="A966" s="73">
        <v>159320</v>
      </c>
      <c r="B966" s="73" t="s">
        <v>147</v>
      </c>
      <c r="C966" s="73">
        <v>661485</v>
      </c>
      <c r="D966" s="73" t="s">
        <v>1302</v>
      </c>
      <c r="E966" s="73">
        <v>161</v>
      </c>
      <c r="F966" s="73">
        <v>53</v>
      </c>
      <c r="G966" s="73">
        <v>283</v>
      </c>
      <c r="H966" s="73">
        <v>497</v>
      </c>
      <c r="I966">
        <f t="shared" si="30"/>
        <v>0.43058350100603621</v>
      </c>
      <c r="J966">
        <f t="shared" si="31"/>
        <v>214</v>
      </c>
    </row>
    <row r="967" spans="1:10" ht="52.8" x14ac:dyDescent="0.3">
      <c r="A967" s="73">
        <v>159320</v>
      </c>
      <c r="B967" s="73" t="s">
        <v>147</v>
      </c>
      <c r="C967" s="73">
        <v>661488</v>
      </c>
      <c r="D967" s="73" t="s">
        <v>1303</v>
      </c>
      <c r="E967" s="73">
        <v>107</v>
      </c>
      <c r="F967" s="73">
        <v>38</v>
      </c>
      <c r="G967" s="73">
        <v>364</v>
      </c>
      <c r="H967" s="73">
        <v>509</v>
      </c>
      <c r="I967">
        <f t="shared" si="30"/>
        <v>0.28487229862475444</v>
      </c>
      <c r="J967">
        <f t="shared" si="31"/>
        <v>145</v>
      </c>
    </row>
    <row r="968" spans="1:10" ht="52.8" x14ac:dyDescent="0.3">
      <c r="A968" s="73">
        <v>159924</v>
      </c>
      <c r="B968" s="73" t="s">
        <v>148</v>
      </c>
      <c r="C968" s="73">
        <v>660833</v>
      </c>
      <c r="D968" s="73" t="s">
        <v>1306</v>
      </c>
      <c r="E968" s="73">
        <v>1</v>
      </c>
      <c r="F968" s="73">
        <v>1</v>
      </c>
      <c r="G968" s="73">
        <v>363</v>
      </c>
      <c r="H968" s="73">
        <v>365</v>
      </c>
      <c r="I968">
        <f t="shared" si="30"/>
        <v>5.4794520547945206E-3</v>
      </c>
      <c r="J968">
        <f t="shared" si="31"/>
        <v>2</v>
      </c>
    </row>
    <row r="969" spans="1:10" ht="52.8" x14ac:dyDescent="0.3">
      <c r="A969" s="73">
        <v>159924</v>
      </c>
      <c r="B969" s="73" t="s">
        <v>148</v>
      </c>
      <c r="C969" s="73">
        <v>684470</v>
      </c>
      <c r="D969" s="73" t="s">
        <v>1309</v>
      </c>
      <c r="E969" s="73">
        <v>19</v>
      </c>
      <c r="F969" s="73">
        <v>6</v>
      </c>
      <c r="G969" s="73">
        <v>365</v>
      </c>
      <c r="H969" s="73">
        <v>390</v>
      </c>
      <c r="I969">
        <f t="shared" si="30"/>
        <v>6.4102564102564097E-2</v>
      </c>
      <c r="J969">
        <f t="shared" si="31"/>
        <v>25</v>
      </c>
    </row>
    <row r="970" spans="1:10" ht="52.8" x14ac:dyDescent="0.3">
      <c r="A970" s="73">
        <v>159924</v>
      </c>
      <c r="B970" s="73" t="s">
        <v>148</v>
      </c>
      <c r="C970" s="73">
        <v>660834</v>
      </c>
      <c r="D970" s="73" t="s">
        <v>1308</v>
      </c>
      <c r="E970" s="73">
        <v>5</v>
      </c>
      <c r="F970" s="73">
        <v>4</v>
      </c>
      <c r="G970" s="73">
        <v>393</v>
      </c>
      <c r="H970" s="73">
        <v>402</v>
      </c>
      <c r="I970">
        <f t="shared" si="30"/>
        <v>2.2388059701492536E-2</v>
      </c>
      <c r="J970">
        <f t="shared" si="31"/>
        <v>9</v>
      </c>
    </row>
    <row r="971" spans="1:10" ht="52.8" x14ac:dyDescent="0.3">
      <c r="A971" s="73">
        <v>159924</v>
      </c>
      <c r="B971" s="73" t="s">
        <v>148</v>
      </c>
      <c r="C971" s="73">
        <v>660835</v>
      </c>
      <c r="D971" s="73" t="s">
        <v>1310</v>
      </c>
      <c r="E971" s="73">
        <v>20</v>
      </c>
      <c r="F971" s="73">
        <v>3</v>
      </c>
      <c r="G971" s="73">
        <v>410</v>
      </c>
      <c r="H971" s="73">
        <v>433</v>
      </c>
      <c r="I971">
        <f t="shared" si="30"/>
        <v>5.3117782909930716E-2</v>
      </c>
      <c r="J971">
        <f t="shared" si="31"/>
        <v>23</v>
      </c>
    </row>
    <row r="972" spans="1:10" ht="52.8" x14ac:dyDescent="0.3">
      <c r="A972" s="73">
        <v>159924</v>
      </c>
      <c r="B972" s="73" t="s">
        <v>148</v>
      </c>
      <c r="C972" s="73">
        <v>660836</v>
      </c>
      <c r="D972" s="73" t="s">
        <v>1307</v>
      </c>
      <c r="E972" s="73">
        <v>42</v>
      </c>
      <c r="F972" s="73">
        <v>14</v>
      </c>
      <c r="G972" s="73">
        <v>915</v>
      </c>
      <c r="H972" s="73">
        <v>971</v>
      </c>
      <c r="I972">
        <f t="shared" si="30"/>
        <v>5.7672502574665295E-2</v>
      </c>
      <c r="J972">
        <f t="shared" si="31"/>
        <v>56</v>
      </c>
    </row>
    <row r="973" spans="1:10" ht="66" x14ac:dyDescent="0.3">
      <c r="A973" s="73">
        <v>159531</v>
      </c>
      <c r="B973" s="73" t="s">
        <v>149</v>
      </c>
      <c r="C973" s="73">
        <v>663938</v>
      </c>
      <c r="D973" s="73" t="s">
        <v>1313</v>
      </c>
      <c r="E973" s="73">
        <v>21</v>
      </c>
      <c r="F973" s="73">
        <v>9</v>
      </c>
      <c r="G973" s="73">
        <v>122</v>
      </c>
      <c r="H973" s="73">
        <v>152</v>
      </c>
      <c r="I973">
        <f t="shared" si="30"/>
        <v>0.19736842105263158</v>
      </c>
      <c r="J973">
        <f t="shared" si="31"/>
        <v>30</v>
      </c>
    </row>
    <row r="974" spans="1:10" ht="39.6" x14ac:dyDescent="0.3">
      <c r="A974" s="73">
        <v>159531</v>
      </c>
      <c r="B974" s="73" t="s">
        <v>149</v>
      </c>
      <c r="C974" s="73">
        <v>664013</v>
      </c>
      <c r="D974" s="73" t="s">
        <v>1143</v>
      </c>
      <c r="E974" s="73">
        <v>124</v>
      </c>
      <c r="F974" s="73">
        <v>33</v>
      </c>
      <c r="G974" s="73">
        <v>197</v>
      </c>
      <c r="H974" s="73">
        <v>354</v>
      </c>
      <c r="I974">
        <f t="shared" si="30"/>
        <v>0.44350282485875708</v>
      </c>
      <c r="J974">
        <f t="shared" si="31"/>
        <v>157</v>
      </c>
    </row>
    <row r="975" spans="1:10" ht="39.6" x14ac:dyDescent="0.3">
      <c r="A975" s="73">
        <v>159531</v>
      </c>
      <c r="B975" s="73" t="s">
        <v>149</v>
      </c>
      <c r="C975" s="73">
        <v>662174</v>
      </c>
      <c r="D975" s="73" t="s">
        <v>1312</v>
      </c>
      <c r="E975" s="73">
        <v>129</v>
      </c>
      <c r="F975" s="73">
        <v>43</v>
      </c>
      <c r="G975" s="73">
        <v>378</v>
      </c>
      <c r="H975" s="73">
        <v>550</v>
      </c>
      <c r="I975">
        <f t="shared" si="30"/>
        <v>0.31272727272727274</v>
      </c>
      <c r="J975">
        <f t="shared" si="31"/>
        <v>172</v>
      </c>
    </row>
    <row r="976" spans="1:10" ht="79.2" x14ac:dyDescent="0.3">
      <c r="A976" s="73">
        <v>159531</v>
      </c>
      <c r="B976" s="73" t="s">
        <v>149</v>
      </c>
      <c r="C976" s="73">
        <v>662171</v>
      </c>
      <c r="D976" s="73" t="s">
        <v>1311</v>
      </c>
      <c r="E976" s="73">
        <v>278</v>
      </c>
      <c r="F976" s="73">
        <v>77</v>
      </c>
      <c r="G976" s="73">
        <v>455</v>
      </c>
      <c r="H976" s="73">
        <v>810</v>
      </c>
      <c r="I976">
        <f t="shared" si="30"/>
        <v>0.43827160493827161</v>
      </c>
      <c r="J976">
        <f t="shared" si="31"/>
        <v>355</v>
      </c>
    </row>
    <row r="977" spans="1:10" ht="52.8" x14ac:dyDescent="0.3">
      <c r="A977" s="73">
        <v>159503</v>
      </c>
      <c r="B977" s="73" t="s">
        <v>150</v>
      </c>
      <c r="C977" s="73">
        <v>661836</v>
      </c>
      <c r="D977" s="73" t="s">
        <v>1316</v>
      </c>
      <c r="E977" s="73">
        <v>8</v>
      </c>
      <c r="F977" s="73">
        <v>1</v>
      </c>
      <c r="G977" s="73">
        <v>17</v>
      </c>
      <c r="H977" s="73">
        <v>26</v>
      </c>
      <c r="I977">
        <f t="shared" si="30"/>
        <v>0.34615384615384615</v>
      </c>
      <c r="J977">
        <f t="shared" si="31"/>
        <v>9</v>
      </c>
    </row>
    <row r="978" spans="1:10" ht="52.8" x14ac:dyDescent="0.3">
      <c r="A978" s="73">
        <v>159503</v>
      </c>
      <c r="B978" s="73" t="s">
        <v>150</v>
      </c>
      <c r="C978" s="73">
        <v>661834</v>
      </c>
      <c r="D978" s="73" t="s">
        <v>1315</v>
      </c>
      <c r="E978" s="73">
        <v>67</v>
      </c>
      <c r="F978" s="73">
        <v>32</v>
      </c>
      <c r="G978" s="73">
        <v>251</v>
      </c>
      <c r="H978" s="73">
        <v>350</v>
      </c>
      <c r="I978">
        <f t="shared" si="30"/>
        <v>0.28285714285714286</v>
      </c>
      <c r="J978">
        <f t="shared" si="31"/>
        <v>99</v>
      </c>
    </row>
    <row r="979" spans="1:10" ht="52.8" x14ac:dyDescent="0.3">
      <c r="A979" s="73">
        <v>159503</v>
      </c>
      <c r="B979" s="73" t="s">
        <v>150</v>
      </c>
      <c r="C979" s="73">
        <v>661835</v>
      </c>
      <c r="D979" s="73" t="s">
        <v>1314</v>
      </c>
      <c r="E979" s="73">
        <v>58</v>
      </c>
      <c r="F979" s="73">
        <v>44</v>
      </c>
      <c r="G979" s="73">
        <v>261</v>
      </c>
      <c r="H979" s="73">
        <v>363</v>
      </c>
      <c r="I979">
        <f t="shared" si="30"/>
        <v>0.28099173553719009</v>
      </c>
      <c r="J979">
        <f t="shared" si="31"/>
        <v>102</v>
      </c>
    </row>
    <row r="980" spans="1:10" ht="66" x14ac:dyDescent="0.3">
      <c r="A980" s="73">
        <v>159539</v>
      </c>
      <c r="B980" s="73" t="s">
        <v>151</v>
      </c>
      <c r="C980" s="73">
        <v>684987</v>
      </c>
      <c r="D980" s="73" t="s">
        <v>1318</v>
      </c>
      <c r="E980" s="73">
        <v>4</v>
      </c>
      <c r="F980" s="73">
        <v>4</v>
      </c>
      <c r="G980" s="73">
        <v>17</v>
      </c>
      <c r="H980" s="73">
        <v>25</v>
      </c>
      <c r="I980">
        <f t="shared" si="30"/>
        <v>0.32</v>
      </c>
      <c r="J980">
        <f t="shared" si="31"/>
        <v>8</v>
      </c>
    </row>
    <row r="981" spans="1:10" ht="52.8" x14ac:dyDescent="0.3">
      <c r="A981" s="73">
        <v>159539</v>
      </c>
      <c r="B981" s="73" t="s">
        <v>151</v>
      </c>
      <c r="C981" s="73">
        <v>660724</v>
      </c>
      <c r="D981" s="73" t="s">
        <v>1317</v>
      </c>
      <c r="E981" s="73">
        <v>11</v>
      </c>
      <c r="F981" s="73">
        <v>7</v>
      </c>
      <c r="G981" s="73">
        <v>26</v>
      </c>
      <c r="H981" s="73">
        <v>44</v>
      </c>
      <c r="I981">
        <f t="shared" si="30"/>
        <v>0.40909090909090912</v>
      </c>
      <c r="J981">
        <f t="shared" si="31"/>
        <v>18</v>
      </c>
    </row>
    <row r="982" spans="1:10" ht="39.6" x14ac:dyDescent="0.3">
      <c r="A982" s="73">
        <v>159326</v>
      </c>
      <c r="B982" s="73" t="s">
        <v>152</v>
      </c>
      <c r="C982" s="73">
        <v>665103</v>
      </c>
      <c r="D982" s="73" t="s">
        <v>1323</v>
      </c>
      <c r="E982" s="73">
        <v>29</v>
      </c>
      <c r="F982" s="73">
        <v>0</v>
      </c>
      <c r="G982" s="73">
        <v>12</v>
      </c>
      <c r="H982" s="73">
        <v>41</v>
      </c>
      <c r="I982">
        <f t="shared" si="30"/>
        <v>0.70731707317073167</v>
      </c>
      <c r="J982">
        <f t="shared" si="31"/>
        <v>29</v>
      </c>
    </row>
    <row r="983" spans="1:10" ht="52.8" x14ac:dyDescent="0.3">
      <c r="A983" s="73">
        <v>159326</v>
      </c>
      <c r="B983" s="73" t="s">
        <v>152</v>
      </c>
      <c r="C983" s="73">
        <v>660671</v>
      </c>
      <c r="D983" s="73" t="s">
        <v>1322</v>
      </c>
      <c r="E983" s="73">
        <v>72</v>
      </c>
      <c r="F983" s="73">
        <v>27</v>
      </c>
      <c r="G983" s="73">
        <v>215</v>
      </c>
      <c r="H983" s="73">
        <v>314</v>
      </c>
      <c r="I983">
        <f t="shared" si="30"/>
        <v>0.31528662420382164</v>
      </c>
      <c r="J983">
        <f t="shared" si="31"/>
        <v>99</v>
      </c>
    </row>
    <row r="984" spans="1:10" ht="39.6" x14ac:dyDescent="0.3">
      <c r="A984" s="73">
        <v>159326</v>
      </c>
      <c r="B984" s="73" t="s">
        <v>152</v>
      </c>
      <c r="C984" s="73">
        <v>660669</v>
      </c>
      <c r="D984" s="73" t="s">
        <v>1324</v>
      </c>
      <c r="E984" s="73">
        <v>52</v>
      </c>
      <c r="F984" s="73">
        <v>22</v>
      </c>
      <c r="G984" s="73">
        <v>263</v>
      </c>
      <c r="H984" s="73">
        <v>337</v>
      </c>
      <c r="I984">
        <f t="shared" si="30"/>
        <v>0.21958456973293769</v>
      </c>
      <c r="J984">
        <f t="shared" si="31"/>
        <v>74</v>
      </c>
    </row>
    <row r="985" spans="1:10" ht="52.8" x14ac:dyDescent="0.3">
      <c r="A985" s="73">
        <v>159326</v>
      </c>
      <c r="B985" s="73" t="s">
        <v>152</v>
      </c>
      <c r="C985" s="73">
        <v>663243</v>
      </c>
      <c r="D985" s="73" t="s">
        <v>1321</v>
      </c>
      <c r="E985" s="73">
        <v>120</v>
      </c>
      <c r="F985" s="73">
        <v>47</v>
      </c>
      <c r="G985" s="73">
        <v>250</v>
      </c>
      <c r="H985" s="73">
        <v>417</v>
      </c>
      <c r="I985">
        <f t="shared" si="30"/>
        <v>0.40047961630695444</v>
      </c>
      <c r="J985">
        <f t="shared" si="31"/>
        <v>167</v>
      </c>
    </row>
    <row r="986" spans="1:10" ht="52.8" x14ac:dyDescent="0.3">
      <c r="A986" s="73">
        <v>159326</v>
      </c>
      <c r="B986" s="73" t="s">
        <v>152</v>
      </c>
      <c r="C986" s="73">
        <v>660668</v>
      </c>
      <c r="D986" s="73" t="s">
        <v>1319</v>
      </c>
      <c r="E986" s="73">
        <v>73</v>
      </c>
      <c r="F986" s="73">
        <v>21</v>
      </c>
      <c r="G986" s="73">
        <v>341</v>
      </c>
      <c r="H986" s="73">
        <v>435</v>
      </c>
      <c r="I986">
        <f t="shared" si="30"/>
        <v>0.2160919540229885</v>
      </c>
      <c r="J986">
        <f t="shared" si="31"/>
        <v>94</v>
      </c>
    </row>
    <row r="987" spans="1:10" ht="52.8" x14ac:dyDescent="0.3">
      <c r="A987" s="73">
        <v>159326</v>
      </c>
      <c r="B987" s="73" t="s">
        <v>152</v>
      </c>
      <c r="C987" s="73">
        <v>660670</v>
      </c>
      <c r="D987" s="73" t="s">
        <v>1327</v>
      </c>
      <c r="E987" s="73">
        <v>95</v>
      </c>
      <c r="F987" s="73">
        <v>33</v>
      </c>
      <c r="G987" s="73">
        <v>385</v>
      </c>
      <c r="H987" s="73">
        <v>513</v>
      </c>
      <c r="I987">
        <f t="shared" si="30"/>
        <v>0.24951267056530213</v>
      </c>
      <c r="J987">
        <f t="shared" si="31"/>
        <v>128</v>
      </c>
    </row>
    <row r="988" spans="1:10" ht="52.8" x14ac:dyDescent="0.3">
      <c r="A988" s="73">
        <v>159326</v>
      </c>
      <c r="B988" s="73" t="s">
        <v>152</v>
      </c>
      <c r="C988" s="73">
        <v>663425</v>
      </c>
      <c r="D988" s="73" t="s">
        <v>1320</v>
      </c>
      <c r="E988" s="73">
        <v>385</v>
      </c>
      <c r="F988" s="73">
        <v>0</v>
      </c>
      <c r="G988" s="73">
        <v>160</v>
      </c>
      <c r="H988" s="73">
        <v>545</v>
      </c>
      <c r="I988">
        <f t="shared" si="30"/>
        <v>0.70642201834862384</v>
      </c>
      <c r="J988">
        <f t="shared" si="31"/>
        <v>385</v>
      </c>
    </row>
    <row r="989" spans="1:10" ht="52.8" x14ac:dyDescent="0.3">
      <c r="A989" s="73">
        <v>159326</v>
      </c>
      <c r="B989" s="73" t="s">
        <v>152</v>
      </c>
      <c r="C989" s="73">
        <v>664119</v>
      </c>
      <c r="D989" s="73" t="s">
        <v>1326</v>
      </c>
      <c r="E989" s="73">
        <v>253</v>
      </c>
      <c r="F989" s="73">
        <v>74</v>
      </c>
      <c r="G989" s="73">
        <v>430</v>
      </c>
      <c r="H989" s="73">
        <v>757</v>
      </c>
      <c r="I989">
        <f t="shared" si="30"/>
        <v>0.43196829590488772</v>
      </c>
      <c r="J989">
        <f t="shared" si="31"/>
        <v>327</v>
      </c>
    </row>
    <row r="990" spans="1:10" ht="39.6" x14ac:dyDescent="0.3">
      <c r="A990" s="73">
        <v>159326</v>
      </c>
      <c r="B990" s="73" t="s">
        <v>152</v>
      </c>
      <c r="C990" s="73">
        <v>660665</v>
      </c>
      <c r="D990" s="73" t="s">
        <v>1325</v>
      </c>
      <c r="E990" s="73">
        <v>389</v>
      </c>
      <c r="F990" s="73">
        <v>132</v>
      </c>
      <c r="G990" s="73">
        <v>1010</v>
      </c>
      <c r="H990" s="73">
        <v>1531</v>
      </c>
      <c r="I990">
        <f t="shared" si="30"/>
        <v>0.3403004572175049</v>
      </c>
      <c r="J990">
        <f t="shared" si="31"/>
        <v>521</v>
      </c>
    </row>
    <row r="991" spans="1:10" ht="52.8" x14ac:dyDescent="0.3">
      <c r="A991" s="73">
        <v>159395</v>
      </c>
      <c r="B991" s="73" t="s">
        <v>153</v>
      </c>
      <c r="C991" s="73">
        <v>660750</v>
      </c>
      <c r="D991" s="73" t="s">
        <v>1328</v>
      </c>
      <c r="E991" s="73">
        <v>112</v>
      </c>
      <c r="F991" s="73">
        <v>31</v>
      </c>
      <c r="G991" s="73">
        <v>193</v>
      </c>
      <c r="H991" s="73">
        <v>336</v>
      </c>
      <c r="I991">
        <f t="shared" si="30"/>
        <v>0.42559523809523808</v>
      </c>
      <c r="J991">
        <f t="shared" si="31"/>
        <v>143</v>
      </c>
    </row>
    <row r="992" spans="1:10" ht="52.8" x14ac:dyDescent="0.3">
      <c r="A992" s="73">
        <v>159395</v>
      </c>
      <c r="B992" s="73" t="s">
        <v>153</v>
      </c>
      <c r="C992" s="73">
        <v>660749</v>
      </c>
      <c r="D992" s="73" t="s">
        <v>1330</v>
      </c>
      <c r="E992" s="73">
        <v>108</v>
      </c>
      <c r="F992" s="73">
        <v>24</v>
      </c>
      <c r="G992" s="73">
        <v>272</v>
      </c>
      <c r="H992" s="73">
        <v>404</v>
      </c>
      <c r="I992">
        <f t="shared" si="30"/>
        <v>0.32673267326732675</v>
      </c>
      <c r="J992">
        <f t="shared" si="31"/>
        <v>132</v>
      </c>
    </row>
    <row r="993" spans="1:10" ht="52.8" x14ac:dyDescent="0.3">
      <c r="A993" s="73">
        <v>159395</v>
      </c>
      <c r="B993" s="73" t="s">
        <v>153</v>
      </c>
      <c r="C993" s="73">
        <v>660751</v>
      </c>
      <c r="D993" s="73" t="s">
        <v>1329</v>
      </c>
      <c r="E993" s="73">
        <v>193</v>
      </c>
      <c r="F993" s="73">
        <v>37</v>
      </c>
      <c r="G993" s="73">
        <v>521</v>
      </c>
      <c r="H993" s="73">
        <v>751</v>
      </c>
      <c r="I993">
        <f t="shared" si="30"/>
        <v>0.30625832223701732</v>
      </c>
      <c r="J993">
        <f t="shared" si="31"/>
        <v>230</v>
      </c>
    </row>
    <row r="994" spans="1:10" ht="52.8" x14ac:dyDescent="0.3">
      <c r="A994" s="73">
        <v>159387</v>
      </c>
      <c r="B994" s="73" t="s">
        <v>154</v>
      </c>
      <c r="C994" s="73">
        <v>687582</v>
      </c>
      <c r="D994" s="73" t="s">
        <v>1332</v>
      </c>
      <c r="E994" s="73">
        <v>50</v>
      </c>
      <c r="F994" s="73">
        <v>0</v>
      </c>
      <c r="G994" s="73">
        <v>14</v>
      </c>
      <c r="H994" s="73">
        <v>64</v>
      </c>
      <c r="I994">
        <f t="shared" si="30"/>
        <v>0.78125</v>
      </c>
      <c r="J994">
        <f t="shared" si="31"/>
        <v>50</v>
      </c>
    </row>
    <row r="995" spans="1:10" ht="39.6" x14ac:dyDescent="0.3">
      <c r="A995" s="73">
        <v>159387</v>
      </c>
      <c r="B995" s="73" t="s">
        <v>154</v>
      </c>
      <c r="C995" s="73">
        <v>661765</v>
      </c>
      <c r="D995" s="73" t="s">
        <v>1331</v>
      </c>
      <c r="E995" s="73">
        <v>139</v>
      </c>
      <c r="F995" s="73">
        <v>0</v>
      </c>
      <c r="G995" s="73">
        <v>53</v>
      </c>
      <c r="H995" s="73">
        <v>192</v>
      </c>
      <c r="I995">
        <f t="shared" si="30"/>
        <v>0.72395833333333337</v>
      </c>
      <c r="J995">
        <f t="shared" si="31"/>
        <v>139</v>
      </c>
    </row>
    <row r="996" spans="1:10" ht="52.8" x14ac:dyDescent="0.3">
      <c r="A996" s="73">
        <v>159387</v>
      </c>
      <c r="B996" s="73" t="s">
        <v>154</v>
      </c>
      <c r="C996" s="73">
        <v>664587</v>
      </c>
      <c r="D996" s="73" t="s">
        <v>1333</v>
      </c>
      <c r="E996" s="73">
        <v>167</v>
      </c>
      <c r="F996" s="73">
        <v>0</v>
      </c>
      <c r="G996" s="73">
        <v>28</v>
      </c>
      <c r="H996" s="73">
        <v>195</v>
      </c>
      <c r="I996">
        <f t="shared" si="30"/>
        <v>0.85641025641025637</v>
      </c>
      <c r="J996">
        <f t="shared" si="31"/>
        <v>167</v>
      </c>
    </row>
    <row r="997" spans="1:10" ht="52.8" x14ac:dyDescent="0.3">
      <c r="A997" s="73">
        <v>159951</v>
      </c>
      <c r="B997" s="73" t="s">
        <v>155</v>
      </c>
      <c r="C997" s="73">
        <v>681091</v>
      </c>
      <c r="D997" s="73" t="s">
        <v>1334</v>
      </c>
      <c r="E997" s="73">
        <v>196</v>
      </c>
      <c r="F997" s="73">
        <v>0</v>
      </c>
      <c r="G997" s="73">
        <v>16</v>
      </c>
      <c r="H997" s="73">
        <v>212</v>
      </c>
      <c r="I997">
        <f t="shared" si="30"/>
        <v>0.92452830188679247</v>
      </c>
      <c r="J997">
        <f t="shared" si="31"/>
        <v>196</v>
      </c>
    </row>
    <row r="998" spans="1:10" ht="52.8" x14ac:dyDescent="0.3">
      <c r="A998" s="73">
        <v>159951</v>
      </c>
      <c r="B998" s="73" t="s">
        <v>155</v>
      </c>
      <c r="C998" s="73">
        <v>681090</v>
      </c>
      <c r="D998" s="73" t="s">
        <v>1335</v>
      </c>
      <c r="E998" s="73">
        <v>274</v>
      </c>
      <c r="F998" s="73">
        <v>0</v>
      </c>
      <c r="G998" s="73">
        <v>0</v>
      </c>
      <c r="H998" s="73">
        <v>274</v>
      </c>
      <c r="I998">
        <f t="shared" si="30"/>
        <v>1</v>
      </c>
      <c r="J998">
        <f t="shared" si="31"/>
        <v>274</v>
      </c>
    </row>
    <row r="999" spans="1:10" ht="52.8" x14ac:dyDescent="0.3">
      <c r="A999" s="73">
        <v>159951</v>
      </c>
      <c r="B999" s="73" t="s">
        <v>155</v>
      </c>
      <c r="C999" s="73">
        <v>664018</v>
      </c>
      <c r="D999" s="73" t="s">
        <v>1338</v>
      </c>
      <c r="E999" s="73">
        <v>282</v>
      </c>
      <c r="F999" s="73">
        <v>0</v>
      </c>
      <c r="G999" s="73">
        <v>0</v>
      </c>
      <c r="H999" s="73">
        <v>282</v>
      </c>
      <c r="I999">
        <f t="shared" si="30"/>
        <v>1</v>
      </c>
      <c r="J999">
        <f t="shared" si="31"/>
        <v>282</v>
      </c>
    </row>
    <row r="1000" spans="1:10" ht="52.8" x14ac:dyDescent="0.3">
      <c r="A1000" s="73">
        <v>159951</v>
      </c>
      <c r="B1000" s="73" t="s">
        <v>155</v>
      </c>
      <c r="C1000" s="73">
        <v>661347</v>
      </c>
      <c r="D1000" s="73" t="s">
        <v>1340</v>
      </c>
      <c r="E1000" s="73">
        <v>292</v>
      </c>
      <c r="F1000" s="73">
        <v>0</v>
      </c>
      <c r="G1000" s="73">
        <v>0</v>
      </c>
      <c r="H1000" s="73">
        <v>292</v>
      </c>
      <c r="I1000">
        <f t="shared" si="30"/>
        <v>1</v>
      </c>
      <c r="J1000">
        <f t="shared" si="31"/>
        <v>292</v>
      </c>
    </row>
    <row r="1001" spans="1:10" ht="52.8" x14ac:dyDescent="0.3">
      <c r="A1001" s="73">
        <v>159951</v>
      </c>
      <c r="B1001" s="73" t="s">
        <v>155</v>
      </c>
      <c r="C1001" s="73">
        <v>661350</v>
      </c>
      <c r="D1001" s="73" t="s">
        <v>1343</v>
      </c>
      <c r="E1001" s="73">
        <v>292</v>
      </c>
      <c r="F1001" s="73">
        <v>0</v>
      </c>
      <c r="G1001" s="73">
        <v>0</v>
      </c>
      <c r="H1001" s="73">
        <v>292</v>
      </c>
      <c r="I1001">
        <f t="shared" si="30"/>
        <v>1</v>
      </c>
      <c r="J1001">
        <f t="shared" si="31"/>
        <v>292</v>
      </c>
    </row>
    <row r="1002" spans="1:10" ht="52.8" x14ac:dyDescent="0.3">
      <c r="A1002" s="73">
        <v>159951</v>
      </c>
      <c r="B1002" s="73" t="s">
        <v>155</v>
      </c>
      <c r="C1002" s="73">
        <v>663748</v>
      </c>
      <c r="D1002" s="73" t="s">
        <v>1339</v>
      </c>
      <c r="E1002" s="73">
        <v>314</v>
      </c>
      <c r="F1002" s="73">
        <v>0</v>
      </c>
      <c r="G1002" s="73">
        <v>0</v>
      </c>
      <c r="H1002" s="73">
        <v>314</v>
      </c>
      <c r="I1002">
        <f t="shared" si="30"/>
        <v>1</v>
      </c>
      <c r="J1002">
        <f t="shared" si="31"/>
        <v>314</v>
      </c>
    </row>
    <row r="1003" spans="1:10" ht="52.8" x14ac:dyDescent="0.3">
      <c r="A1003" s="73">
        <v>159951</v>
      </c>
      <c r="B1003" s="73" t="s">
        <v>155</v>
      </c>
      <c r="C1003" s="73">
        <v>663434</v>
      </c>
      <c r="D1003" s="73" t="s">
        <v>1336</v>
      </c>
      <c r="E1003" s="73">
        <v>254</v>
      </c>
      <c r="F1003" s="73">
        <v>0</v>
      </c>
      <c r="G1003" s="73">
        <v>77</v>
      </c>
      <c r="H1003" s="73">
        <v>331</v>
      </c>
      <c r="I1003">
        <f t="shared" si="30"/>
        <v>0.76737160120845926</v>
      </c>
      <c r="J1003">
        <f t="shared" si="31"/>
        <v>254</v>
      </c>
    </row>
    <row r="1004" spans="1:10" ht="52.8" x14ac:dyDescent="0.3">
      <c r="A1004" s="73">
        <v>159951</v>
      </c>
      <c r="B1004" s="73" t="s">
        <v>155</v>
      </c>
      <c r="C1004" s="73">
        <v>664484</v>
      </c>
      <c r="D1004" s="73" t="s">
        <v>1346</v>
      </c>
      <c r="E1004" s="73">
        <v>158</v>
      </c>
      <c r="F1004" s="73">
        <v>0</v>
      </c>
      <c r="G1004" s="73">
        <v>184</v>
      </c>
      <c r="H1004" s="73">
        <v>342</v>
      </c>
      <c r="I1004">
        <f t="shared" si="30"/>
        <v>0.46198830409356723</v>
      </c>
      <c r="J1004">
        <f t="shared" si="31"/>
        <v>158</v>
      </c>
    </row>
    <row r="1005" spans="1:10" ht="52.8" x14ac:dyDescent="0.3">
      <c r="A1005" s="73">
        <v>159951</v>
      </c>
      <c r="B1005" s="73" t="s">
        <v>155</v>
      </c>
      <c r="C1005" s="73">
        <v>664317</v>
      </c>
      <c r="D1005" s="73" t="s">
        <v>1341</v>
      </c>
      <c r="E1005" s="73">
        <v>347</v>
      </c>
      <c r="F1005" s="73">
        <v>0</v>
      </c>
      <c r="G1005" s="73">
        <v>23</v>
      </c>
      <c r="H1005" s="73">
        <v>370</v>
      </c>
      <c r="I1005">
        <f t="shared" si="30"/>
        <v>0.93783783783783781</v>
      </c>
      <c r="J1005">
        <f t="shared" si="31"/>
        <v>347</v>
      </c>
    </row>
    <row r="1006" spans="1:10" ht="52.8" x14ac:dyDescent="0.3">
      <c r="A1006" s="73">
        <v>159951</v>
      </c>
      <c r="B1006" s="73" t="s">
        <v>155</v>
      </c>
      <c r="C1006" s="73">
        <v>661351</v>
      </c>
      <c r="D1006" s="73" t="s">
        <v>1345</v>
      </c>
      <c r="E1006" s="73">
        <v>313</v>
      </c>
      <c r="F1006" s="73">
        <v>0</v>
      </c>
      <c r="G1006" s="73">
        <v>69</v>
      </c>
      <c r="H1006" s="73">
        <v>382</v>
      </c>
      <c r="I1006">
        <f t="shared" si="30"/>
        <v>0.81937172774869105</v>
      </c>
      <c r="J1006">
        <f t="shared" si="31"/>
        <v>313</v>
      </c>
    </row>
    <row r="1007" spans="1:10" ht="52.8" x14ac:dyDescent="0.3">
      <c r="A1007" s="73">
        <v>159951</v>
      </c>
      <c r="B1007" s="73" t="s">
        <v>155</v>
      </c>
      <c r="C1007" s="73">
        <v>687217</v>
      </c>
      <c r="D1007" s="73" t="s">
        <v>1347</v>
      </c>
      <c r="E1007" s="73">
        <v>321</v>
      </c>
      <c r="F1007" s="73">
        <v>0</v>
      </c>
      <c r="G1007" s="73">
        <v>64</v>
      </c>
      <c r="H1007" s="73">
        <v>385</v>
      </c>
      <c r="I1007">
        <f t="shared" si="30"/>
        <v>0.83376623376623371</v>
      </c>
      <c r="J1007">
        <f t="shared" si="31"/>
        <v>321</v>
      </c>
    </row>
    <row r="1008" spans="1:10" ht="52.8" x14ac:dyDescent="0.3">
      <c r="A1008" s="73">
        <v>159951</v>
      </c>
      <c r="B1008" s="73" t="s">
        <v>155</v>
      </c>
      <c r="C1008" s="73">
        <v>686843</v>
      </c>
      <c r="D1008" s="73" t="s">
        <v>1337</v>
      </c>
      <c r="E1008" s="73">
        <v>294</v>
      </c>
      <c r="F1008" s="73">
        <v>0</v>
      </c>
      <c r="G1008" s="73">
        <v>124</v>
      </c>
      <c r="H1008" s="73">
        <v>418</v>
      </c>
      <c r="I1008">
        <f t="shared" si="30"/>
        <v>0.70334928229665072</v>
      </c>
      <c r="J1008">
        <f t="shared" si="31"/>
        <v>294</v>
      </c>
    </row>
    <row r="1009" spans="1:10" ht="52.8" x14ac:dyDescent="0.3">
      <c r="A1009" s="73">
        <v>159951</v>
      </c>
      <c r="B1009" s="73" t="s">
        <v>155</v>
      </c>
      <c r="C1009" s="73">
        <v>661349</v>
      </c>
      <c r="D1009" s="73" t="s">
        <v>1037</v>
      </c>
      <c r="E1009" s="73">
        <v>433</v>
      </c>
      <c r="F1009" s="73">
        <v>0</v>
      </c>
      <c r="G1009" s="73">
        <v>0</v>
      </c>
      <c r="H1009" s="73">
        <v>433</v>
      </c>
      <c r="I1009">
        <f t="shared" si="30"/>
        <v>1</v>
      </c>
      <c r="J1009">
        <f t="shared" si="31"/>
        <v>433</v>
      </c>
    </row>
    <row r="1010" spans="1:10" ht="52.8" x14ac:dyDescent="0.3">
      <c r="A1010" s="73">
        <v>159951</v>
      </c>
      <c r="B1010" s="73" t="s">
        <v>155</v>
      </c>
      <c r="C1010" s="73">
        <v>665085</v>
      </c>
      <c r="D1010" s="73" t="s">
        <v>1344</v>
      </c>
      <c r="E1010" s="73">
        <v>404</v>
      </c>
      <c r="F1010" s="73">
        <v>0</v>
      </c>
      <c r="G1010" s="73">
        <v>61</v>
      </c>
      <c r="H1010" s="73">
        <v>465</v>
      </c>
      <c r="I1010">
        <f t="shared" si="30"/>
        <v>0.86881720430107523</v>
      </c>
      <c r="J1010">
        <f t="shared" si="31"/>
        <v>404</v>
      </c>
    </row>
    <row r="1011" spans="1:10" ht="52.8" x14ac:dyDescent="0.3">
      <c r="A1011" s="73">
        <v>159951</v>
      </c>
      <c r="B1011" s="73" t="s">
        <v>155</v>
      </c>
      <c r="C1011" s="73">
        <v>661353</v>
      </c>
      <c r="D1011" s="73" t="s">
        <v>563</v>
      </c>
      <c r="E1011" s="73">
        <v>586</v>
      </c>
      <c r="F1011" s="73">
        <v>0</v>
      </c>
      <c r="G1011" s="73">
        <v>107</v>
      </c>
      <c r="H1011" s="73">
        <v>693</v>
      </c>
      <c r="I1011">
        <f t="shared" si="30"/>
        <v>0.84559884559884557</v>
      </c>
      <c r="J1011">
        <f t="shared" si="31"/>
        <v>586</v>
      </c>
    </row>
    <row r="1012" spans="1:10" ht="52.8" x14ac:dyDescent="0.3">
      <c r="A1012" s="73">
        <v>159951</v>
      </c>
      <c r="B1012" s="73" t="s">
        <v>155</v>
      </c>
      <c r="C1012" s="73">
        <v>661352</v>
      </c>
      <c r="D1012" s="73" t="s">
        <v>745</v>
      </c>
      <c r="E1012" s="73">
        <v>624</v>
      </c>
      <c r="F1012" s="73">
        <v>0</v>
      </c>
      <c r="G1012" s="73">
        <v>268</v>
      </c>
      <c r="H1012" s="73">
        <v>892</v>
      </c>
      <c r="I1012">
        <f t="shared" si="30"/>
        <v>0.69955156950672648</v>
      </c>
      <c r="J1012">
        <f t="shared" si="31"/>
        <v>624</v>
      </c>
    </row>
    <row r="1013" spans="1:10" ht="52.8" x14ac:dyDescent="0.3">
      <c r="A1013" s="73">
        <v>159951</v>
      </c>
      <c r="B1013" s="73" t="s">
        <v>155</v>
      </c>
      <c r="C1013" s="73">
        <v>661354</v>
      </c>
      <c r="D1013" s="73" t="s">
        <v>1342</v>
      </c>
      <c r="E1013" s="73">
        <v>1319</v>
      </c>
      <c r="F1013" s="73">
        <v>0</v>
      </c>
      <c r="G1013" s="73">
        <v>431</v>
      </c>
      <c r="H1013" s="73">
        <v>1750</v>
      </c>
      <c r="I1013">
        <f t="shared" si="30"/>
        <v>0.75371428571428567</v>
      </c>
      <c r="J1013">
        <f t="shared" si="31"/>
        <v>1319</v>
      </c>
    </row>
    <row r="1014" spans="1:10" ht="39.6" x14ac:dyDescent="0.3">
      <c r="A1014" s="73">
        <v>159478</v>
      </c>
      <c r="B1014" s="73" t="s">
        <v>156</v>
      </c>
      <c r="C1014" s="73">
        <v>664819</v>
      </c>
      <c r="D1014" s="73" t="s">
        <v>1348</v>
      </c>
      <c r="E1014" s="73">
        <v>15</v>
      </c>
      <c r="F1014" s="73">
        <v>0</v>
      </c>
      <c r="G1014" s="73">
        <v>0</v>
      </c>
      <c r="H1014" s="73">
        <v>15</v>
      </c>
      <c r="I1014">
        <f t="shared" si="30"/>
        <v>1</v>
      </c>
      <c r="J1014">
        <f t="shared" si="31"/>
        <v>15</v>
      </c>
    </row>
    <row r="1015" spans="1:10" ht="66" x14ac:dyDescent="0.3">
      <c r="A1015" s="73">
        <v>159478</v>
      </c>
      <c r="B1015" s="73" t="s">
        <v>156</v>
      </c>
      <c r="C1015" s="73">
        <v>663998</v>
      </c>
      <c r="D1015" s="73" t="s">
        <v>1350</v>
      </c>
      <c r="E1015" s="73">
        <v>203</v>
      </c>
      <c r="F1015" s="73">
        <v>0</v>
      </c>
      <c r="G1015" s="73">
        <v>98</v>
      </c>
      <c r="H1015" s="73">
        <v>301</v>
      </c>
      <c r="I1015">
        <f t="shared" si="30"/>
        <v>0.67441860465116277</v>
      </c>
      <c r="J1015">
        <f t="shared" si="31"/>
        <v>203</v>
      </c>
    </row>
    <row r="1016" spans="1:10" ht="52.8" x14ac:dyDescent="0.3">
      <c r="A1016" s="73">
        <v>159478</v>
      </c>
      <c r="B1016" s="73" t="s">
        <v>156</v>
      </c>
      <c r="C1016" s="73">
        <v>661763</v>
      </c>
      <c r="D1016" s="73" t="s">
        <v>1349</v>
      </c>
      <c r="E1016" s="73">
        <v>277</v>
      </c>
      <c r="F1016" s="73">
        <v>0</v>
      </c>
      <c r="G1016" s="73">
        <v>70</v>
      </c>
      <c r="H1016" s="73">
        <v>347</v>
      </c>
      <c r="I1016">
        <f t="shared" si="30"/>
        <v>0.79827089337175794</v>
      </c>
      <c r="J1016">
        <f t="shared" si="31"/>
        <v>277</v>
      </c>
    </row>
    <row r="1017" spans="1:10" ht="52.8" x14ac:dyDescent="0.3">
      <c r="A1017" s="73">
        <v>159188</v>
      </c>
      <c r="B1017" s="73" t="s">
        <v>157</v>
      </c>
      <c r="C1017" s="73">
        <v>663335</v>
      </c>
      <c r="D1017" s="73" t="s">
        <v>1351</v>
      </c>
      <c r="E1017" s="73">
        <v>138</v>
      </c>
      <c r="F1017" s="73">
        <v>0</v>
      </c>
      <c r="G1017" s="73">
        <v>0</v>
      </c>
      <c r="H1017" s="73">
        <v>138</v>
      </c>
      <c r="I1017">
        <f t="shared" si="30"/>
        <v>1</v>
      </c>
      <c r="J1017">
        <f t="shared" si="31"/>
        <v>138</v>
      </c>
    </row>
    <row r="1018" spans="1:10" ht="52.8" x14ac:dyDescent="0.3">
      <c r="A1018" s="73">
        <v>159188</v>
      </c>
      <c r="B1018" s="73" t="s">
        <v>157</v>
      </c>
      <c r="C1018" s="73">
        <v>662297</v>
      </c>
      <c r="D1018" s="73" t="s">
        <v>1352</v>
      </c>
      <c r="E1018" s="73">
        <v>252</v>
      </c>
      <c r="F1018" s="73">
        <v>0</v>
      </c>
      <c r="G1018" s="73">
        <v>0</v>
      </c>
      <c r="H1018" s="73">
        <v>252</v>
      </c>
      <c r="I1018">
        <f t="shared" si="30"/>
        <v>1</v>
      </c>
      <c r="J1018">
        <f t="shared" si="31"/>
        <v>252</v>
      </c>
    </row>
    <row r="1019" spans="1:10" ht="52.8" x14ac:dyDescent="0.3">
      <c r="A1019" s="73">
        <v>159188</v>
      </c>
      <c r="B1019" s="73" t="s">
        <v>157</v>
      </c>
      <c r="C1019" s="73">
        <v>662295</v>
      </c>
      <c r="D1019" s="73" t="s">
        <v>381</v>
      </c>
      <c r="E1019" s="73">
        <v>441</v>
      </c>
      <c r="F1019" s="73">
        <v>0</v>
      </c>
      <c r="G1019" s="73">
        <v>0</v>
      </c>
      <c r="H1019" s="73">
        <v>441</v>
      </c>
      <c r="I1019">
        <f t="shared" si="30"/>
        <v>1</v>
      </c>
      <c r="J1019">
        <f t="shared" si="31"/>
        <v>441</v>
      </c>
    </row>
    <row r="1020" spans="1:10" ht="52.8" x14ac:dyDescent="0.3">
      <c r="A1020" s="73">
        <v>159526</v>
      </c>
      <c r="B1020" s="73" t="s">
        <v>158</v>
      </c>
      <c r="C1020" s="73">
        <v>662180</v>
      </c>
      <c r="D1020" s="73" t="s">
        <v>1353</v>
      </c>
      <c r="E1020" s="73">
        <v>110</v>
      </c>
      <c r="F1020" s="73">
        <v>0</v>
      </c>
      <c r="G1020" s="73">
        <v>59</v>
      </c>
      <c r="H1020" s="73">
        <v>169</v>
      </c>
      <c r="I1020">
        <f t="shared" si="30"/>
        <v>0.65088757396449703</v>
      </c>
      <c r="J1020">
        <f t="shared" si="31"/>
        <v>110</v>
      </c>
    </row>
    <row r="1021" spans="1:10" ht="52.8" x14ac:dyDescent="0.3">
      <c r="A1021" s="73">
        <v>159526</v>
      </c>
      <c r="B1021" s="73" t="s">
        <v>158</v>
      </c>
      <c r="C1021" s="73">
        <v>662181</v>
      </c>
      <c r="D1021" s="73" t="s">
        <v>901</v>
      </c>
      <c r="E1021" s="73">
        <v>117</v>
      </c>
      <c r="F1021" s="73">
        <v>0</v>
      </c>
      <c r="G1021" s="73">
        <v>171</v>
      </c>
      <c r="H1021" s="73">
        <v>288</v>
      </c>
      <c r="I1021">
        <f t="shared" si="30"/>
        <v>0.40625</v>
      </c>
      <c r="J1021">
        <f t="shared" si="31"/>
        <v>117</v>
      </c>
    </row>
    <row r="1022" spans="1:10" ht="52.8" x14ac:dyDescent="0.3">
      <c r="A1022" s="73">
        <v>159526</v>
      </c>
      <c r="B1022" s="73" t="s">
        <v>158</v>
      </c>
      <c r="C1022" s="73">
        <v>665541</v>
      </c>
      <c r="D1022" s="73" t="s">
        <v>1355</v>
      </c>
      <c r="E1022" s="73">
        <v>197</v>
      </c>
      <c r="F1022" s="73">
        <v>0</v>
      </c>
      <c r="G1022" s="73">
        <v>103</v>
      </c>
      <c r="H1022" s="73">
        <v>300</v>
      </c>
      <c r="I1022">
        <f t="shared" si="30"/>
        <v>0.65666666666666662</v>
      </c>
      <c r="J1022">
        <f t="shared" si="31"/>
        <v>197</v>
      </c>
    </row>
    <row r="1023" spans="1:10" ht="52.8" x14ac:dyDescent="0.3">
      <c r="A1023" s="73">
        <v>159526</v>
      </c>
      <c r="B1023" s="73" t="s">
        <v>158</v>
      </c>
      <c r="C1023" s="73">
        <v>662182</v>
      </c>
      <c r="D1023" s="73" t="s">
        <v>1354</v>
      </c>
      <c r="E1023" s="73">
        <v>280</v>
      </c>
      <c r="F1023" s="73">
        <v>0</v>
      </c>
      <c r="G1023" s="73">
        <v>41</v>
      </c>
      <c r="H1023" s="73">
        <v>321</v>
      </c>
      <c r="I1023">
        <f t="shared" si="30"/>
        <v>0.87227414330218067</v>
      </c>
      <c r="J1023">
        <f t="shared" si="31"/>
        <v>280</v>
      </c>
    </row>
    <row r="1024" spans="1:10" ht="52.8" x14ac:dyDescent="0.3">
      <c r="A1024" s="73">
        <v>159526</v>
      </c>
      <c r="B1024" s="73" t="s">
        <v>158</v>
      </c>
      <c r="C1024" s="73">
        <v>662184</v>
      </c>
      <c r="D1024" s="73" t="s">
        <v>1356</v>
      </c>
      <c r="E1024" s="73">
        <v>335</v>
      </c>
      <c r="F1024" s="73">
        <v>0</v>
      </c>
      <c r="G1024" s="73">
        <v>138</v>
      </c>
      <c r="H1024" s="73">
        <v>473</v>
      </c>
      <c r="I1024">
        <f t="shared" si="30"/>
        <v>0.70824524312896409</v>
      </c>
      <c r="J1024">
        <f t="shared" si="31"/>
        <v>335</v>
      </c>
    </row>
    <row r="1025" spans="1:10" ht="52.8" x14ac:dyDescent="0.3">
      <c r="A1025" s="73">
        <v>159974</v>
      </c>
      <c r="B1025" s="73" t="s">
        <v>159</v>
      </c>
      <c r="C1025" s="73">
        <v>687977</v>
      </c>
      <c r="D1025" s="73" t="s">
        <v>2329</v>
      </c>
      <c r="E1025" s="73">
        <v>147</v>
      </c>
      <c r="F1025" s="73">
        <v>0</v>
      </c>
      <c r="G1025" s="73">
        <v>16</v>
      </c>
      <c r="H1025" s="73">
        <v>163</v>
      </c>
      <c r="I1025">
        <f t="shared" si="30"/>
        <v>0.90184049079754602</v>
      </c>
      <c r="J1025">
        <f t="shared" si="31"/>
        <v>147</v>
      </c>
    </row>
    <row r="1026" spans="1:10" ht="52.8" x14ac:dyDescent="0.3">
      <c r="A1026" s="73">
        <v>159974</v>
      </c>
      <c r="B1026" s="73" t="s">
        <v>159</v>
      </c>
      <c r="C1026" s="73">
        <v>665903</v>
      </c>
      <c r="D1026" s="73" t="s">
        <v>474</v>
      </c>
      <c r="E1026" s="73">
        <v>284</v>
      </c>
      <c r="F1026" s="73">
        <v>0</v>
      </c>
      <c r="G1026" s="73">
        <v>44</v>
      </c>
      <c r="H1026" s="73">
        <v>328</v>
      </c>
      <c r="I1026">
        <f t="shared" ref="I1026:I1089" si="32">SUM(E1026:F1026)/H1026</f>
        <v>0.86585365853658536</v>
      </c>
      <c r="J1026">
        <f t="shared" ref="J1026:J1089" si="33">SUM(E1026:F1026)</f>
        <v>284</v>
      </c>
    </row>
    <row r="1027" spans="1:10" ht="52.8" x14ac:dyDescent="0.3">
      <c r="A1027" s="73">
        <v>159974</v>
      </c>
      <c r="B1027" s="73" t="s">
        <v>159</v>
      </c>
      <c r="C1027" s="73">
        <v>660555</v>
      </c>
      <c r="D1027" s="73" t="s">
        <v>1360</v>
      </c>
      <c r="E1027" s="73">
        <v>307</v>
      </c>
      <c r="F1027" s="73">
        <v>0</v>
      </c>
      <c r="G1027" s="73">
        <v>87</v>
      </c>
      <c r="H1027" s="73">
        <v>394</v>
      </c>
      <c r="I1027">
        <f t="shared" si="32"/>
        <v>0.7791878172588832</v>
      </c>
      <c r="J1027">
        <f t="shared" si="33"/>
        <v>307</v>
      </c>
    </row>
    <row r="1028" spans="1:10" ht="52.8" x14ac:dyDescent="0.3">
      <c r="A1028" s="73">
        <v>159974</v>
      </c>
      <c r="B1028" s="73" t="s">
        <v>159</v>
      </c>
      <c r="C1028" s="73">
        <v>660552</v>
      </c>
      <c r="D1028" s="73" t="s">
        <v>556</v>
      </c>
      <c r="E1028" s="73">
        <v>405</v>
      </c>
      <c r="F1028" s="73">
        <v>0</v>
      </c>
      <c r="G1028" s="73">
        <v>34</v>
      </c>
      <c r="H1028" s="73">
        <v>439</v>
      </c>
      <c r="I1028">
        <f t="shared" si="32"/>
        <v>0.92255125284738038</v>
      </c>
      <c r="J1028">
        <f t="shared" si="33"/>
        <v>405</v>
      </c>
    </row>
    <row r="1029" spans="1:10" ht="52.8" x14ac:dyDescent="0.3">
      <c r="A1029" s="73">
        <v>159974</v>
      </c>
      <c r="B1029" s="73" t="s">
        <v>159</v>
      </c>
      <c r="C1029" s="73">
        <v>660553</v>
      </c>
      <c r="D1029" s="73" t="s">
        <v>1358</v>
      </c>
      <c r="E1029" s="73">
        <v>358</v>
      </c>
      <c r="F1029" s="73">
        <v>0</v>
      </c>
      <c r="G1029" s="73">
        <v>90</v>
      </c>
      <c r="H1029" s="73">
        <v>448</v>
      </c>
      <c r="I1029">
        <f t="shared" si="32"/>
        <v>0.7991071428571429</v>
      </c>
      <c r="J1029">
        <f t="shared" si="33"/>
        <v>358</v>
      </c>
    </row>
    <row r="1030" spans="1:10" ht="52.8" x14ac:dyDescent="0.3">
      <c r="A1030" s="73">
        <v>159974</v>
      </c>
      <c r="B1030" s="73" t="s">
        <v>159</v>
      </c>
      <c r="C1030" s="73">
        <v>685849</v>
      </c>
      <c r="D1030" s="73" t="s">
        <v>1357</v>
      </c>
      <c r="E1030" s="73">
        <v>371</v>
      </c>
      <c r="F1030" s="73">
        <v>0</v>
      </c>
      <c r="G1030" s="73">
        <v>82</v>
      </c>
      <c r="H1030" s="73">
        <v>453</v>
      </c>
      <c r="I1030">
        <f t="shared" si="32"/>
        <v>0.81898454746136862</v>
      </c>
      <c r="J1030">
        <f t="shared" si="33"/>
        <v>371</v>
      </c>
    </row>
    <row r="1031" spans="1:10" ht="52.8" x14ac:dyDescent="0.3">
      <c r="A1031" s="73">
        <v>159974</v>
      </c>
      <c r="B1031" s="73" t="s">
        <v>159</v>
      </c>
      <c r="C1031" s="73">
        <v>660556</v>
      </c>
      <c r="D1031" s="73" t="s">
        <v>878</v>
      </c>
      <c r="E1031" s="73">
        <v>413</v>
      </c>
      <c r="F1031" s="73">
        <v>0</v>
      </c>
      <c r="G1031" s="73">
        <v>88</v>
      </c>
      <c r="H1031" s="73">
        <v>501</v>
      </c>
      <c r="I1031">
        <f t="shared" si="32"/>
        <v>0.82435129740518964</v>
      </c>
      <c r="J1031">
        <f t="shared" si="33"/>
        <v>413</v>
      </c>
    </row>
    <row r="1032" spans="1:10" ht="52.8" x14ac:dyDescent="0.3">
      <c r="A1032" s="73">
        <v>159974</v>
      </c>
      <c r="B1032" s="73" t="s">
        <v>159</v>
      </c>
      <c r="C1032" s="73">
        <v>663502</v>
      </c>
      <c r="D1032" s="73" t="s">
        <v>1361</v>
      </c>
      <c r="E1032" s="73">
        <v>500</v>
      </c>
      <c r="F1032" s="73">
        <v>0</v>
      </c>
      <c r="G1032" s="73">
        <v>78</v>
      </c>
      <c r="H1032" s="73">
        <v>578</v>
      </c>
      <c r="I1032">
        <f t="shared" si="32"/>
        <v>0.86505190311418689</v>
      </c>
      <c r="J1032">
        <f t="shared" si="33"/>
        <v>500</v>
      </c>
    </row>
    <row r="1033" spans="1:10" ht="52.8" x14ac:dyDescent="0.3">
      <c r="A1033" s="73">
        <v>159974</v>
      </c>
      <c r="B1033" s="73" t="s">
        <v>159</v>
      </c>
      <c r="C1033" s="73">
        <v>665515</v>
      </c>
      <c r="D1033" s="73" t="s">
        <v>1359</v>
      </c>
      <c r="E1033" s="73">
        <v>571</v>
      </c>
      <c r="F1033" s="73">
        <v>0</v>
      </c>
      <c r="G1033" s="73">
        <v>96</v>
      </c>
      <c r="H1033" s="73">
        <v>667</v>
      </c>
      <c r="I1033">
        <f t="shared" si="32"/>
        <v>0.85607196401799102</v>
      </c>
      <c r="J1033">
        <f t="shared" si="33"/>
        <v>571</v>
      </c>
    </row>
    <row r="1034" spans="1:10" ht="52.8" x14ac:dyDescent="0.3">
      <c r="A1034" s="73">
        <v>159974</v>
      </c>
      <c r="B1034" s="73" t="s">
        <v>159</v>
      </c>
      <c r="C1034" s="73">
        <v>660549</v>
      </c>
      <c r="D1034" s="73" t="s">
        <v>1362</v>
      </c>
      <c r="E1034" s="73">
        <v>1425</v>
      </c>
      <c r="F1034" s="73">
        <v>0</v>
      </c>
      <c r="G1034" s="73">
        <v>481</v>
      </c>
      <c r="H1034" s="73">
        <v>1906</v>
      </c>
      <c r="I1034">
        <f t="shared" si="32"/>
        <v>0.74763903462749215</v>
      </c>
      <c r="J1034">
        <f t="shared" si="33"/>
        <v>1425</v>
      </c>
    </row>
    <row r="1035" spans="1:10" ht="39.6" x14ac:dyDescent="0.3">
      <c r="A1035" s="73">
        <v>160059</v>
      </c>
      <c r="B1035" s="73" t="s">
        <v>160</v>
      </c>
      <c r="C1035" s="73">
        <v>660674</v>
      </c>
      <c r="D1035" s="73" t="s">
        <v>1363</v>
      </c>
      <c r="E1035" s="73">
        <v>115</v>
      </c>
      <c r="F1035" s="73">
        <v>0</v>
      </c>
      <c r="G1035" s="73">
        <v>7</v>
      </c>
      <c r="H1035" s="73">
        <v>122</v>
      </c>
      <c r="I1035">
        <f t="shared" si="32"/>
        <v>0.94262295081967218</v>
      </c>
      <c r="J1035">
        <f t="shared" si="33"/>
        <v>115</v>
      </c>
    </row>
    <row r="1036" spans="1:10" ht="66" x14ac:dyDescent="0.3">
      <c r="A1036" s="73">
        <v>160059</v>
      </c>
      <c r="B1036" s="73" t="s">
        <v>160</v>
      </c>
      <c r="C1036" s="73">
        <v>660692</v>
      </c>
      <c r="D1036" s="73" t="s">
        <v>1365</v>
      </c>
      <c r="E1036" s="73">
        <v>142</v>
      </c>
      <c r="F1036" s="73">
        <v>0</v>
      </c>
      <c r="G1036" s="73">
        <v>0</v>
      </c>
      <c r="H1036" s="73">
        <v>142</v>
      </c>
      <c r="I1036">
        <f t="shared" si="32"/>
        <v>1</v>
      </c>
      <c r="J1036">
        <f t="shared" si="33"/>
        <v>142</v>
      </c>
    </row>
    <row r="1037" spans="1:10" ht="39.6" x14ac:dyDescent="0.3">
      <c r="A1037" s="73">
        <v>160059</v>
      </c>
      <c r="B1037" s="73" t="s">
        <v>160</v>
      </c>
      <c r="C1037" s="73">
        <v>684968</v>
      </c>
      <c r="D1037" s="73" t="s">
        <v>1377</v>
      </c>
      <c r="E1037" s="73">
        <v>331</v>
      </c>
      <c r="F1037" s="73">
        <v>0</v>
      </c>
      <c r="G1037" s="73">
        <v>104</v>
      </c>
      <c r="H1037" s="73">
        <v>435</v>
      </c>
      <c r="I1037">
        <f t="shared" si="32"/>
        <v>0.76091954022988506</v>
      </c>
      <c r="J1037">
        <f t="shared" si="33"/>
        <v>331</v>
      </c>
    </row>
    <row r="1038" spans="1:10" ht="52.8" x14ac:dyDescent="0.3">
      <c r="A1038" s="73">
        <v>160059</v>
      </c>
      <c r="B1038" s="73" t="s">
        <v>160</v>
      </c>
      <c r="C1038" s="73">
        <v>660678</v>
      </c>
      <c r="D1038" s="73" t="s">
        <v>897</v>
      </c>
      <c r="E1038" s="73">
        <v>145</v>
      </c>
      <c r="F1038" s="73">
        <v>0</v>
      </c>
      <c r="G1038" s="73">
        <v>293</v>
      </c>
      <c r="H1038" s="73">
        <v>438</v>
      </c>
      <c r="I1038">
        <f t="shared" si="32"/>
        <v>0.33105022831050229</v>
      </c>
      <c r="J1038">
        <f t="shared" si="33"/>
        <v>145</v>
      </c>
    </row>
    <row r="1039" spans="1:10" ht="52.8" x14ac:dyDescent="0.3">
      <c r="A1039" s="73">
        <v>160059</v>
      </c>
      <c r="B1039" s="73" t="s">
        <v>160</v>
      </c>
      <c r="C1039" s="73">
        <v>660689</v>
      </c>
      <c r="D1039" s="73" t="s">
        <v>1378</v>
      </c>
      <c r="E1039" s="73">
        <v>188</v>
      </c>
      <c r="F1039" s="73">
        <v>0</v>
      </c>
      <c r="G1039" s="73">
        <v>270</v>
      </c>
      <c r="H1039" s="73">
        <v>458</v>
      </c>
      <c r="I1039">
        <f t="shared" si="32"/>
        <v>0.41048034934497818</v>
      </c>
      <c r="J1039">
        <f t="shared" si="33"/>
        <v>188</v>
      </c>
    </row>
    <row r="1040" spans="1:10" ht="52.8" x14ac:dyDescent="0.3">
      <c r="A1040" s="73">
        <v>160059</v>
      </c>
      <c r="B1040" s="73" t="s">
        <v>160</v>
      </c>
      <c r="C1040" s="73">
        <v>660690</v>
      </c>
      <c r="D1040" s="73" t="s">
        <v>1379</v>
      </c>
      <c r="E1040" s="73">
        <v>341</v>
      </c>
      <c r="F1040" s="73">
        <v>0</v>
      </c>
      <c r="G1040" s="73">
        <v>120</v>
      </c>
      <c r="H1040" s="73">
        <v>461</v>
      </c>
      <c r="I1040">
        <f t="shared" si="32"/>
        <v>0.73969631236442512</v>
      </c>
      <c r="J1040">
        <f t="shared" si="33"/>
        <v>341</v>
      </c>
    </row>
    <row r="1041" spans="1:10" ht="52.8" x14ac:dyDescent="0.3">
      <c r="A1041" s="73">
        <v>160059</v>
      </c>
      <c r="B1041" s="73" t="s">
        <v>160</v>
      </c>
      <c r="C1041" s="73">
        <v>660680</v>
      </c>
      <c r="D1041" s="73" t="s">
        <v>1367</v>
      </c>
      <c r="E1041" s="73">
        <v>386</v>
      </c>
      <c r="F1041" s="73">
        <v>0</v>
      </c>
      <c r="G1041" s="73">
        <v>126</v>
      </c>
      <c r="H1041" s="73">
        <v>512</v>
      </c>
      <c r="I1041">
        <f t="shared" si="32"/>
        <v>0.75390625</v>
      </c>
      <c r="J1041">
        <f t="shared" si="33"/>
        <v>386</v>
      </c>
    </row>
    <row r="1042" spans="1:10" ht="39.6" x14ac:dyDescent="0.3">
      <c r="A1042" s="73">
        <v>160059</v>
      </c>
      <c r="B1042" s="73" t="s">
        <v>160</v>
      </c>
      <c r="C1042" s="73">
        <v>660686</v>
      </c>
      <c r="D1042" s="73" t="s">
        <v>1373</v>
      </c>
      <c r="E1042" s="73">
        <v>144</v>
      </c>
      <c r="F1042" s="73">
        <v>0</v>
      </c>
      <c r="G1042" s="73">
        <v>377</v>
      </c>
      <c r="H1042" s="73">
        <v>521</v>
      </c>
      <c r="I1042">
        <f t="shared" si="32"/>
        <v>0.27639155470249521</v>
      </c>
      <c r="J1042">
        <f t="shared" si="33"/>
        <v>144</v>
      </c>
    </row>
    <row r="1043" spans="1:10" ht="39.6" x14ac:dyDescent="0.3">
      <c r="A1043" s="73">
        <v>160059</v>
      </c>
      <c r="B1043" s="73" t="s">
        <v>160</v>
      </c>
      <c r="C1043" s="73">
        <v>665937</v>
      </c>
      <c r="D1043" s="73" t="s">
        <v>1374</v>
      </c>
      <c r="E1043" s="73">
        <v>431</v>
      </c>
      <c r="F1043" s="73">
        <v>0</v>
      </c>
      <c r="G1043" s="73">
        <v>98</v>
      </c>
      <c r="H1043" s="73">
        <v>529</v>
      </c>
      <c r="I1043">
        <f t="shared" si="32"/>
        <v>0.81474480151228734</v>
      </c>
      <c r="J1043">
        <f t="shared" si="33"/>
        <v>431</v>
      </c>
    </row>
    <row r="1044" spans="1:10" ht="39.6" x14ac:dyDescent="0.3">
      <c r="A1044" s="73">
        <v>160059</v>
      </c>
      <c r="B1044" s="73" t="s">
        <v>160</v>
      </c>
      <c r="C1044" s="73">
        <v>665936</v>
      </c>
      <c r="D1044" s="73" t="s">
        <v>1369</v>
      </c>
      <c r="E1044" s="73">
        <v>526</v>
      </c>
      <c r="F1044" s="73">
        <v>0</v>
      </c>
      <c r="G1044" s="73">
        <v>28</v>
      </c>
      <c r="H1044" s="73">
        <v>554</v>
      </c>
      <c r="I1044">
        <f t="shared" si="32"/>
        <v>0.94945848375451258</v>
      </c>
      <c r="J1044">
        <f t="shared" si="33"/>
        <v>526</v>
      </c>
    </row>
    <row r="1045" spans="1:10" ht="52.8" x14ac:dyDescent="0.3">
      <c r="A1045" s="73">
        <v>160059</v>
      </c>
      <c r="B1045" s="73" t="s">
        <v>160</v>
      </c>
      <c r="C1045" s="73">
        <v>662632</v>
      </c>
      <c r="D1045" s="73" t="s">
        <v>1375</v>
      </c>
      <c r="E1045" s="73">
        <v>482</v>
      </c>
      <c r="F1045" s="73">
        <v>0</v>
      </c>
      <c r="G1045" s="73">
        <v>82</v>
      </c>
      <c r="H1045" s="73">
        <v>564</v>
      </c>
      <c r="I1045">
        <f t="shared" si="32"/>
        <v>0.85460992907801414</v>
      </c>
      <c r="J1045">
        <f t="shared" si="33"/>
        <v>482</v>
      </c>
    </row>
    <row r="1046" spans="1:10" ht="39.6" x14ac:dyDescent="0.3">
      <c r="A1046" s="73">
        <v>160059</v>
      </c>
      <c r="B1046" s="73" t="s">
        <v>160</v>
      </c>
      <c r="C1046" s="73">
        <v>660676</v>
      </c>
      <c r="D1046" s="73" t="s">
        <v>532</v>
      </c>
      <c r="E1046" s="73">
        <v>251</v>
      </c>
      <c r="F1046" s="73">
        <v>0</v>
      </c>
      <c r="G1046" s="73">
        <v>343</v>
      </c>
      <c r="H1046" s="73">
        <v>594</v>
      </c>
      <c r="I1046">
        <f t="shared" si="32"/>
        <v>0.42255892255892258</v>
      </c>
      <c r="J1046">
        <f t="shared" si="33"/>
        <v>251</v>
      </c>
    </row>
    <row r="1047" spans="1:10" ht="52.8" x14ac:dyDescent="0.3">
      <c r="A1047" s="73">
        <v>160059</v>
      </c>
      <c r="B1047" s="73" t="s">
        <v>160</v>
      </c>
      <c r="C1047" s="73">
        <v>684420</v>
      </c>
      <c r="D1047" s="73" t="s">
        <v>1371</v>
      </c>
      <c r="E1047" s="73">
        <v>493</v>
      </c>
      <c r="F1047" s="73">
        <v>0</v>
      </c>
      <c r="G1047" s="73">
        <v>134</v>
      </c>
      <c r="H1047" s="73">
        <v>627</v>
      </c>
      <c r="I1047">
        <f t="shared" si="32"/>
        <v>0.78628389154704947</v>
      </c>
      <c r="J1047">
        <f t="shared" si="33"/>
        <v>493</v>
      </c>
    </row>
    <row r="1048" spans="1:10" ht="52.8" x14ac:dyDescent="0.3">
      <c r="A1048" s="73">
        <v>160059</v>
      </c>
      <c r="B1048" s="73" t="s">
        <v>160</v>
      </c>
      <c r="C1048" s="73">
        <v>664691</v>
      </c>
      <c r="D1048" s="73" t="s">
        <v>1068</v>
      </c>
      <c r="E1048" s="73">
        <v>500</v>
      </c>
      <c r="F1048" s="73">
        <v>0</v>
      </c>
      <c r="G1048" s="73">
        <v>149</v>
      </c>
      <c r="H1048" s="73">
        <v>649</v>
      </c>
      <c r="I1048">
        <f t="shared" si="32"/>
        <v>0.77041602465331283</v>
      </c>
      <c r="J1048">
        <f t="shared" si="33"/>
        <v>500</v>
      </c>
    </row>
    <row r="1049" spans="1:10" ht="52.8" x14ac:dyDescent="0.3">
      <c r="A1049" s="73">
        <v>160059</v>
      </c>
      <c r="B1049" s="73" t="s">
        <v>160</v>
      </c>
      <c r="C1049" s="73">
        <v>659309</v>
      </c>
      <c r="D1049" s="73" t="s">
        <v>1364</v>
      </c>
      <c r="E1049" s="73">
        <v>600</v>
      </c>
      <c r="F1049" s="73">
        <v>0</v>
      </c>
      <c r="G1049" s="73">
        <v>65</v>
      </c>
      <c r="H1049" s="73">
        <v>665</v>
      </c>
      <c r="I1049">
        <f t="shared" si="32"/>
        <v>0.90225563909774431</v>
      </c>
      <c r="J1049">
        <f t="shared" si="33"/>
        <v>600</v>
      </c>
    </row>
    <row r="1050" spans="1:10" ht="39.6" x14ac:dyDescent="0.3">
      <c r="A1050" s="73">
        <v>160059</v>
      </c>
      <c r="B1050" s="73" t="s">
        <v>160</v>
      </c>
      <c r="C1050" s="73">
        <v>660682</v>
      </c>
      <c r="D1050" s="73" t="s">
        <v>1368</v>
      </c>
      <c r="E1050" s="73">
        <v>302</v>
      </c>
      <c r="F1050" s="73">
        <v>0</v>
      </c>
      <c r="G1050" s="73">
        <v>508</v>
      </c>
      <c r="H1050" s="73">
        <v>810</v>
      </c>
      <c r="I1050">
        <f t="shared" si="32"/>
        <v>0.37283950617283951</v>
      </c>
      <c r="J1050">
        <f t="shared" si="33"/>
        <v>302</v>
      </c>
    </row>
    <row r="1051" spans="1:10" ht="39.6" x14ac:dyDescent="0.3">
      <c r="A1051" s="73">
        <v>160059</v>
      </c>
      <c r="B1051" s="73" t="s">
        <v>160</v>
      </c>
      <c r="C1051" s="73">
        <v>660679</v>
      </c>
      <c r="D1051" s="73" t="s">
        <v>1366</v>
      </c>
      <c r="E1051" s="73">
        <v>689</v>
      </c>
      <c r="F1051" s="73">
        <v>0</v>
      </c>
      <c r="G1051" s="73">
        <v>137</v>
      </c>
      <c r="H1051" s="73">
        <v>826</v>
      </c>
      <c r="I1051">
        <f t="shared" si="32"/>
        <v>0.83414043583535114</v>
      </c>
      <c r="J1051">
        <f t="shared" si="33"/>
        <v>689</v>
      </c>
    </row>
    <row r="1052" spans="1:10" ht="39.6" x14ac:dyDescent="0.3">
      <c r="A1052" s="73">
        <v>160059</v>
      </c>
      <c r="B1052" s="73" t="s">
        <v>160</v>
      </c>
      <c r="C1052" s="73">
        <v>660688</v>
      </c>
      <c r="D1052" s="73" t="s">
        <v>1376</v>
      </c>
      <c r="E1052" s="73">
        <v>475</v>
      </c>
      <c r="F1052" s="73">
        <v>0</v>
      </c>
      <c r="G1052" s="73">
        <v>380</v>
      </c>
      <c r="H1052" s="73">
        <v>855</v>
      </c>
      <c r="I1052">
        <f t="shared" si="32"/>
        <v>0.55555555555555558</v>
      </c>
      <c r="J1052">
        <f t="shared" si="33"/>
        <v>475</v>
      </c>
    </row>
    <row r="1053" spans="1:10" ht="39.6" x14ac:dyDescent="0.3">
      <c r="A1053" s="73">
        <v>160059</v>
      </c>
      <c r="B1053" s="73" t="s">
        <v>160</v>
      </c>
      <c r="C1053" s="73">
        <v>662909</v>
      </c>
      <c r="D1053" s="73" t="s">
        <v>1380</v>
      </c>
      <c r="E1053" s="73">
        <v>706</v>
      </c>
      <c r="F1053" s="73">
        <v>0</v>
      </c>
      <c r="G1053" s="73">
        <v>193</v>
      </c>
      <c r="H1053" s="73">
        <v>899</v>
      </c>
      <c r="I1053">
        <f t="shared" si="32"/>
        <v>0.78531701890989991</v>
      </c>
      <c r="J1053">
        <f t="shared" si="33"/>
        <v>706</v>
      </c>
    </row>
    <row r="1054" spans="1:10" ht="39.6" x14ac:dyDescent="0.3">
      <c r="A1054" s="73">
        <v>160059</v>
      </c>
      <c r="B1054" s="73" t="s">
        <v>160</v>
      </c>
      <c r="C1054" s="73">
        <v>660685</v>
      </c>
      <c r="D1054" s="73" t="s">
        <v>1372</v>
      </c>
      <c r="E1054" s="73">
        <v>1606</v>
      </c>
      <c r="F1054" s="73">
        <v>0</v>
      </c>
      <c r="G1054" s="73">
        <v>515</v>
      </c>
      <c r="H1054" s="73">
        <v>2121</v>
      </c>
      <c r="I1054">
        <f t="shared" si="32"/>
        <v>0.75719000471475717</v>
      </c>
      <c r="J1054">
        <f t="shared" si="33"/>
        <v>1606</v>
      </c>
    </row>
    <row r="1055" spans="1:10" ht="39.6" x14ac:dyDescent="0.3">
      <c r="A1055" s="73">
        <v>160059</v>
      </c>
      <c r="B1055" s="73" t="s">
        <v>160</v>
      </c>
      <c r="C1055" s="73">
        <v>662516</v>
      </c>
      <c r="D1055" s="73" t="s">
        <v>1370</v>
      </c>
      <c r="E1055" s="73">
        <v>939</v>
      </c>
      <c r="F1055" s="73">
        <v>0</v>
      </c>
      <c r="G1055" s="73">
        <v>1446</v>
      </c>
      <c r="H1055" s="73">
        <v>2385</v>
      </c>
      <c r="I1055">
        <f t="shared" si="32"/>
        <v>0.39371069182389939</v>
      </c>
      <c r="J1055">
        <f t="shared" si="33"/>
        <v>939</v>
      </c>
    </row>
    <row r="1056" spans="1:10" ht="52.8" x14ac:dyDescent="0.3">
      <c r="A1056" s="73">
        <v>159883</v>
      </c>
      <c r="B1056" s="73" t="s">
        <v>161</v>
      </c>
      <c r="C1056" s="73">
        <v>662213</v>
      </c>
      <c r="D1056" s="73" t="s">
        <v>1382</v>
      </c>
      <c r="E1056" s="73">
        <v>248</v>
      </c>
      <c r="F1056" s="73">
        <v>0</v>
      </c>
      <c r="G1056" s="73">
        <v>161</v>
      </c>
      <c r="H1056" s="73">
        <v>409</v>
      </c>
      <c r="I1056">
        <f t="shared" si="32"/>
        <v>0.60635696821515894</v>
      </c>
      <c r="J1056">
        <f t="shared" si="33"/>
        <v>248</v>
      </c>
    </row>
    <row r="1057" spans="1:10" ht="52.8" x14ac:dyDescent="0.3">
      <c r="A1057" s="73">
        <v>159883</v>
      </c>
      <c r="B1057" s="73" t="s">
        <v>161</v>
      </c>
      <c r="C1057" s="73">
        <v>662212</v>
      </c>
      <c r="D1057" s="73" t="s">
        <v>1383</v>
      </c>
      <c r="E1057" s="73">
        <v>283</v>
      </c>
      <c r="F1057" s="73">
        <v>0</v>
      </c>
      <c r="G1057" s="73">
        <v>146</v>
      </c>
      <c r="H1057" s="73">
        <v>429</v>
      </c>
      <c r="I1057">
        <f t="shared" si="32"/>
        <v>0.65967365967365965</v>
      </c>
      <c r="J1057">
        <f t="shared" si="33"/>
        <v>283</v>
      </c>
    </row>
    <row r="1058" spans="1:10" ht="52.8" x14ac:dyDescent="0.3">
      <c r="A1058" s="73">
        <v>159883</v>
      </c>
      <c r="B1058" s="73" t="s">
        <v>161</v>
      </c>
      <c r="C1058" s="73">
        <v>684408</v>
      </c>
      <c r="D1058" s="73" t="s">
        <v>1381</v>
      </c>
      <c r="E1058" s="73">
        <v>327</v>
      </c>
      <c r="F1058" s="73">
        <v>0</v>
      </c>
      <c r="G1058" s="73">
        <v>170</v>
      </c>
      <c r="H1058" s="73">
        <v>497</v>
      </c>
      <c r="I1058">
        <f t="shared" si="32"/>
        <v>0.65794768611670018</v>
      </c>
      <c r="J1058">
        <f t="shared" si="33"/>
        <v>327</v>
      </c>
    </row>
    <row r="1059" spans="1:10" ht="39.6" x14ac:dyDescent="0.3">
      <c r="A1059" s="73">
        <v>159566</v>
      </c>
      <c r="B1059" s="73" t="s">
        <v>162</v>
      </c>
      <c r="C1059" s="73">
        <v>661760</v>
      </c>
      <c r="D1059" s="73" t="s">
        <v>1385</v>
      </c>
      <c r="E1059" s="73">
        <v>119</v>
      </c>
      <c r="F1059" s="73">
        <v>17</v>
      </c>
      <c r="G1059" s="73">
        <v>244</v>
      </c>
      <c r="H1059" s="73">
        <v>380</v>
      </c>
      <c r="I1059">
        <f t="shared" si="32"/>
        <v>0.35789473684210527</v>
      </c>
      <c r="J1059">
        <f t="shared" si="33"/>
        <v>136</v>
      </c>
    </row>
    <row r="1060" spans="1:10" ht="39.6" x14ac:dyDescent="0.3">
      <c r="A1060" s="73">
        <v>159566</v>
      </c>
      <c r="B1060" s="73" t="s">
        <v>162</v>
      </c>
      <c r="C1060" s="73">
        <v>661759</v>
      </c>
      <c r="D1060" s="73" t="s">
        <v>1384</v>
      </c>
      <c r="E1060" s="73">
        <v>131</v>
      </c>
      <c r="F1060" s="73">
        <v>26</v>
      </c>
      <c r="G1060" s="73">
        <v>258</v>
      </c>
      <c r="H1060" s="73">
        <v>415</v>
      </c>
      <c r="I1060">
        <f t="shared" si="32"/>
        <v>0.37831325301204821</v>
      </c>
      <c r="J1060">
        <f t="shared" si="33"/>
        <v>157</v>
      </c>
    </row>
    <row r="1061" spans="1:10" ht="79.2" x14ac:dyDescent="0.3">
      <c r="A1061" s="73">
        <v>159374</v>
      </c>
      <c r="B1061" s="73" t="s">
        <v>163</v>
      </c>
      <c r="C1061" s="73">
        <v>663846</v>
      </c>
      <c r="D1061" s="73" t="s">
        <v>1386</v>
      </c>
      <c r="E1061" s="73">
        <v>232</v>
      </c>
      <c r="F1061" s="73">
        <v>0</v>
      </c>
      <c r="G1061" s="73">
        <v>80</v>
      </c>
      <c r="H1061" s="73">
        <v>312</v>
      </c>
      <c r="I1061">
        <f t="shared" si="32"/>
        <v>0.74358974358974361</v>
      </c>
      <c r="J1061">
        <f t="shared" si="33"/>
        <v>232</v>
      </c>
    </row>
    <row r="1062" spans="1:10" ht="39.6" x14ac:dyDescent="0.3">
      <c r="A1062" s="73">
        <v>159635</v>
      </c>
      <c r="B1062" s="73" t="s">
        <v>164</v>
      </c>
      <c r="C1062" s="73">
        <v>687581</v>
      </c>
      <c r="D1062" s="73" t="s">
        <v>1388</v>
      </c>
      <c r="E1062" s="73">
        <v>10</v>
      </c>
      <c r="F1062" s="73">
        <v>0</v>
      </c>
      <c r="G1062" s="73">
        <v>2</v>
      </c>
      <c r="H1062" s="73">
        <v>12</v>
      </c>
      <c r="I1062">
        <f t="shared" si="32"/>
        <v>0.83333333333333337</v>
      </c>
      <c r="J1062">
        <f t="shared" si="33"/>
        <v>10</v>
      </c>
    </row>
    <row r="1063" spans="1:10" ht="39.6" x14ac:dyDescent="0.3">
      <c r="A1063" s="73">
        <v>159635</v>
      </c>
      <c r="B1063" s="73" t="s">
        <v>164</v>
      </c>
      <c r="C1063" s="73">
        <v>661823</v>
      </c>
      <c r="D1063" s="73" t="s">
        <v>1387</v>
      </c>
      <c r="E1063" s="73">
        <v>130</v>
      </c>
      <c r="F1063" s="73">
        <v>0</v>
      </c>
      <c r="G1063" s="73">
        <v>0</v>
      </c>
      <c r="H1063" s="73">
        <v>130</v>
      </c>
      <c r="I1063">
        <f t="shared" si="32"/>
        <v>1</v>
      </c>
      <c r="J1063">
        <f t="shared" si="33"/>
        <v>130</v>
      </c>
    </row>
    <row r="1064" spans="1:10" ht="52.8" x14ac:dyDescent="0.3">
      <c r="A1064" s="73">
        <v>159421</v>
      </c>
      <c r="B1064" s="73" t="s">
        <v>165</v>
      </c>
      <c r="C1064" s="73">
        <v>659147</v>
      </c>
      <c r="D1064" s="73" t="s">
        <v>1390</v>
      </c>
      <c r="E1064" s="73">
        <v>233</v>
      </c>
      <c r="F1064" s="73">
        <v>0</v>
      </c>
      <c r="G1064" s="73">
        <v>51</v>
      </c>
      <c r="H1064" s="73">
        <v>284</v>
      </c>
      <c r="I1064">
        <f t="shared" si="32"/>
        <v>0.82042253521126762</v>
      </c>
      <c r="J1064">
        <f t="shared" si="33"/>
        <v>233</v>
      </c>
    </row>
    <row r="1065" spans="1:10" ht="39.6" x14ac:dyDescent="0.3">
      <c r="A1065" s="73">
        <v>159421</v>
      </c>
      <c r="B1065" s="73" t="s">
        <v>165</v>
      </c>
      <c r="C1065" s="73">
        <v>663366</v>
      </c>
      <c r="D1065" s="73" t="s">
        <v>398</v>
      </c>
      <c r="E1065" s="73">
        <v>308</v>
      </c>
      <c r="F1065" s="73">
        <v>0</v>
      </c>
      <c r="G1065" s="73">
        <v>73</v>
      </c>
      <c r="H1065" s="73">
        <v>381</v>
      </c>
      <c r="I1065">
        <f t="shared" si="32"/>
        <v>0.80839895013123364</v>
      </c>
      <c r="J1065">
        <f t="shared" si="33"/>
        <v>308</v>
      </c>
    </row>
    <row r="1066" spans="1:10" ht="39.6" x14ac:dyDescent="0.3">
      <c r="A1066" s="73">
        <v>159421</v>
      </c>
      <c r="B1066" s="73" t="s">
        <v>165</v>
      </c>
      <c r="C1066" s="73">
        <v>663364</v>
      </c>
      <c r="D1066" s="73" t="s">
        <v>1389</v>
      </c>
      <c r="E1066" s="73">
        <v>348</v>
      </c>
      <c r="F1066" s="73">
        <v>0</v>
      </c>
      <c r="G1066" s="73">
        <v>172</v>
      </c>
      <c r="H1066" s="73">
        <v>520</v>
      </c>
      <c r="I1066">
        <f t="shared" si="32"/>
        <v>0.66923076923076918</v>
      </c>
      <c r="J1066">
        <f t="shared" si="33"/>
        <v>348</v>
      </c>
    </row>
    <row r="1067" spans="1:10" ht="52.8" x14ac:dyDescent="0.3">
      <c r="A1067" s="73">
        <v>159448</v>
      </c>
      <c r="B1067" s="73" t="s">
        <v>166</v>
      </c>
      <c r="C1067" s="73">
        <v>661020</v>
      </c>
      <c r="D1067" s="73" t="s">
        <v>1394</v>
      </c>
      <c r="E1067" s="73">
        <v>31</v>
      </c>
      <c r="F1067" s="73">
        <v>11</v>
      </c>
      <c r="G1067" s="73">
        <v>147</v>
      </c>
      <c r="H1067" s="73">
        <v>189</v>
      </c>
      <c r="I1067">
        <f t="shared" si="32"/>
        <v>0.22222222222222221</v>
      </c>
      <c r="J1067">
        <f t="shared" si="33"/>
        <v>42</v>
      </c>
    </row>
    <row r="1068" spans="1:10" ht="52.8" x14ac:dyDescent="0.3">
      <c r="A1068" s="73">
        <v>159448</v>
      </c>
      <c r="B1068" s="73" t="s">
        <v>166</v>
      </c>
      <c r="C1068" s="73">
        <v>661021</v>
      </c>
      <c r="D1068" s="73" t="s">
        <v>1393</v>
      </c>
      <c r="E1068" s="73">
        <v>68</v>
      </c>
      <c r="F1068" s="73">
        <v>25</v>
      </c>
      <c r="G1068" s="73">
        <v>199</v>
      </c>
      <c r="H1068" s="73">
        <v>292</v>
      </c>
      <c r="I1068">
        <f t="shared" si="32"/>
        <v>0.3184931506849315</v>
      </c>
      <c r="J1068">
        <f t="shared" si="33"/>
        <v>93</v>
      </c>
    </row>
    <row r="1069" spans="1:10" ht="52.8" x14ac:dyDescent="0.3">
      <c r="A1069" s="73">
        <v>159448</v>
      </c>
      <c r="B1069" s="73" t="s">
        <v>166</v>
      </c>
      <c r="C1069" s="73">
        <v>661022</v>
      </c>
      <c r="D1069" s="73" t="s">
        <v>1392</v>
      </c>
      <c r="E1069" s="73">
        <v>77</v>
      </c>
      <c r="F1069" s="73">
        <v>37</v>
      </c>
      <c r="G1069" s="73">
        <v>302</v>
      </c>
      <c r="H1069" s="73">
        <v>416</v>
      </c>
      <c r="I1069">
        <f t="shared" si="32"/>
        <v>0.27403846153846156</v>
      </c>
      <c r="J1069">
        <f t="shared" si="33"/>
        <v>114</v>
      </c>
    </row>
    <row r="1070" spans="1:10" ht="52.8" x14ac:dyDescent="0.3">
      <c r="A1070" s="73">
        <v>159448</v>
      </c>
      <c r="B1070" s="73" t="s">
        <v>166</v>
      </c>
      <c r="C1070" s="73">
        <v>661019</v>
      </c>
      <c r="D1070" s="73" t="s">
        <v>1391</v>
      </c>
      <c r="E1070" s="73">
        <v>109</v>
      </c>
      <c r="F1070" s="73">
        <v>32</v>
      </c>
      <c r="G1070" s="73">
        <v>315</v>
      </c>
      <c r="H1070" s="73">
        <v>456</v>
      </c>
      <c r="I1070">
        <f t="shared" si="32"/>
        <v>0.30921052631578949</v>
      </c>
      <c r="J1070">
        <f t="shared" si="33"/>
        <v>141</v>
      </c>
    </row>
    <row r="1071" spans="1:10" ht="52.8" x14ac:dyDescent="0.3">
      <c r="A1071" s="73">
        <v>159527</v>
      </c>
      <c r="B1071" s="73" t="s">
        <v>167</v>
      </c>
      <c r="C1071" s="73">
        <v>663460</v>
      </c>
      <c r="D1071" s="73" t="s">
        <v>1399</v>
      </c>
      <c r="E1071" s="73">
        <v>239</v>
      </c>
      <c r="F1071" s="73">
        <v>0</v>
      </c>
      <c r="G1071" s="73">
        <v>53</v>
      </c>
      <c r="H1071" s="73">
        <v>292</v>
      </c>
      <c r="I1071">
        <f t="shared" si="32"/>
        <v>0.81849315068493156</v>
      </c>
      <c r="J1071">
        <f t="shared" si="33"/>
        <v>239</v>
      </c>
    </row>
    <row r="1072" spans="1:10" ht="52.8" x14ac:dyDescent="0.3">
      <c r="A1072" s="73">
        <v>159527</v>
      </c>
      <c r="B1072" s="73" t="s">
        <v>167</v>
      </c>
      <c r="C1072" s="73">
        <v>663459</v>
      </c>
      <c r="D1072" s="73" t="s">
        <v>1395</v>
      </c>
      <c r="E1072" s="73">
        <v>235</v>
      </c>
      <c r="F1072" s="73">
        <v>0</v>
      </c>
      <c r="G1072" s="73">
        <v>79</v>
      </c>
      <c r="H1072" s="73">
        <v>314</v>
      </c>
      <c r="I1072">
        <f t="shared" si="32"/>
        <v>0.74840764331210186</v>
      </c>
      <c r="J1072">
        <f t="shared" si="33"/>
        <v>235</v>
      </c>
    </row>
    <row r="1073" spans="1:10" ht="52.8" x14ac:dyDescent="0.3">
      <c r="A1073" s="73">
        <v>159527</v>
      </c>
      <c r="B1073" s="73" t="s">
        <v>167</v>
      </c>
      <c r="C1073" s="73">
        <v>663767</v>
      </c>
      <c r="D1073" s="73" t="s">
        <v>1396</v>
      </c>
      <c r="E1073" s="73">
        <v>282</v>
      </c>
      <c r="F1073" s="73">
        <v>0</v>
      </c>
      <c r="G1073" s="73">
        <v>135</v>
      </c>
      <c r="H1073" s="73">
        <v>417</v>
      </c>
      <c r="I1073">
        <f t="shared" si="32"/>
        <v>0.67625899280575541</v>
      </c>
      <c r="J1073">
        <f t="shared" si="33"/>
        <v>282</v>
      </c>
    </row>
    <row r="1074" spans="1:10" ht="52.8" x14ac:dyDescent="0.3">
      <c r="A1074" s="73">
        <v>159527</v>
      </c>
      <c r="B1074" s="73" t="s">
        <v>167</v>
      </c>
      <c r="C1074" s="73">
        <v>664588</v>
      </c>
      <c r="D1074" s="73" t="s">
        <v>1398</v>
      </c>
      <c r="E1074" s="73">
        <v>349</v>
      </c>
      <c r="F1074" s="73">
        <v>0</v>
      </c>
      <c r="G1074" s="73">
        <v>118</v>
      </c>
      <c r="H1074" s="73">
        <v>467</v>
      </c>
      <c r="I1074">
        <f t="shared" si="32"/>
        <v>0.74732334047109206</v>
      </c>
      <c r="J1074">
        <f t="shared" si="33"/>
        <v>349</v>
      </c>
    </row>
    <row r="1075" spans="1:10" ht="52.8" x14ac:dyDescent="0.3">
      <c r="A1075" s="73">
        <v>159527</v>
      </c>
      <c r="B1075" s="73" t="s">
        <v>167</v>
      </c>
      <c r="C1075" s="73">
        <v>662179</v>
      </c>
      <c r="D1075" s="73" t="s">
        <v>1397</v>
      </c>
      <c r="E1075" s="73">
        <v>350</v>
      </c>
      <c r="F1075" s="73">
        <v>0</v>
      </c>
      <c r="G1075" s="73">
        <v>169</v>
      </c>
      <c r="H1075" s="73">
        <v>519</v>
      </c>
      <c r="I1075">
        <f t="shared" si="32"/>
        <v>0.67437379576107903</v>
      </c>
      <c r="J1075">
        <f t="shared" si="33"/>
        <v>350</v>
      </c>
    </row>
    <row r="1076" spans="1:10" ht="52.8" x14ac:dyDescent="0.3">
      <c r="A1076" s="73">
        <v>159336</v>
      </c>
      <c r="B1076" s="73" t="s">
        <v>168</v>
      </c>
      <c r="C1076" s="73">
        <v>660746</v>
      </c>
      <c r="D1076" s="73" t="s">
        <v>1403</v>
      </c>
      <c r="E1076" s="73">
        <v>93</v>
      </c>
      <c r="F1076" s="73">
        <v>0</v>
      </c>
      <c r="G1076" s="73">
        <v>0</v>
      </c>
      <c r="H1076" s="73">
        <v>93</v>
      </c>
      <c r="I1076">
        <f t="shared" si="32"/>
        <v>1</v>
      </c>
      <c r="J1076">
        <f t="shared" si="33"/>
        <v>93</v>
      </c>
    </row>
    <row r="1077" spans="1:10" ht="52.8" x14ac:dyDescent="0.3">
      <c r="A1077" s="73">
        <v>159336</v>
      </c>
      <c r="B1077" s="73" t="s">
        <v>168</v>
      </c>
      <c r="C1077" s="73">
        <v>660747</v>
      </c>
      <c r="D1077" s="73" t="s">
        <v>1401</v>
      </c>
      <c r="E1077" s="73">
        <v>95</v>
      </c>
      <c r="F1077" s="73">
        <v>0</v>
      </c>
      <c r="G1077" s="73">
        <v>0</v>
      </c>
      <c r="H1077" s="73">
        <v>95</v>
      </c>
      <c r="I1077">
        <f t="shared" si="32"/>
        <v>1</v>
      </c>
      <c r="J1077">
        <f t="shared" si="33"/>
        <v>95</v>
      </c>
    </row>
    <row r="1078" spans="1:10" ht="52.8" x14ac:dyDescent="0.3">
      <c r="A1078" s="73">
        <v>159336</v>
      </c>
      <c r="B1078" s="73" t="s">
        <v>168</v>
      </c>
      <c r="C1078" s="73">
        <v>660748</v>
      </c>
      <c r="D1078" s="73" t="s">
        <v>1400</v>
      </c>
      <c r="E1078" s="73">
        <v>192</v>
      </c>
      <c r="F1078" s="73">
        <v>0</v>
      </c>
      <c r="G1078" s="73">
        <v>7</v>
      </c>
      <c r="H1078" s="73">
        <v>199</v>
      </c>
      <c r="I1078">
        <f t="shared" si="32"/>
        <v>0.96482412060301503</v>
      </c>
      <c r="J1078">
        <f t="shared" si="33"/>
        <v>192</v>
      </c>
    </row>
    <row r="1079" spans="1:10" ht="52.8" x14ac:dyDescent="0.3">
      <c r="A1079" s="73">
        <v>159336</v>
      </c>
      <c r="B1079" s="73" t="s">
        <v>168</v>
      </c>
      <c r="C1079" s="73">
        <v>660745</v>
      </c>
      <c r="D1079" s="73" t="s">
        <v>1402</v>
      </c>
      <c r="E1079" s="73">
        <v>210</v>
      </c>
      <c r="F1079" s="73">
        <v>0</v>
      </c>
      <c r="G1079" s="73">
        <v>30</v>
      </c>
      <c r="H1079" s="73">
        <v>240</v>
      </c>
      <c r="I1079">
        <f t="shared" si="32"/>
        <v>0.875</v>
      </c>
      <c r="J1079">
        <f t="shared" si="33"/>
        <v>210</v>
      </c>
    </row>
    <row r="1080" spans="1:10" ht="52.8" x14ac:dyDescent="0.3">
      <c r="A1080" s="73">
        <v>159285</v>
      </c>
      <c r="B1080" s="73" t="s">
        <v>169</v>
      </c>
      <c r="C1080" s="73">
        <v>661524</v>
      </c>
      <c r="D1080" s="73" t="s">
        <v>1408</v>
      </c>
      <c r="E1080" s="73">
        <v>35</v>
      </c>
      <c r="F1080" s="73">
        <v>0</v>
      </c>
      <c r="G1080" s="73">
        <v>0</v>
      </c>
      <c r="H1080" s="73">
        <v>35</v>
      </c>
      <c r="I1080">
        <f t="shared" si="32"/>
        <v>1</v>
      </c>
      <c r="J1080">
        <f t="shared" si="33"/>
        <v>35</v>
      </c>
    </row>
    <row r="1081" spans="1:10" ht="52.8" x14ac:dyDescent="0.3">
      <c r="A1081" s="73">
        <v>159285</v>
      </c>
      <c r="B1081" s="73" t="s">
        <v>169</v>
      </c>
      <c r="C1081" s="73">
        <v>680895</v>
      </c>
      <c r="D1081" s="73" t="s">
        <v>1407</v>
      </c>
      <c r="E1081" s="73">
        <v>207</v>
      </c>
      <c r="F1081" s="73">
        <v>0</v>
      </c>
      <c r="G1081" s="73">
        <v>28</v>
      </c>
      <c r="H1081" s="73">
        <v>235</v>
      </c>
      <c r="I1081">
        <f t="shared" si="32"/>
        <v>0.88085106382978728</v>
      </c>
      <c r="J1081">
        <f t="shared" si="33"/>
        <v>207</v>
      </c>
    </row>
    <row r="1082" spans="1:10" ht="52.8" x14ac:dyDescent="0.3">
      <c r="A1082" s="73">
        <v>159285</v>
      </c>
      <c r="B1082" s="73" t="s">
        <v>169</v>
      </c>
      <c r="C1082" s="73">
        <v>680900</v>
      </c>
      <c r="D1082" s="73" t="s">
        <v>1409</v>
      </c>
      <c r="E1082" s="73">
        <v>326</v>
      </c>
      <c r="F1082" s="73">
        <v>0</v>
      </c>
      <c r="G1082" s="73">
        <v>0</v>
      </c>
      <c r="H1082" s="73">
        <v>326</v>
      </c>
      <c r="I1082">
        <f t="shared" si="32"/>
        <v>1</v>
      </c>
      <c r="J1082">
        <f t="shared" si="33"/>
        <v>326</v>
      </c>
    </row>
    <row r="1083" spans="1:10" ht="52.8" x14ac:dyDescent="0.3">
      <c r="A1083" s="73">
        <v>159285</v>
      </c>
      <c r="B1083" s="73" t="s">
        <v>169</v>
      </c>
      <c r="C1083" s="73">
        <v>680890</v>
      </c>
      <c r="D1083" s="73" t="s">
        <v>1404</v>
      </c>
      <c r="E1083" s="73">
        <v>333</v>
      </c>
      <c r="F1083" s="73">
        <v>0</v>
      </c>
      <c r="G1083" s="73">
        <v>0</v>
      </c>
      <c r="H1083" s="73">
        <v>333</v>
      </c>
      <c r="I1083">
        <f t="shared" si="32"/>
        <v>1</v>
      </c>
      <c r="J1083">
        <f t="shared" si="33"/>
        <v>333</v>
      </c>
    </row>
    <row r="1084" spans="1:10" ht="52.8" x14ac:dyDescent="0.3">
      <c r="A1084" s="73">
        <v>159285</v>
      </c>
      <c r="B1084" s="73" t="s">
        <v>169</v>
      </c>
      <c r="C1084" s="73">
        <v>680888</v>
      </c>
      <c r="D1084" s="73" t="s">
        <v>1405</v>
      </c>
      <c r="E1084" s="73">
        <v>511</v>
      </c>
      <c r="F1084" s="73">
        <v>0</v>
      </c>
      <c r="G1084" s="73">
        <v>0</v>
      </c>
      <c r="H1084" s="73">
        <v>511</v>
      </c>
      <c r="I1084">
        <f t="shared" si="32"/>
        <v>1</v>
      </c>
      <c r="J1084">
        <f t="shared" si="33"/>
        <v>511</v>
      </c>
    </row>
    <row r="1085" spans="1:10" ht="52.8" x14ac:dyDescent="0.3">
      <c r="A1085" s="73">
        <v>159285</v>
      </c>
      <c r="B1085" s="73" t="s">
        <v>169</v>
      </c>
      <c r="C1085" s="73">
        <v>661521</v>
      </c>
      <c r="D1085" s="73" t="s">
        <v>1406</v>
      </c>
      <c r="E1085" s="73">
        <v>557</v>
      </c>
      <c r="F1085" s="73">
        <v>0</v>
      </c>
      <c r="G1085" s="73">
        <v>18</v>
      </c>
      <c r="H1085" s="73">
        <v>575</v>
      </c>
      <c r="I1085">
        <f t="shared" si="32"/>
        <v>0.96869565217391307</v>
      </c>
      <c r="J1085">
        <f t="shared" si="33"/>
        <v>557</v>
      </c>
    </row>
    <row r="1086" spans="1:10" ht="52.8" x14ac:dyDescent="0.3">
      <c r="A1086" s="73">
        <v>159182</v>
      </c>
      <c r="B1086" s="73" t="s">
        <v>170</v>
      </c>
      <c r="C1086" s="73">
        <v>661477</v>
      </c>
      <c r="D1086" s="73" t="s">
        <v>1413</v>
      </c>
      <c r="E1086" s="73">
        <v>61</v>
      </c>
      <c r="F1086" s="73">
        <v>22</v>
      </c>
      <c r="G1086" s="73">
        <v>209</v>
      </c>
      <c r="H1086" s="73">
        <v>292</v>
      </c>
      <c r="I1086">
        <f t="shared" si="32"/>
        <v>0.28424657534246578</v>
      </c>
      <c r="J1086">
        <f t="shared" si="33"/>
        <v>83</v>
      </c>
    </row>
    <row r="1087" spans="1:10" ht="52.8" x14ac:dyDescent="0.3">
      <c r="A1087" s="73">
        <v>159182</v>
      </c>
      <c r="B1087" s="73" t="s">
        <v>170</v>
      </c>
      <c r="C1087" s="73">
        <v>661479</v>
      </c>
      <c r="D1087" s="73" t="s">
        <v>1417</v>
      </c>
      <c r="E1087" s="73">
        <v>114</v>
      </c>
      <c r="F1087" s="73">
        <v>27</v>
      </c>
      <c r="G1087" s="73">
        <v>180</v>
      </c>
      <c r="H1087" s="73">
        <v>321</v>
      </c>
      <c r="I1087">
        <f t="shared" si="32"/>
        <v>0.43925233644859812</v>
      </c>
      <c r="J1087">
        <f t="shared" si="33"/>
        <v>141</v>
      </c>
    </row>
    <row r="1088" spans="1:10" ht="52.8" x14ac:dyDescent="0.3">
      <c r="A1088" s="73">
        <v>159182</v>
      </c>
      <c r="B1088" s="73" t="s">
        <v>170</v>
      </c>
      <c r="C1088" s="73">
        <v>661476</v>
      </c>
      <c r="D1088" s="73" t="s">
        <v>1416</v>
      </c>
      <c r="E1088" s="73">
        <v>94</v>
      </c>
      <c r="F1088" s="73">
        <v>25</v>
      </c>
      <c r="G1088" s="73">
        <v>250</v>
      </c>
      <c r="H1088" s="73">
        <v>369</v>
      </c>
      <c r="I1088">
        <f t="shared" si="32"/>
        <v>0.3224932249322493</v>
      </c>
      <c r="J1088">
        <f t="shared" si="33"/>
        <v>119</v>
      </c>
    </row>
    <row r="1089" spans="1:10" ht="52.8" x14ac:dyDescent="0.3">
      <c r="A1089" s="73">
        <v>159182</v>
      </c>
      <c r="B1089" s="73" t="s">
        <v>170</v>
      </c>
      <c r="C1089" s="73">
        <v>661481</v>
      </c>
      <c r="D1089" s="73" t="s">
        <v>1419</v>
      </c>
      <c r="E1089" s="73">
        <v>152</v>
      </c>
      <c r="F1089" s="73">
        <v>26</v>
      </c>
      <c r="G1089" s="73">
        <v>202</v>
      </c>
      <c r="H1089" s="73">
        <v>380</v>
      </c>
      <c r="I1089">
        <f t="shared" si="32"/>
        <v>0.46842105263157896</v>
      </c>
      <c r="J1089">
        <f t="shared" si="33"/>
        <v>178</v>
      </c>
    </row>
    <row r="1090" spans="1:10" ht="79.2" x14ac:dyDescent="0.3">
      <c r="A1090" s="73">
        <v>159182</v>
      </c>
      <c r="B1090" s="73" t="s">
        <v>170</v>
      </c>
      <c r="C1090" s="73">
        <v>661473</v>
      </c>
      <c r="D1090" s="73" t="s">
        <v>1411</v>
      </c>
      <c r="E1090" s="73">
        <v>150</v>
      </c>
      <c r="F1090" s="73">
        <v>44</v>
      </c>
      <c r="G1090" s="73">
        <v>267</v>
      </c>
      <c r="H1090" s="73">
        <v>461</v>
      </c>
      <c r="I1090">
        <f t="shared" ref="I1090:I1153" si="34">SUM(E1090:F1090)/H1090</f>
        <v>0.42082429501084601</v>
      </c>
      <c r="J1090">
        <f t="shared" ref="J1090:J1153" si="35">SUM(E1090:F1090)</f>
        <v>194</v>
      </c>
    </row>
    <row r="1091" spans="1:10" ht="52.8" x14ac:dyDescent="0.3">
      <c r="A1091" s="73">
        <v>159182</v>
      </c>
      <c r="B1091" s="73" t="s">
        <v>170</v>
      </c>
      <c r="C1091" s="73">
        <v>661478</v>
      </c>
      <c r="D1091" s="73" t="s">
        <v>1414</v>
      </c>
      <c r="E1091" s="73">
        <v>72</v>
      </c>
      <c r="F1091" s="73">
        <v>38</v>
      </c>
      <c r="G1091" s="73">
        <v>373</v>
      </c>
      <c r="H1091" s="73">
        <v>483</v>
      </c>
      <c r="I1091">
        <f t="shared" si="34"/>
        <v>0.2277432712215321</v>
      </c>
      <c r="J1091">
        <f t="shared" si="35"/>
        <v>110</v>
      </c>
    </row>
    <row r="1092" spans="1:10" ht="52.8" x14ac:dyDescent="0.3">
      <c r="A1092" s="73">
        <v>159182</v>
      </c>
      <c r="B1092" s="73" t="s">
        <v>170</v>
      </c>
      <c r="C1092" s="73">
        <v>661480</v>
      </c>
      <c r="D1092" s="73" t="s">
        <v>1418</v>
      </c>
      <c r="E1092" s="73">
        <v>89</v>
      </c>
      <c r="F1092" s="73">
        <v>46</v>
      </c>
      <c r="G1092" s="73">
        <v>403</v>
      </c>
      <c r="H1092" s="73">
        <v>538</v>
      </c>
      <c r="I1092">
        <f t="shared" si="34"/>
        <v>0.25092936802973975</v>
      </c>
      <c r="J1092">
        <f t="shared" si="35"/>
        <v>135</v>
      </c>
    </row>
    <row r="1093" spans="1:10" ht="52.8" x14ac:dyDescent="0.3">
      <c r="A1093" s="73">
        <v>159182</v>
      </c>
      <c r="B1093" s="73" t="s">
        <v>170</v>
      </c>
      <c r="C1093" s="73">
        <v>663866</v>
      </c>
      <c r="D1093" s="73" t="s">
        <v>1410</v>
      </c>
      <c r="E1093" s="73">
        <v>184</v>
      </c>
      <c r="F1093" s="73">
        <v>47</v>
      </c>
      <c r="G1093" s="73">
        <v>378</v>
      </c>
      <c r="H1093" s="73">
        <v>609</v>
      </c>
      <c r="I1093">
        <f t="shared" si="34"/>
        <v>0.37931034482758619</v>
      </c>
      <c r="J1093">
        <f t="shared" si="35"/>
        <v>231</v>
      </c>
    </row>
    <row r="1094" spans="1:10" ht="66" x14ac:dyDescent="0.3">
      <c r="A1094" s="73">
        <v>159182</v>
      </c>
      <c r="B1094" s="73" t="s">
        <v>170</v>
      </c>
      <c r="C1094" s="73">
        <v>661474</v>
      </c>
      <c r="D1094" s="73" t="s">
        <v>1415</v>
      </c>
      <c r="E1094" s="73">
        <v>154</v>
      </c>
      <c r="F1094" s="73">
        <v>61</v>
      </c>
      <c r="G1094" s="73">
        <v>507</v>
      </c>
      <c r="H1094" s="73">
        <v>722</v>
      </c>
      <c r="I1094">
        <f t="shared" si="34"/>
        <v>0.29778393351800553</v>
      </c>
      <c r="J1094">
        <f t="shared" si="35"/>
        <v>215</v>
      </c>
    </row>
    <row r="1095" spans="1:10" ht="52.8" x14ac:dyDescent="0.3">
      <c r="A1095" s="73">
        <v>159182</v>
      </c>
      <c r="B1095" s="73" t="s">
        <v>170</v>
      </c>
      <c r="C1095" s="73">
        <v>661471</v>
      </c>
      <c r="D1095" s="73" t="s">
        <v>1412</v>
      </c>
      <c r="E1095" s="73">
        <v>191</v>
      </c>
      <c r="F1095" s="73">
        <v>64</v>
      </c>
      <c r="G1095" s="73">
        <v>848</v>
      </c>
      <c r="H1095" s="73">
        <v>1103</v>
      </c>
      <c r="I1095">
        <f t="shared" si="34"/>
        <v>0.23118766999093382</v>
      </c>
      <c r="J1095">
        <f t="shared" si="35"/>
        <v>255</v>
      </c>
    </row>
    <row r="1096" spans="1:10" ht="79.2" x14ac:dyDescent="0.3">
      <c r="A1096" s="73">
        <v>159504</v>
      </c>
      <c r="B1096" s="73" t="s">
        <v>171</v>
      </c>
      <c r="C1096" s="73">
        <v>685391</v>
      </c>
      <c r="D1096" s="73" t="s">
        <v>1423</v>
      </c>
      <c r="E1096" s="73">
        <v>17</v>
      </c>
      <c r="F1096" s="73">
        <v>0</v>
      </c>
      <c r="G1096" s="73">
        <v>25</v>
      </c>
      <c r="H1096" s="73">
        <v>42</v>
      </c>
      <c r="I1096">
        <f t="shared" si="34"/>
        <v>0.40476190476190477</v>
      </c>
      <c r="J1096">
        <f t="shared" si="35"/>
        <v>17</v>
      </c>
    </row>
    <row r="1097" spans="1:10" ht="52.8" x14ac:dyDescent="0.3">
      <c r="A1097" s="73">
        <v>159504</v>
      </c>
      <c r="B1097" s="73" t="s">
        <v>171</v>
      </c>
      <c r="C1097" s="73">
        <v>663880</v>
      </c>
      <c r="D1097" s="73" t="s">
        <v>1422</v>
      </c>
      <c r="E1097" s="73">
        <v>60</v>
      </c>
      <c r="F1097" s="73">
        <v>0</v>
      </c>
      <c r="G1097" s="73">
        <v>3</v>
      </c>
      <c r="H1097" s="73">
        <v>63</v>
      </c>
      <c r="I1097">
        <f t="shared" si="34"/>
        <v>0.95238095238095233</v>
      </c>
      <c r="J1097">
        <f t="shared" si="35"/>
        <v>60</v>
      </c>
    </row>
    <row r="1098" spans="1:10" ht="52.8" x14ac:dyDescent="0.3">
      <c r="A1098" s="73">
        <v>159504</v>
      </c>
      <c r="B1098" s="73" t="s">
        <v>171</v>
      </c>
      <c r="C1098" s="73">
        <v>661820</v>
      </c>
      <c r="D1098" s="73" t="s">
        <v>1420</v>
      </c>
      <c r="E1098" s="73">
        <v>269</v>
      </c>
      <c r="F1098" s="73">
        <v>0</v>
      </c>
      <c r="G1098" s="73">
        <v>132</v>
      </c>
      <c r="H1098" s="73">
        <v>401</v>
      </c>
      <c r="I1098">
        <f t="shared" si="34"/>
        <v>0.67082294264339148</v>
      </c>
      <c r="J1098">
        <f t="shared" si="35"/>
        <v>269</v>
      </c>
    </row>
    <row r="1099" spans="1:10" ht="52.8" x14ac:dyDescent="0.3">
      <c r="A1099" s="73">
        <v>159504</v>
      </c>
      <c r="B1099" s="73" t="s">
        <v>171</v>
      </c>
      <c r="C1099" s="73">
        <v>664603</v>
      </c>
      <c r="D1099" s="73" t="s">
        <v>1421</v>
      </c>
      <c r="E1099" s="73">
        <v>321</v>
      </c>
      <c r="F1099" s="73">
        <v>0</v>
      </c>
      <c r="G1099" s="73">
        <v>166</v>
      </c>
      <c r="H1099" s="73">
        <v>487</v>
      </c>
      <c r="I1099">
        <f t="shared" si="34"/>
        <v>0.65913757700205344</v>
      </c>
      <c r="J1099">
        <f t="shared" si="35"/>
        <v>321</v>
      </c>
    </row>
    <row r="1100" spans="1:10" ht="52.8" x14ac:dyDescent="0.3">
      <c r="A1100" s="73">
        <v>159504</v>
      </c>
      <c r="B1100" s="73" t="s">
        <v>171</v>
      </c>
      <c r="C1100" s="73">
        <v>664285</v>
      </c>
      <c r="D1100" s="73" t="s">
        <v>1425</v>
      </c>
      <c r="E1100" s="73">
        <v>393</v>
      </c>
      <c r="F1100" s="73">
        <v>0</v>
      </c>
      <c r="G1100" s="73">
        <v>145</v>
      </c>
      <c r="H1100" s="73">
        <v>538</v>
      </c>
      <c r="I1100">
        <f t="shared" si="34"/>
        <v>0.73048327137546465</v>
      </c>
      <c r="J1100">
        <f t="shared" si="35"/>
        <v>393</v>
      </c>
    </row>
    <row r="1101" spans="1:10" ht="52.8" x14ac:dyDescent="0.3">
      <c r="A1101" s="73">
        <v>159504</v>
      </c>
      <c r="B1101" s="73" t="s">
        <v>171</v>
      </c>
      <c r="C1101" s="73">
        <v>661818</v>
      </c>
      <c r="D1101" s="73" t="s">
        <v>1424</v>
      </c>
      <c r="E1101" s="73">
        <v>377</v>
      </c>
      <c r="F1101" s="73">
        <v>0</v>
      </c>
      <c r="G1101" s="73">
        <v>298</v>
      </c>
      <c r="H1101" s="73">
        <v>675</v>
      </c>
      <c r="I1101">
        <f t="shared" si="34"/>
        <v>0.55851851851851853</v>
      </c>
      <c r="J1101">
        <f t="shared" si="35"/>
        <v>377</v>
      </c>
    </row>
    <row r="1102" spans="1:10" ht="92.4" x14ac:dyDescent="0.3">
      <c r="A1102" s="73">
        <v>159338</v>
      </c>
      <c r="B1102" s="73" t="s">
        <v>172</v>
      </c>
      <c r="C1102" s="73">
        <v>663152</v>
      </c>
      <c r="D1102" s="73" t="s">
        <v>1426</v>
      </c>
      <c r="E1102" s="73">
        <v>46</v>
      </c>
      <c r="F1102" s="73">
        <v>0</v>
      </c>
      <c r="G1102" s="73">
        <v>9</v>
      </c>
      <c r="H1102" s="73">
        <v>55</v>
      </c>
      <c r="I1102">
        <f t="shared" si="34"/>
        <v>0.83636363636363631</v>
      </c>
      <c r="J1102">
        <f t="shared" si="35"/>
        <v>46</v>
      </c>
    </row>
    <row r="1103" spans="1:10" ht="52.8" x14ac:dyDescent="0.3">
      <c r="A1103" s="73">
        <v>159981</v>
      </c>
      <c r="B1103" s="73" t="s">
        <v>173</v>
      </c>
      <c r="C1103" s="73">
        <v>686438</v>
      </c>
      <c r="D1103" s="73" t="s">
        <v>1429</v>
      </c>
      <c r="E1103" s="73">
        <v>78</v>
      </c>
      <c r="F1103" s="73">
        <v>0</v>
      </c>
      <c r="G1103" s="73">
        <v>36</v>
      </c>
      <c r="H1103" s="73">
        <v>114</v>
      </c>
      <c r="I1103">
        <f t="shared" si="34"/>
        <v>0.68421052631578949</v>
      </c>
      <c r="J1103">
        <f t="shared" si="35"/>
        <v>78</v>
      </c>
    </row>
    <row r="1104" spans="1:10" ht="52.8" x14ac:dyDescent="0.3">
      <c r="A1104" s="73">
        <v>159981</v>
      </c>
      <c r="B1104" s="73" t="s">
        <v>173</v>
      </c>
      <c r="C1104" s="73">
        <v>664416</v>
      </c>
      <c r="D1104" s="73" t="s">
        <v>1427</v>
      </c>
      <c r="E1104" s="73">
        <v>61</v>
      </c>
      <c r="F1104" s="73">
        <v>26</v>
      </c>
      <c r="G1104" s="73">
        <v>235</v>
      </c>
      <c r="H1104" s="73">
        <v>322</v>
      </c>
      <c r="I1104">
        <f t="shared" si="34"/>
        <v>0.27018633540372672</v>
      </c>
      <c r="J1104">
        <f t="shared" si="35"/>
        <v>87</v>
      </c>
    </row>
    <row r="1105" spans="1:10" ht="52.8" x14ac:dyDescent="0.3">
      <c r="A1105" s="73">
        <v>159981</v>
      </c>
      <c r="B1105" s="73" t="s">
        <v>173</v>
      </c>
      <c r="C1105" s="73">
        <v>661582</v>
      </c>
      <c r="D1105" s="73" t="s">
        <v>1433</v>
      </c>
      <c r="E1105" s="73">
        <v>272</v>
      </c>
      <c r="F1105" s="73">
        <v>0</v>
      </c>
      <c r="G1105" s="73">
        <v>109</v>
      </c>
      <c r="H1105" s="73">
        <v>381</v>
      </c>
      <c r="I1105">
        <f t="shared" si="34"/>
        <v>0.71391076115485563</v>
      </c>
      <c r="J1105">
        <f t="shared" si="35"/>
        <v>272</v>
      </c>
    </row>
    <row r="1106" spans="1:10" ht="52.8" x14ac:dyDescent="0.3">
      <c r="A1106" s="73">
        <v>159981</v>
      </c>
      <c r="B1106" s="73" t="s">
        <v>173</v>
      </c>
      <c r="C1106" s="73">
        <v>661580</v>
      </c>
      <c r="D1106" s="73" t="s">
        <v>1430</v>
      </c>
      <c r="E1106" s="73">
        <v>131</v>
      </c>
      <c r="F1106" s="73">
        <v>40</v>
      </c>
      <c r="G1106" s="73">
        <v>274</v>
      </c>
      <c r="H1106" s="73">
        <v>445</v>
      </c>
      <c r="I1106">
        <f t="shared" si="34"/>
        <v>0.38426966292134829</v>
      </c>
      <c r="J1106">
        <f t="shared" si="35"/>
        <v>171</v>
      </c>
    </row>
    <row r="1107" spans="1:10" ht="52.8" x14ac:dyDescent="0.3">
      <c r="A1107" s="73">
        <v>159981</v>
      </c>
      <c r="B1107" s="73" t="s">
        <v>173</v>
      </c>
      <c r="C1107" s="73">
        <v>661588</v>
      </c>
      <c r="D1107" s="73" t="s">
        <v>1444</v>
      </c>
      <c r="E1107" s="73">
        <v>129</v>
      </c>
      <c r="F1107" s="73">
        <v>47</v>
      </c>
      <c r="G1107" s="73">
        <v>269</v>
      </c>
      <c r="H1107" s="73">
        <v>445</v>
      </c>
      <c r="I1107">
        <f t="shared" si="34"/>
        <v>0.39550561797752809</v>
      </c>
      <c r="J1107">
        <f t="shared" si="35"/>
        <v>176</v>
      </c>
    </row>
    <row r="1108" spans="1:10" ht="52.8" x14ac:dyDescent="0.3">
      <c r="A1108" s="73">
        <v>159981</v>
      </c>
      <c r="B1108" s="73" t="s">
        <v>173</v>
      </c>
      <c r="C1108" s="73">
        <v>661590</v>
      </c>
      <c r="D1108" s="73" t="s">
        <v>1447</v>
      </c>
      <c r="E1108" s="73">
        <v>127</v>
      </c>
      <c r="F1108" s="73">
        <v>28</v>
      </c>
      <c r="G1108" s="73">
        <v>306</v>
      </c>
      <c r="H1108" s="73">
        <v>461</v>
      </c>
      <c r="I1108">
        <f t="shared" si="34"/>
        <v>0.33622559652928419</v>
      </c>
      <c r="J1108">
        <f t="shared" si="35"/>
        <v>155</v>
      </c>
    </row>
    <row r="1109" spans="1:10" ht="52.8" x14ac:dyDescent="0.3">
      <c r="A1109" s="73">
        <v>159981</v>
      </c>
      <c r="B1109" s="73" t="s">
        <v>173</v>
      </c>
      <c r="C1109" s="73">
        <v>664415</v>
      </c>
      <c r="D1109" s="73" t="s">
        <v>1428</v>
      </c>
      <c r="E1109" s="73">
        <v>335</v>
      </c>
      <c r="F1109" s="73">
        <v>0</v>
      </c>
      <c r="G1109" s="73">
        <v>183</v>
      </c>
      <c r="H1109" s="73">
        <v>518</v>
      </c>
      <c r="I1109">
        <f t="shared" si="34"/>
        <v>0.64671814671814676</v>
      </c>
      <c r="J1109">
        <f t="shared" si="35"/>
        <v>335</v>
      </c>
    </row>
    <row r="1110" spans="1:10" ht="52.8" x14ac:dyDescent="0.3">
      <c r="A1110" s="73">
        <v>159981</v>
      </c>
      <c r="B1110" s="73" t="s">
        <v>173</v>
      </c>
      <c r="C1110" s="73">
        <v>661584</v>
      </c>
      <c r="D1110" s="73" t="s">
        <v>1435</v>
      </c>
      <c r="E1110" s="73">
        <v>420</v>
      </c>
      <c r="F1110" s="73">
        <v>0</v>
      </c>
      <c r="G1110" s="73">
        <v>99</v>
      </c>
      <c r="H1110" s="73">
        <v>519</v>
      </c>
      <c r="I1110">
        <f t="shared" si="34"/>
        <v>0.80924855491329484</v>
      </c>
      <c r="J1110">
        <f t="shared" si="35"/>
        <v>420</v>
      </c>
    </row>
    <row r="1111" spans="1:10" ht="52.8" x14ac:dyDescent="0.3">
      <c r="A1111" s="73">
        <v>159981</v>
      </c>
      <c r="B1111" s="73" t="s">
        <v>173</v>
      </c>
      <c r="C1111" s="73">
        <v>661583</v>
      </c>
      <c r="D1111" s="73" t="s">
        <v>1434</v>
      </c>
      <c r="E1111" s="73">
        <v>135</v>
      </c>
      <c r="F1111" s="73">
        <v>31</v>
      </c>
      <c r="G1111" s="73">
        <v>363</v>
      </c>
      <c r="H1111" s="73">
        <v>529</v>
      </c>
      <c r="I1111">
        <f t="shared" si="34"/>
        <v>0.31379962192816635</v>
      </c>
      <c r="J1111">
        <f t="shared" si="35"/>
        <v>166</v>
      </c>
    </row>
    <row r="1112" spans="1:10" ht="52.8" x14ac:dyDescent="0.3">
      <c r="A1112" s="73">
        <v>159981</v>
      </c>
      <c r="B1112" s="73" t="s">
        <v>173</v>
      </c>
      <c r="C1112" s="73">
        <v>664689</v>
      </c>
      <c r="D1112" s="73" t="s">
        <v>1441</v>
      </c>
      <c r="E1112" s="73">
        <v>293</v>
      </c>
      <c r="F1112" s="73">
        <v>0</v>
      </c>
      <c r="G1112" s="73">
        <v>283</v>
      </c>
      <c r="H1112" s="73">
        <v>576</v>
      </c>
      <c r="I1112">
        <f t="shared" si="34"/>
        <v>0.50868055555555558</v>
      </c>
      <c r="J1112">
        <f t="shared" si="35"/>
        <v>293</v>
      </c>
    </row>
    <row r="1113" spans="1:10" ht="52.8" x14ac:dyDescent="0.3">
      <c r="A1113" s="73">
        <v>159981</v>
      </c>
      <c r="B1113" s="73" t="s">
        <v>173</v>
      </c>
      <c r="C1113" s="73">
        <v>661586</v>
      </c>
      <c r="D1113" s="73" t="s">
        <v>1440</v>
      </c>
      <c r="E1113" s="73">
        <v>174</v>
      </c>
      <c r="F1113" s="73">
        <v>43</v>
      </c>
      <c r="G1113" s="73">
        <v>360</v>
      </c>
      <c r="H1113" s="73">
        <v>577</v>
      </c>
      <c r="I1113">
        <f t="shared" si="34"/>
        <v>0.37608318890814557</v>
      </c>
      <c r="J1113">
        <f t="shared" si="35"/>
        <v>217</v>
      </c>
    </row>
    <row r="1114" spans="1:10" ht="52.8" x14ac:dyDescent="0.3">
      <c r="A1114" s="73">
        <v>159981</v>
      </c>
      <c r="B1114" s="73" t="s">
        <v>173</v>
      </c>
      <c r="C1114" s="73">
        <v>661581</v>
      </c>
      <c r="D1114" s="73" t="s">
        <v>1431</v>
      </c>
      <c r="E1114" s="73">
        <v>158</v>
      </c>
      <c r="F1114" s="73">
        <v>34</v>
      </c>
      <c r="G1114" s="73">
        <v>397</v>
      </c>
      <c r="H1114" s="73">
        <v>589</v>
      </c>
      <c r="I1114">
        <f t="shared" si="34"/>
        <v>0.32597623089983024</v>
      </c>
      <c r="J1114">
        <f t="shared" si="35"/>
        <v>192</v>
      </c>
    </row>
    <row r="1115" spans="1:10" ht="52.8" x14ac:dyDescent="0.3">
      <c r="A1115" s="73">
        <v>159981</v>
      </c>
      <c r="B1115" s="73" t="s">
        <v>173</v>
      </c>
      <c r="C1115" s="73">
        <v>661589</v>
      </c>
      <c r="D1115" s="73" t="s">
        <v>1445</v>
      </c>
      <c r="E1115" s="73">
        <v>164</v>
      </c>
      <c r="F1115" s="73">
        <v>46</v>
      </c>
      <c r="G1115" s="73">
        <v>390</v>
      </c>
      <c r="H1115" s="73">
        <v>600</v>
      </c>
      <c r="I1115">
        <f t="shared" si="34"/>
        <v>0.35</v>
      </c>
      <c r="J1115">
        <f t="shared" si="35"/>
        <v>210</v>
      </c>
    </row>
    <row r="1116" spans="1:10" ht="52.8" x14ac:dyDescent="0.3">
      <c r="A1116" s="73">
        <v>159981</v>
      </c>
      <c r="B1116" s="73" t="s">
        <v>173</v>
      </c>
      <c r="C1116" s="73">
        <v>661592</v>
      </c>
      <c r="D1116" s="73" t="s">
        <v>1432</v>
      </c>
      <c r="E1116" s="73">
        <v>344</v>
      </c>
      <c r="F1116" s="73">
        <v>0</v>
      </c>
      <c r="G1116" s="73">
        <v>300</v>
      </c>
      <c r="H1116" s="73">
        <v>644</v>
      </c>
      <c r="I1116">
        <f t="shared" si="34"/>
        <v>0.53416149068322982</v>
      </c>
      <c r="J1116">
        <f t="shared" si="35"/>
        <v>344</v>
      </c>
    </row>
    <row r="1117" spans="1:10" ht="52.8" x14ac:dyDescent="0.3">
      <c r="A1117" s="73">
        <v>159981</v>
      </c>
      <c r="B1117" s="73" t="s">
        <v>173</v>
      </c>
      <c r="C1117" s="73">
        <v>684419</v>
      </c>
      <c r="D1117" s="73" t="s">
        <v>1443</v>
      </c>
      <c r="E1117" s="73">
        <v>232</v>
      </c>
      <c r="F1117" s="73">
        <v>83</v>
      </c>
      <c r="G1117" s="73">
        <v>437</v>
      </c>
      <c r="H1117" s="73">
        <v>752</v>
      </c>
      <c r="I1117">
        <f t="shared" si="34"/>
        <v>0.41888297872340424</v>
      </c>
      <c r="J1117">
        <f t="shared" si="35"/>
        <v>315</v>
      </c>
    </row>
    <row r="1118" spans="1:10" ht="52.8" x14ac:dyDescent="0.3">
      <c r="A1118" s="73">
        <v>159981</v>
      </c>
      <c r="B1118" s="73" t="s">
        <v>173</v>
      </c>
      <c r="C1118" s="73">
        <v>661591</v>
      </c>
      <c r="D1118" s="73" t="s">
        <v>1027</v>
      </c>
      <c r="E1118" s="73">
        <v>454</v>
      </c>
      <c r="F1118" s="73">
        <v>0</v>
      </c>
      <c r="G1118" s="73">
        <v>300</v>
      </c>
      <c r="H1118" s="73">
        <v>754</v>
      </c>
      <c r="I1118">
        <f t="shared" si="34"/>
        <v>0.60212201591511938</v>
      </c>
      <c r="J1118">
        <f t="shared" si="35"/>
        <v>454</v>
      </c>
    </row>
    <row r="1119" spans="1:10" ht="52.8" x14ac:dyDescent="0.3">
      <c r="A1119" s="73">
        <v>159981</v>
      </c>
      <c r="B1119" s="73" t="s">
        <v>173</v>
      </c>
      <c r="C1119" s="73">
        <v>665215</v>
      </c>
      <c r="D1119" s="73" t="s">
        <v>1436</v>
      </c>
      <c r="E1119" s="73">
        <v>185</v>
      </c>
      <c r="F1119" s="73">
        <v>68</v>
      </c>
      <c r="G1119" s="73">
        <v>524</v>
      </c>
      <c r="H1119" s="73">
        <v>777</v>
      </c>
      <c r="I1119">
        <f t="shared" si="34"/>
        <v>0.32561132561132561</v>
      </c>
      <c r="J1119">
        <f t="shared" si="35"/>
        <v>253</v>
      </c>
    </row>
    <row r="1120" spans="1:10" ht="52.8" x14ac:dyDescent="0.3">
      <c r="A1120" s="73">
        <v>159981</v>
      </c>
      <c r="B1120" s="73" t="s">
        <v>173</v>
      </c>
      <c r="C1120" s="73">
        <v>664688</v>
      </c>
      <c r="D1120" s="73" t="s">
        <v>1437</v>
      </c>
      <c r="E1120" s="73">
        <v>696</v>
      </c>
      <c r="F1120" s="73">
        <v>0</v>
      </c>
      <c r="G1120" s="73">
        <v>88</v>
      </c>
      <c r="H1120" s="73">
        <v>784</v>
      </c>
      <c r="I1120">
        <f t="shared" si="34"/>
        <v>0.88775510204081631</v>
      </c>
      <c r="J1120">
        <f t="shared" si="35"/>
        <v>696</v>
      </c>
    </row>
    <row r="1121" spans="1:10" ht="52.8" x14ac:dyDescent="0.3">
      <c r="A1121" s="73">
        <v>159981</v>
      </c>
      <c r="B1121" s="73" t="s">
        <v>173</v>
      </c>
      <c r="C1121" s="73">
        <v>661593</v>
      </c>
      <c r="D1121" s="73" t="s">
        <v>1438</v>
      </c>
      <c r="E1121" s="73">
        <v>409</v>
      </c>
      <c r="F1121" s="73">
        <v>0</v>
      </c>
      <c r="G1121" s="73">
        <v>378</v>
      </c>
      <c r="H1121" s="73">
        <v>787</v>
      </c>
      <c r="I1121">
        <f t="shared" si="34"/>
        <v>0.51969504447268111</v>
      </c>
      <c r="J1121">
        <f t="shared" si="35"/>
        <v>409</v>
      </c>
    </row>
    <row r="1122" spans="1:10" ht="52.8" x14ac:dyDescent="0.3">
      <c r="A1122" s="73">
        <v>159981</v>
      </c>
      <c r="B1122" s="73" t="s">
        <v>173</v>
      </c>
      <c r="C1122" s="73">
        <v>661594</v>
      </c>
      <c r="D1122" s="73" t="s">
        <v>1439</v>
      </c>
      <c r="E1122" s="73">
        <v>464</v>
      </c>
      <c r="F1122" s="73">
        <v>126</v>
      </c>
      <c r="G1122" s="73">
        <v>801</v>
      </c>
      <c r="H1122" s="73">
        <v>1391</v>
      </c>
      <c r="I1122">
        <f t="shared" si="34"/>
        <v>0.4241552839683681</v>
      </c>
      <c r="J1122">
        <f t="shared" si="35"/>
        <v>590</v>
      </c>
    </row>
    <row r="1123" spans="1:10" ht="52.8" x14ac:dyDescent="0.3">
      <c r="A1123" s="73">
        <v>159981</v>
      </c>
      <c r="B1123" s="73" t="s">
        <v>173</v>
      </c>
      <c r="C1123" s="73">
        <v>661597</v>
      </c>
      <c r="D1123" s="73" t="s">
        <v>1446</v>
      </c>
      <c r="E1123" s="73">
        <v>366</v>
      </c>
      <c r="F1123" s="73">
        <v>94</v>
      </c>
      <c r="G1123" s="73">
        <v>966</v>
      </c>
      <c r="H1123" s="73">
        <v>1426</v>
      </c>
      <c r="I1123">
        <f t="shared" si="34"/>
        <v>0.32258064516129031</v>
      </c>
      <c r="J1123">
        <f t="shared" si="35"/>
        <v>460</v>
      </c>
    </row>
    <row r="1124" spans="1:10" ht="52.8" x14ac:dyDescent="0.3">
      <c r="A1124" s="73">
        <v>159981</v>
      </c>
      <c r="B1124" s="73" t="s">
        <v>173</v>
      </c>
      <c r="C1124" s="73">
        <v>661595</v>
      </c>
      <c r="D1124" s="73" t="s">
        <v>1442</v>
      </c>
      <c r="E1124" s="73">
        <v>474</v>
      </c>
      <c r="F1124" s="73">
        <v>139</v>
      </c>
      <c r="G1124" s="73">
        <v>954</v>
      </c>
      <c r="H1124" s="73">
        <v>1567</v>
      </c>
      <c r="I1124">
        <f t="shared" si="34"/>
        <v>0.39119336311423103</v>
      </c>
      <c r="J1124">
        <f t="shared" si="35"/>
        <v>613</v>
      </c>
    </row>
    <row r="1125" spans="1:10" ht="39.6" x14ac:dyDescent="0.3">
      <c r="A1125" s="73">
        <v>159462</v>
      </c>
      <c r="B1125" s="73" t="s">
        <v>174</v>
      </c>
      <c r="C1125" s="73">
        <v>664960</v>
      </c>
      <c r="D1125" s="73" t="s">
        <v>1449</v>
      </c>
      <c r="E1125" s="73">
        <v>50</v>
      </c>
      <c r="F1125" s="73">
        <v>0</v>
      </c>
      <c r="G1125" s="73">
        <v>9</v>
      </c>
      <c r="H1125" s="73">
        <v>59</v>
      </c>
      <c r="I1125">
        <f t="shared" si="34"/>
        <v>0.84745762711864403</v>
      </c>
      <c r="J1125">
        <f t="shared" si="35"/>
        <v>50</v>
      </c>
    </row>
    <row r="1126" spans="1:10" ht="52.8" x14ac:dyDescent="0.3">
      <c r="A1126" s="73">
        <v>159462</v>
      </c>
      <c r="B1126" s="73" t="s">
        <v>174</v>
      </c>
      <c r="C1126" s="73">
        <v>661558</v>
      </c>
      <c r="D1126" s="73" t="s">
        <v>1448</v>
      </c>
      <c r="E1126" s="73">
        <v>118</v>
      </c>
      <c r="F1126" s="73">
        <v>0</v>
      </c>
      <c r="G1126" s="73">
        <v>0</v>
      </c>
      <c r="H1126" s="73">
        <v>118</v>
      </c>
      <c r="I1126">
        <f t="shared" si="34"/>
        <v>1</v>
      </c>
      <c r="J1126">
        <f t="shared" si="35"/>
        <v>118</v>
      </c>
    </row>
    <row r="1127" spans="1:10" ht="79.2" x14ac:dyDescent="0.3">
      <c r="A1127" s="73">
        <v>159895</v>
      </c>
      <c r="B1127" s="73" t="s">
        <v>175</v>
      </c>
      <c r="C1127" s="73">
        <v>661716</v>
      </c>
      <c r="D1127" s="73" t="s">
        <v>1472</v>
      </c>
      <c r="E1127" s="73">
        <v>30</v>
      </c>
      <c r="F1127" s="73">
        <v>3</v>
      </c>
      <c r="G1127" s="73">
        <v>81</v>
      </c>
      <c r="H1127" s="73">
        <v>114</v>
      </c>
      <c r="I1127">
        <f t="shared" si="34"/>
        <v>0.28947368421052633</v>
      </c>
      <c r="J1127">
        <f t="shared" si="35"/>
        <v>33</v>
      </c>
    </row>
    <row r="1128" spans="1:10" ht="52.8" x14ac:dyDescent="0.3">
      <c r="A1128" s="73">
        <v>159895</v>
      </c>
      <c r="B1128" s="73" t="s">
        <v>175</v>
      </c>
      <c r="C1128" s="73">
        <v>686320</v>
      </c>
      <c r="D1128" s="73" t="s">
        <v>1461</v>
      </c>
      <c r="E1128" s="73">
        <v>27</v>
      </c>
      <c r="F1128" s="73">
        <v>4</v>
      </c>
      <c r="G1128" s="73">
        <v>227</v>
      </c>
      <c r="H1128" s="73">
        <v>258</v>
      </c>
      <c r="I1128">
        <f t="shared" si="34"/>
        <v>0.12015503875968993</v>
      </c>
      <c r="J1128">
        <f t="shared" si="35"/>
        <v>31</v>
      </c>
    </row>
    <row r="1129" spans="1:10" ht="52.8" x14ac:dyDescent="0.3">
      <c r="A1129" s="73">
        <v>159895</v>
      </c>
      <c r="B1129" s="73" t="s">
        <v>175</v>
      </c>
      <c r="C1129" s="73">
        <v>661690</v>
      </c>
      <c r="D1129" s="73" t="s">
        <v>1454</v>
      </c>
      <c r="E1129" s="73">
        <v>22</v>
      </c>
      <c r="F1129" s="73">
        <v>6</v>
      </c>
      <c r="G1129" s="73">
        <v>233</v>
      </c>
      <c r="H1129" s="73">
        <v>261</v>
      </c>
      <c r="I1129">
        <f t="shared" si="34"/>
        <v>0.10727969348659004</v>
      </c>
      <c r="J1129">
        <f t="shared" si="35"/>
        <v>28</v>
      </c>
    </row>
    <row r="1130" spans="1:10" ht="39.6" x14ac:dyDescent="0.3">
      <c r="A1130" s="73">
        <v>159895</v>
      </c>
      <c r="B1130" s="73" t="s">
        <v>175</v>
      </c>
      <c r="C1130" s="73">
        <v>661702</v>
      </c>
      <c r="D1130" s="73" t="s">
        <v>673</v>
      </c>
      <c r="E1130" s="73">
        <v>6</v>
      </c>
      <c r="F1130" s="73">
        <v>10</v>
      </c>
      <c r="G1130" s="73">
        <v>313</v>
      </c>
      <c r="H1130" s="73">
        <v>329</v>
      </c>
      <c r="I1130">
        <f t="shared" si="34"/>
        <v>4.8632218844984802E-2</v>
      </c>
      <c r="J1130">
        <f t="shared" si="35"/>
        <v>16</v>
      </c>
    </row>
    <row r="1131" spans="1:10" ht="52.8" x14ac:dyDescent="0.3">
      <c r="A1131" s="73">
        <v>159895</v>
      </c>
      <c r="B1131" s="73" t="s">
        <v>175</v>
      </c>
      <c r="C1131" s="73">
        <v>661695</v>
      </c>
      <c r="D1131" s="73" t="s">
        <v>1459</v>
      </c>
      <c r="E1131" s="73">
        <v>42</v>
      </c>
      <c r="F1131" s="73">
        <v>9</v>
      </c>
      <c r="G1131" s="73">
        <v>280</v>
      </c>
      <c r="H1131" s="73">
        <v>331</v>
      </c>
      <c r="I1131">
        <f t="shared" si="34"/>
        <v>0.15407854984894259</v>
      </c>
      <c r="J1131">
        <f t="shared" si="35"/>
        <v>51</v>
      </c>
    </row>
    <row r="1132" spans="1:10" ht="52.8" x14ac:dyDescent="0.3">
      <c r="A1132" s="73">
        <v>159895</v>
      </c>
      <c r="B1132" s="73" t="s">
        <v>175</v>
      </c>
      <c r="C1132" s="73">
        <v>661687</v>
      </c>
      <c r="D1132" s="73" t="s">
        <v>1450</v>
      </c>
      <c r="E1132" s="73">
        <v>82</v>
      </c>
      <c r="F1132" s="73">
        <v>22</v>
      </c>
      <c r="G1132" s="73">
        <v>235</v>
      </c>
      <c r="H1132" s="73">
        <v>339</v>
      </c>
      <c r="I1132">
        <f t="shared" si="34"/>
        <v>0.30678466076696165</v>
      </c>
      <c r="J1132">
        <f t="shared" si="35"/>
        <v>104</v>
      </c>
    </row>
    <row r="1133" spans="1:10" ht="52.8" x14ac:dyDescent="0.3">
      <c r="A1133" s="73">
        <v>159895</v>
      </c>
      <c r="B1133" s="73" t="s">
        <v>175</v>
      </c>
      <c r="C1133" s="73">
        <v>661703</v>
      </c>
      <c r="D1133" s="73" t="s">
        <v>1476</v>
      </c>
      <c r="E1133" s="73">
        <v>30</v>
      </c>
      <c r="F1133" s="73">
        <v>11</v>
      </c>
      <c r="G1133" s="73">
        <v>341</v>
      </c>
      <c r="H1133" s="73">
        <v>382</v>
      </c>
      <c r="I1133">
        <f t="shared" si="34"/>
        <v>0.10732984293193717</v>
      </c>
      <c r="J1133">
        <f t="shared" si="35"/>
        <v>41</v>
      </c>
    </row>
    <row r="1134" spans="1:10" ht="39.6" x14ac:dyDescent="0.3">
      <c r="A1134" s="73">
        <v>159895</v>
      </c>
      <c r="B1134" s="73" t="s">
        <v>175</v>
      </c>
      <c r="C1134" s="73">
        <v>661696</v>
      </c>
      <c r="D1134" s="73" t="s">
        <v>1462</v>
      </c>
      <c r="E1134" s="73">
        <v>116</v>
      </c>
      <c r="F1134" s="73">
        <v>22</v>
      </c>
      <c r="G1134" s="73">
        <v>255</v>
      </c>
      <c r="H1134" s="73">
        <v>393</v>
      </c>
      <c r="I1134">
        <f t="shared" si="34"/>
        <v>0.35114503816793891</v>
      </c>
      <c r="J1134">
        <f t="shared" si="35"/>
        <v>138</v>
      </c>
    </row>
    <row r="1135" spans="1:10" ht="39.6" x14ac:dyDescent="0.3">
      <c r="A1135" s="73">
        <v>159895</v>
      </c>
      <c r="B1135" s="73" t="s">
        <v>175</v>
      </c>
      <c r="C1135" s="73">
        <v>661704</v>
      </c>
      <c r="D1135" s="73" t="s">
        <v>1477</v>
      </c>
      <c r="E1135" s="73">
        <v>49</v>
      </c>
      <c r="F1135" s="73">
        <v>13</v>
      </c>
      <c r="G1135" s="73">
        <v>359</v>
      </c>
      <c r="H1135" s="73">
        <v>421</v>
      </c>
      <c r="I1135">
        <f t="shared" si="34"/>
        <v>0.14726840855106887</v>
      </c>
      <c r="J1135">
        <f t="shared" si="35"/>
        <v>62</v>
      </c>
    </row>
    <row r="1136" spans="1:10" ht="39.6" x14ac:dyDescent="0.3">
      <c r="A1136" s="73">
        <v>159895</v>
      </c>
      <c r="B1136" s="73" t="s">
        <v>175</v>
      </c>
      <c r="C1136" s="73">
        <v>661692</v>
      </c>
      <c r="D1136" s="73" t="s">
        <v>1456</v>
      </c>
      <c r="E1136" s="73">
        <v>17</v>
      </c>
      <c r="F1136" s="73">
        <v>12</v>
      </c>
      <c r="G1136" s="73">
        <v>399</v>
      </c>
      <c r="H1136" s="73">
        <v>428</v>
      </c>
      <c r="I1136">
        <f t="shared" si="34"/>
        <v>6.7757009345794386E-2</v>
      </c>
      <c r="J1136">
        <f t="shared" si="35"/>
        <v>29</v>
      </c>
    </row>
    <row r="1137" spans="1:10" ht="52.8" x14ac:dyDescent="0.3">
      <c r="A1137" s="73">
        <v>159895</v>
      </c>
      <c r="B1137" s="73" t="s">
        <v>175</v>
      </c>
      <c r="C1137" s="73">
        <v>687605</v>
      </c>
      <c r="D1137" s="73" t="s">
        <v>1469</v>
      </c>
      <c r="E1137" s="73">
        <v>36</v>
      </c>
      <c r="F1137" s="73">
        <v>15</v>
      </c>
      <c r="G1137" s="73">
        <v>383</v>
      </c>
      <c r="H1137" s="73">
        <v>434</v>
      </c>
      <c r="I1137">
        <f t="shared" si="34"/>
        <v>0.11751152073732719</v>
      </c>
      <c r="J1137">
        <f t="shared" si="35"/>
        <v>51</v>
      </c>
    </row>
    <row r="1138" spans="1:10" ht="39.6" x14ac:dyDescent="0.3">
      <c r="A1138" s="73">
        <v>159895</v>
      </c>
      <c r="B1138" s="73" t="s">
        <v>175</v>
      </c>
      <c r="C1138" s="73">
        <v>661705</v>
      </c>
      <c r="D1138" s="73" t="s">
        <v>1478</v>
      </c>
      <c r="E1138" s="73">
        <v>92</v>
      </c>
      <c r="F1138" s="73">
        <v>25</v>
      </c>
      <c r="G1138" s="73">
        <v>353</v>
      </c>
      <c r="H1138" s="73">
        <v>470</v>
      </c>
      <c r="I1138">
        <f t="shared" si="34"/>
        <v>0.24893617021276596</v>
      </c>
      <c r="J1138">
        <f t="shared" si="35"/>
        <v>117</v>
      </c>
    </row>
    <row r="1139" spans="1:10" ht="52.8" x14ac:dyDescent="0.3">
      <c r="A1139" s="73">
        <v>159895</v>
      </c>
      <c r="B1139" s="73" t="s">
        <v>175</v>
      </c>
      <c r="C1139" s="73">
        <v>661699</v>
      </c>
      <c r="D1139" s="73" t="s">
        <v>1467</v>
      </c>
      <c r="E1139" s="73">
        <v>65</v>
      </c>
      <c r="F1139" s="73">
        <v>17</v>
      </c>
      <c r="G1139" s="73">
        <v>389</v>
      </c>
      <c r="H1139" s="73">
        <v>471</v>
      </c>
      <c r="I1139">
        <f t="shared" si="34"/>
        <v>0.17409766454352441</v>
      </c>
      <c r="J1139">
        <f t="shared" si="35"/>
        <v>82</v>
      </c>
    </row>
    <row r="1140" spans="1:10" ht="52.8" x14ac:dyDescent="0.3">
      <c r="A1140" s="73">
        <v>159895</v>
      </c>
      <c r="B1140" s="73" t="s">
        <v>175</v>
      </c>
      <c r="C1140" s="73">
        <v>661694</v>
      </c>
      <c r="D1140" s="73" t="s">
        <v>1458</v>
      </c>
      <c r="E1140" s="73">
        <v>76</v>
      </c>
      <c r="F1140" s="73">
        <v>27</v>
      </c>
      <c r="G1140" s="73">
        <v>392</v>
      </c>
      <c r="H1140" s="73">
        <v>495</v>
      </c>
      <c r="I1140">
        <f t="shared" si="34"/>
        <v>0.20808080808080809</v>
      </c>
      <c r="J1140">
        <f t="shared" si="35"/>
        <v>103</v>
      </c>
    </row>
    <row r="1141" spans="1:10" ht="52.8" x14ac:dyDescent="0.3">
      <c r="A1141" s="73">
        <v>159895</v>
      </c>
      <c r="B1141" s="73" t="s">
        <v>175</v>
      </c>
      <c r="C1141" s="73">
        <v>661691</v>
      </c>
      <c r="D1141" s="73" t="s">
        <v>1455</v>
      </c>
      <c r="E1141" s="73">
        <v>114</v>
      </c>
      <c r="F1141" s="73">
        <v>42</v>
      </c>
      <c r="G1141" s="73">
        <v>349</v>
      </c>
      <c r="H1141" s="73">
        <v>505</v>
      </c>
      <c r="I1141">
        <f t="shared" si="34"/>
        <v>0.30891089108910891</v>
      </c>
      <c r="J1141">
        <f t="shared" si="35"/>
        <v>156</v>
      </c>
    </row>
    <row r="1142" spans="1:10" ht="52.8" x14ac:dyDescent="0.3">
      <c r="A1142" s="73">
        <v>159895</v>
      </c>
      <c r="B1142" s="73" t="s">
        <v>175</v>
      </c>
      <c r="C1142" s="73">
        <v>686319</v>
      </c>
      <c r="D1142" s="73" t="s">
        <v>1471</v>
      </c>
      <c r="E1142" s="73">
        <v>37</v>
      </c>
      <c r="F1142" s="73">
        <v>14</v>
      </c>
      <c r="G1142" s="73">
        <v>455</v>
      </c>
      <c r="H1142" s="73">
        <v>506</v>
      </c>
      <c r="I1142">
        <f t="shared" si="34"/>
        <v>0.1007905138339921</v>
      </c>
      <c r="J1142">
        <f t="shared" si="35"/>
        <v>51</v>
      </c>
    </row>
    <row r="1143" spans="1:10" ht="52.8" x14ac:dyDescent="0.3">
      <c r="A1143" s="73">
        <v>159895</v>
      </c>
      <c r="B1143" s="73" t="s">
        <v>175</v>
      </c>
      <c r="C1143" s="73">
        <v>661701</v>
      </c>
      <c r="D1143" s="73" t="s">
        <v>1473</v>
      </c>
      <c r="E1143" s="73">
        <v>61</v>
      </c>
      <c r="F1143" s="73">
        <v>11</v>
      </c>
      <c r="G1143" s="73">
        <v>439</v>
      </c>
      <c r="H1143" s="73">
        <v>511</v>
      </c>
      <c r="I1143">
        <f t="shared" si="34"/>
        <v>0.14090019569471623</v>
      </c>
      <c r="J1143">
        <f t="shared" si="35"/>
        <v>72</v>
      </c>
    </row>
    <row r="1144" spans="1:10" ht="52.8" x14ac:dyDescent="0.3">
      <c r="A1144" s="73">
        <v>159895</v>
      </c>
      <c r="B1144" s="73" t="s">
        <v>175</v>
      </c>
      <c r="C1144" s="73">
        <v>661698</v>
      </c>
      <c r="D1144" s="73" t="s">
        <v>1466</v>
      </c>
      <c r="E1144" s="73">
        <v>48</v>
      </c>
      <c r="F1144" s="73">
        <v>28</v>
      </c>
      <c r="G1144" s="73">
        <v>455</v>
      </c>
      <c r="H1144" s="73">
        <v>531</v>
      </c>
      <c r="I1144">
        <f t="shared" si="34"/>
        <v>0.1431261770244821</v>
      </c>
      <c r="J1144">
        <f t="shared" si="35"/>
        <v>76</v>
      </c>
    </row>
    <row r="1145" spans="1:10" ht="52.8" x14ac:dyDescent="0.3">
      <c r="A1145" s="73">
        <v>159895</v>
      </c>
      <c r="B1145" s="73" t="s">
        <v>175</v>
      </c>
      <c r="C1145" s="73">
        <v>661700</v>
      </c>
      <c r="D1145" s="73" t="s">
        <v>399</v>
      </c>
      <c r="E1145" s="73">
        <v>26</v>
      </c>
      <c r="F1145" s="73">
        <v>15</v>
      </c>
      <c r="G1145" s="73">
        <v>543</v>
      </c>
      <c r="H1145" s="73">
        <v>584</v>
      </c>
      <c r="I1145">
        <f t="shared" si="34"/>
        <v>7.0205479452054798E-2</v>
      </c>
      <c r="J1145">
        <f t="shared" si="35"/>
        <v>41</v>
      </c>
    </row>
    <row r="1146" spans="1:10" ht="52.8" x14ac:dyDescent="0.3">
      <c r="A1146" s="73">
        <v>159895</v>
      </c>
      <c r="B1146" s="73" t="s">
        <v>175</v>
      </c>
      <c r="C1146" s="73">
        <v>661706</v>
      </c>
      <c r="D1146" s="73" t="s">
        <v>1480</v>
      </c>
      <c r="E1146" s="73">
        <v>168</v>
      </c>
      <c r="F1146" s="73">
        <v>50</v>
      </c>
      <c r="G1146" s="73">
        <v>434</v>
      </c>
      <c r="H1146" s="73">
        <v>652</v>
      </c>
      <c r="I1146">
        <f t="shared" si="34"/>
        <v>0.33435582822085891</v>
      </c>
      <c r="J1146">
        <f t="shared" si="35"/>
        <v>218</v>
      </c>
    </row>
    <row r="1147" spans="1:10" ht="39.6" x14ac:dyDescent="0.3">
      <c r="A1147" s="73">
        <v>159895</v>
      </c>
      <c r="B1147" s="73" t="s">
        <v>175</v>
      </c>
      <c r="C1147" s="73">
        <v>661697</v>
      </c>
      <c r="D1147" s="73" t="s">
        <v>1464</v>
      </c>
      <c r="E1147" s="73">
        <v>25</v>
      </c>
      <c r="F1147" s="73">
        <v>12</v>
      </c>
      <c r="G1147" s="73">
        <v>621</v>
      </c>
      <c r="H1147" s="73">
        <v>658</v>
      </c>
      <c r="I1147">
        <f t="shared" si="34"/>
        <v>5.6231003039513679E-2</v>
      </c>
      <c r="J1147">
        <f t="shared" si="35"/>
        <v>37</v>
      </c>
    </row>
    <row r="1148" spans="1:10" ht="52.8" x14ac:dyDescent="0.3">
      <c r="A1148" s="73">
        <v>159895</v>
      </c>
      <c r="B1148" s="73" t="s">
        <v>175</v>
      </c>
      <c r="C1148" s="73">
        <v>661712</v>
      </c>
      <c r="D1148" s="73" t="s">
        <v>1475</v>
      </c>
      <c r="E1148" s="73">
        <v>27</v>
      </c>
      <c r="F1148" s="73">
        <v>17</v>
      </c>
      <c r="G1148" s="73">
        <v>623</v>
      </c>
      <c r="H1148" s="73">
        <v>667</v>
      </c>
      <c r="I1148">
        <f t="shared" si="34"/>
        <v>6.5967016491754127E-2</v>
      </c>
      <c r="J1148">
        <f t="shared" si="35"/>
        <v>44</v>
      </c>
    </row>
    <row r="1149" spans="1:10" ht="52.8" x14ac:dyDescent="0.3">
      <c r="A1149" s="73">
        <v>159895</v>
      </c>
      <c r="B1149" s="73" t="s">
        <v>175</v>
      </c>
      <c r="C1149" s="73">
        <v>661693</v>
      </c>
      <c r="D1149" s="73" t="s">
        <v>1457</v>
      </c>
      <c r="E1149" s="73">
        <v>22</v>
      </c>
      <c r="F1149" s="73">
        <v>4</v>
      </c>
      <c r="G1149" s="73">
        <v>690</v>
      </c>
      <c r="H1149" s="73">
        <v>716</v>
      </c>
      <c r="I1149">
        <f t="shared" si="34"/>
        <v>3.6312849162011177E-2</v>
      </c>
      <c r="J1149">
        <f t="shared" si="35"/>
        <v>26</v>
      </c>
    </row>
    <row r="1150" spans="1:10" ht="39.6" x14ac:dyDescent="0.3">
      <c r="A1150" s="73">
        <v>159895</v>
      </c>
      <c r="B1150" s="73" t="s">
        <v>175</v>
      </c>
      <c r="C1150" s="73">
        <v>661708</v>
      </c>
      <c r="D1150" s="73" t="s">
        <v>1463</v>
      </c>
      <c r="E1150" s="73">
        <v>124</v>
      </c>
      <c r="F1150" s="73">
        <v>42</v>
      </c>
      <c r="G1150" s="73">
        <v>568</v>
      </c>
      <c r="H1150" s="73">
        <v>734</v>
      </c>
      <c r="I1150">
        <f t="shared" si="34"/>
        <v>0.22615803814713897</v>
      </c>
      <c r="J1150">
        <f t="shared" si="35"/>
        <v>166</v>
      </c>
    </row>
    <row r="1151" spans="1:10" ht="39.6" x14ac:dyDescent="0.3">
      <c r="A1151" s="73">
        <v>159895</v>
      </c>
      <c r="B1151" s="73" t="s">
        <v>175</v>
      </c>
      <c r="C1151" s="73">
        <v>661710</v>
      </c>
      <c r="D1151" s="73" t="s">
        <v>1470</v>
      </c>
      <c r="E1151" s="73">
        <v>108</v>
      </c>
      <c r="F1151" s="73">
        <v>37</v>
      </c>
      <c r="G1151" s="73">
        <v>614</v>
      </c>
      <c r="H1151" s="73">
        <v>759</v>
      </c>
      <c r="I1151">
        <f t="shared" si="34"/>
        <v>0.19104084321475626</v>
      </c>
      <c r="J1151">
        <f t="shared" si="35"/>
        <v>145</v>
      </c>
    </row>
    <row r="1152" spans="1:10" ht="39.6" x14ac:dyDescent="0.3">
      <c r="A1152" s="73">
        <v>159895</v>
      </c>
      <c r="B1152" s="73" t="s">
        <v>175</v>
      </c>
      <c r="C1152" s="73">
        <v>661709</v>
      </c>
      <c r="D1152" s="73" t="s">
        <v>1465</v>
      </c>
      <c r="E1152" s="73">
        <v>84</v>
      </c>
      <c r="F1152" s="73">
        <v>25</v>
      </c>
      <c r="G1152" s="73">
        <v>747</v>
      </c>
      <c r="H1152" s="73">
        <v>856</v>
      </c>
      <c r="I1152">
        <f t="shared" si="34"/>
        <v>0.12733644859813084</v>
      </c>
      <c r="J1152">
        <f t="shared" si="35"/>
        <v>109</v>
      </c>
    </row>
    <row r="1153" spans="1:10" ht="52.8" x14ac:dyDescent="0.3">
      <c r="A1153" s="73">
        <v>159895</v>
      </c>
      <c r="B1153" s="73" t="s">
        <v>175</v>
      </c>
      <c r="C1153" s="73">
        <v>661689</v>
      </c>
      <c r="D1153" s="73" t="s">
        <v>1452</v>
      </c>
      <c r="E1153" s="73">
        <v>83</v>
      </c>
      <c r="F1153" s="73">
        <v>30</v>
      </c>
      <c r="G1153" s="73">
        <v>756</v>
      </c>
      <c r="H1153" s="73">
        <v>869</v>
      </c>
      <c r="I1153">
        <f t="shared" si="34"/>
        <v>0.13003452243958574</v>
      </c>
      <c r="J1153">
        <f t="shared" si="35"/>
        <v>113</v>
      </c>
    </row>
    <row r="1154" spans="1:10" ht="52.8" x14ac:dyDescent="0.3">
      <c r="A1154" s="73">
        <v>159895</v>
      </c>
      <c r="B1154" s="73" t="s">
        <v>175</v>
      </c>
      <c r="C1154" s="73">
        <v>661707</v>
      </c>
      <c r="D1154" s="73" t="s">
        <v>1453</v>
      </c>
      <c r="E1154" s="73">
        <v>103</v>
      </c>
      <c r="F1154" s="73">
        <v>40</v>
      </c>
      <c r="G1154" s="73">
        <v>764</v>
      </c>
      <c r="H1154" s="73">
        <v>907</v>
      </c>
      <c r="I1154">
        <f t="shared" ref="I1154:I1217" si="36">SUM(E1154:F1154)/H1154</f>
        <v>0.15766262403528114</v>
      </c>
      <c r="J1154">
        <f t="shared" ref="J1154:J1217" si="37">SUM(E1154:F1154)</f>
        <v>143</v>
      </c>
    </row>
    <row r="1155" spans="1:10" ht="39.6" x14ac:dyDescent="0.3">
      <c r="A1155" s="73">
        <v>159895</v>
      </c>
      <c r="B1155" s="73" t="s">
        <v>175</v>
      </c>
      <c r="C1155" s="73">
        <v>661711</v>
      </c>
      <c r="D1155" s="73" t="s">
        <v>1474</v>
      </c>
      <c r="E1155" s="73">
        <v>123</v>
      </c>
      <c r="F1155" s="73">
        <v>54</v>
      </c>
      <c r="G1155" s="73">
        <v>1043</v>
      </c>
      <c r="H1155" s="73">
        <v>1220</v>
      </c>
      <c r="I1155">
        <f t="shared" si="36"/>
        <v>0.14508196721311475</v>
      </c>
      <c r="J1155">
        <f t="shared" si="37"/>
        <v>177</v>
      </c>
    </row>
    <row r="1156" spans="1:10" ht="39.6" x14ac:dyDescent="0.3">
      <c r="A1156" s="73">
        <v>159895</v>
      </c>
      <c r="B1156" s="73" t="s">
        <v>175</v>
      </c>
      <c r="C1156" s="73">
        <v>661714</v>
      </c>
      <c r="D1156" s="73" t="s">
        <v>1460</v>
      </c>
      <c r="E1156" s="73">
        <v>188</v>
      </c>
      <c r="F1156" s="73">
        <v>65</v>
      </c>
      <c r="G1156" s="73">
        <v>1197</v>
      </c>
      <c r="H1156" s="73">
        <v>1450</v>
      </c>
      <c r="I1156">
        <f t="shared" si="36"/>
        <v>0.17448275862068965</v>
      </c>
      <c r="J1156">
        <f t="shared" si="37"/>
        <v>253</v>
      </c>
    </row>
    <row r="1157" spans="1:10" ht="39.6" x14ac:dyDescent="0.3">
      <c r="A1157" s="73">
        <v>159895</v>
      </c>
      <c r="B1157" s="73" t="s">
        <v>175</v>
      </c>
      <c r="C1157" s="73">
        <v>661715</v>
      </c>
      <c r="D1157" s="73" t="s">
        <v>1479</v>
      </c>
      <c r="E1157" s="73">
        <v>134</v>
      </c>
      <c r="F1157" s="73">
        <v>50</v>
      </c>
      <c r="G1157" s="73">
        <v>1497</v>
      </c>
      <c r="H1157" s="73">
        <v>1681</v>
      </c>
      <c r="I1157">
        <f t="shared" si="36"/>
        <v>0.10945865556216537</v>
      </c>
      <c r="J1157">
        <f t="shared" si="37"/>
        <v>184</v>
      </c>
    </row>
    <row r="1158" spans="1:10" ht="39.6" x14ac:dyDescent="0.3">
      <c r="A1158" s="73">
        <v>159895</v>
      </c>
      <c r="B1158" s="73" t="s">
        <v>175</v>
      </c>
      <c r="C1158" s="73">
        <v>661713</v>
      </c>
      <c r="D1158" s="73" t="s">
        <v>1451</v>
      </c>
      <c r="E1158" s="73">
        <v>237</v>
      </c>
      <c r="F1158" s="73">
        <v>92</v>
      </c>
      <c r="G1158" s="73">
        <v>1497</v>
      </c>
      <c r="H1158" s="73">
        <v>1826</v>
      </c>
      <c r="I1158">
        <f t="shared" si="36"/>
        <v>0.18017524644030669</v>
      </c>
      <c r="J1158">
        <f t="shared" si="37"/>
        <v>329</v>
      </c>
    </row>
    <row r="1159" spans="1:10" ht="52.8" x14ac:dyDescent="0.3">
      <c r="A1159" s="73">
        <v>159895</v>
      </c>
      <c r="B1159" s="73" t="s">
        <v>175</v>
      </c>
      <c r="C1159" s="73">
        <v>684866</v>
      </c>
      <c r="D1159" s="73" t="s">
        <v>1468</v>
      </c>
      <c r="E1159" s="73">
        <v>219</v>
      </c>
      <c r="F1159" s="73">
        <v>86</v>
      </c>
      <c r="G1159" s="73">
        <v>1630</v>
      </c>
      <c r="H1159" s="73">
        <v>1935</v>
      </c>
      <c r="I1159">
        <f t="shared" si="36"/>
        <v>0.15762273901808785</v>
      </c>
      <c r="J1159">
        <f t="shared" si="37"/>
        <v>305</v>
      </c>
    </row>
    <row r="1160" spans="1:10" ht="52.8" x14ac:dyDescent="0.3">
      <c r="A1160" s="73">
        <v>159980</v>
      </c>
      <c r="B1160" s="73" t="s">
        <v>176</v>
      </c>
      <c r="C1160" s="73">
        <v>660768</v>
      </c>
      <c r="D1160" s="73" t="s">
        <v>1481</v>
      </c>
      <c r="E1160" s="73">
        <v>117</v>
      </c>
      <c r="F1160" s="73">
        <v>36</v>
      </c>
      <c r="G1160" s="73">
        <v>220</v>
      </c>
      <c r="H1160" s="73">
        <v>373</v>
      </c>
      <c r="I1160">
        <f t="shared" si="36"/>
        <v>0.41018766756032171</v>
      </c>
      <c r="J1160">
        <f t="shared" si="37"/>
        <v>153</v>
      </c>
    </row>
    <row r="1161" spans="1:10" ht="52.8" x14ac:dyDescent="0.3">
      <c r="A1161" s="73">
        <v>159980</v>
      </c>
      <c r="B1161" s="73" t="s">
        <v>176</v>
      </c>
      <c r="C1161" s="73">
        <v>660772</v>
      </c>
      <c r="D1161" s="73" t="s">
        <v>1486</v>
      </c>
      <c r="E1161" s="73">
        <v>141</v>
      </c>
      <c r="F1161" s="73">
        <v>48</v>
      </c>
      <c r="G1161" s="73">
        <v>220</v>
      </c>
      <c r="H1161" s="73">
        <v>409</v>
      </c>
      <c r="I1161">
        <f t="shared" si="36"/>
        <v>0.46210268948655259</v>
      </c>
      <c r="J1161">
        <f t="shared" si="37"/>
        <v>189</v>
      </c>
    </row>
    <row r="1162" spans="1:10" ht="52.8" x14ac:dyDescent="0.3">
      <c r="A1162" s="73">
        <v>159980</v>
      </c>
      <c r="B1162" s="73" t="s">
        <v>176</v>
      </c>
      <c r="C1162" s="73">
        <v>663384</v>
      </c>
      <c r="D1162" s="73" t="s">
        <v>1440</v>
      </c>
      <c r="E1162" s="73">
        <v>101</v>
      </c>
      <c r="F1162" s="73">
        <v>84</v>
      </c>
      <c r="G1162" s="73">
        <v>229</v>
      </c>
      <c r="H1162" s="73">
        <v>414</v>
      </c>
      <c r="I1162">
        <f t="shared" si="36"/>
        <v>0.4468599033816425</v>
      </c>
      <c r="J1162">
        <f t="shared" si="37"/>
        <v>185</v>
      </c>
    </row>
    <row r="1163" spans="1:10" ht="52.8" x14ac:dyDescent="0.3">
      <c r="A1163" s="73">
        <v>159980</v>
      </c>
      <c r="B1163" s="73" t="s">
        <v>176</v>
      </c>
      <c r="C1163" s="73">
        <v>663385</v>
      </c>
      <c r="D1163" s="73" t="s">
        <v>1483</v>
      </c>
      <c r="E1163" s="73">
        <v>121</v>
      </c>
      <c r="F1163" s="73">
        <v>63</v>
      </c>
      <c r="G1163" s="73">
        <v>242</v>
      </c>
      <c r="H1163" s="73">
        <v>426</v>
      </c>
      <c r="I1163">
        <f t="shared" si="36"/>
        <v>0.431924882629108</v>
      </c>
      <c r="J1163">
        <f t="shared" si="37"/>
        <v>184</v>
      </c>
    </row>
    <row r="1164" spans="1:10" ht="52.8" x14ac:dyDescent="0.3">
      <c r="A1164" s="73">
        <v>159980</v>
      </c>
      <c r="B1164" s="73" t="s">
        <v>176</v>
      </c>
      <c r="C1164" s="73">
        <v>664034</v>
      </c>
      <c r="D1164" s="73" t="s">
        <v>1484</v>
      </c>
      <c r="E1164" s="73">
        <v>88</v>
      </c>
      <c r="F1164" s="73">
        <v>35</v>
      </c>
      <c r="G1164" s="73">
        <v>343</v>
      </c>
      <c r="H1164" s="73">
        <v>466</v>
      </c>
      <c r="I1164">
        <f t="shared" si="36"/>
        <v>0.26394849785407726</v>
      </c>
      <c r="J1164">
        <f t="shared" si="37"/>
        <v>123</v>
      </c>
    </row>
    <row r="1165" spans="1:10" ht="79.2" x14ac:dyDescent="0.3">
      <c r="A1165" s="73">
        <v>159980</v>
      </c>
      <c r="B1165" s="73" t="s">
        <v>176</v>
      </c>
      <c r="C1165" s="73">
        <v>663386</v>
      </c>
      <c r="D1165" s="73" t="s">
        <v>1482</v>
      </c>
      <c r="E1165" s="73">
        <v>105</v>
      </c>
      <c r="F1165" s="73">
        <v>67</v>
      </c>
      <c r="G1165" s="73">
        <v>394</v>
      </c>
      <c r="H1165" s="73">
        <v>566</v>
      </c>
      <c r="I1165">
        <f t="shared" si="36"/>
        <v>0.303886925795053</v>
      </c>
      <c r="J1165">
        <f t="shared" si="37"/>
        <v>172</v>
      </c>
    </row>
    <row r="1166" spans="1:10" ht="52.8" x14ac:dyDescent="0.3">
      <c r="A1166" s="73">
        <v>159980</v>
      </c>
      <c r="B1166" s="73" t="s">
        <v>176</v>
      </c>
      <c r="C1166" s="73">
        <v>684948</v>
      </c>
      <c r="D1166" s="73" t="s">
        <v>1488</v>
      </c>
      <c r="E1166" s="73">
        <v>190</v>
      </c>
      <c r="F1166" s="73">
        <v>113</v>
      </c>
      <c r="G1166" s="73">
        <v>466</v>
      </c>
      <c r="H1166" s="73">
        <v>769</v>
      </c>
      <c r="I1166">
        <f t="shared" si="36"/>
        <v>0.39401820546163852</v>
      </c>
      <c r="J1166">
        <f t="shared" si="37"/>
        <v>303</v>
      </c>
    </row>
    <row r="1167" spans="1:10" ht="52.8" x14ac:dyDescent="0.3">
      <c r="A1167" s="73">
        <v>159980</v>
      </c>
      <c r="B1167" s="73" t="s">
        <v>176</v>
      </c>
      <c r="C1167" s="73">
        <v>660774</v>
      </c>
      <c r="D1167" s="73" t="s">
        <v>1485</v>
      </c>
      <c r="E1167" s="73">
        <v>191</v>
      </c>
      <c r="F1167" s="73">
        <v>113</v>
      </c>
      <c r="G1167" s="73">
        <v>466</v>
      </c>
      <c r="H1167" s="73">
        <v>770</v>
      </c>
      <c r="I1167">
        <f t="shared" si="36"/>
        <v>0.39480519480519483</v>
      </c>
      <c r="J1167">
        <f t="shared" si="37"/>
        <v>304</v>
      </c>
    </row>
    <row r="1168" spans="1:10" ht="52.8" x14ac:dyDescent="0.3">
      <c r="A1168" s="73">
        <v>159980</v>
      </c>
      <c r="B1168" s="73" t="s">
        <v>176</v>
      </c>
      <c r="C1168" s="73">
        <v>660777</v>
      </c>
      <c r="D1168" s="73" t="s">
        <v>1487</v>
      </c>
      <c r="E1168" s="73">
        <v>359</v>
      </c>
      <c r="F1168" s="73">
        <v>137</v>
      </c>
      <c r="G1168" s="73">
        <v>1102</v>
      </c>
      <c r="H1168" s="73">
        <v>1598</v>
      </c>
      <c r="I1168">
        <f t="shared" si="36"/>
        <v>0.31038798498122655</v>
      </c>
      <c r="J1168">
        <f t="shared" si="37"/>
        <v>496</v>
      </c>
    </row>
    <row r="1169" spans="1:10" ht="52.8" x14ac:dyDescent="0.3">
      <c r="A1169" s="73">
        <v>159451</v>
      </c>
      <c r="B1169" s="73" t="s">
        <v>374</v>
      </c>
      <c r="C1169" s="73">
        <v>662207</v>
      </c>
      <c r="D1169" s="73" t="s">
        <v>1489</v>
      </c>
      <c r="E1169" s="73">
        <v>14</v>
      </c>
      <c r="F1169" s="73">
        <v>10</v>
      </c>
      <c r="G1169" s="73">
        <v>40</v>
      </c>
      <c r="H1169" s="73">
        <v>64</v>
      </c>
      <c r="I1169">
        <f t="shared" si="36"/>
        <v>0.375</v>
      </c>
      <c r="J1169">
        <f t="shared" si="37"/>
        <v>24</v>
      </c>
    </row>
    <row r="1170" spans="1:10" ht="39.6" x14ac:dyDescent="0.3">
      <c r="A1170" s="73">
        <v>159451</v>
      </c>
      <c r="B1170" s="73" t="s">
        <v>374</v>
      </c>
      <c r="C1170" s="73">
        <v>662208</v>
      </c>
      <c r="D1170" s="73" t="s">
        <v>1490</v>
      </c>
      <c r="E1170" s="73">
        <v>26</v>
      </c>
      <c r="F1170" s="73">
        <v>8</v>
      </c>
      <c r="G1170" s="73">
        <v>36</v>
      </c>
      <c r="H1170" s="73">
        <v>70</v>
      </c>
      <c r="I1170">
        <f t="shared" si="36"/>
        <v>0.48571428571428571</v>
      </c>
      <c r="J1170">
        <f t="shared" si="37"/>
        <v>34</v>
      </c>
    </row>
    <row r="1171" spans="1:10" ht="66" x14ac:dyDescent="0.3">
      <c r="A1171" s="73">
        <v>159389</v>
      </c>
      <c r="B1171" s="73" t="s">
        <v>177</v>
      </c>
      <c r="C1171" s="73">
        <v>660767</v>
      </c>
      <c r="D1171" s="73" t="s">
        <v>1492</v>
      </c>
      <c r="E1171" s="73">
        <v>98</v>
      </c>
      <c r="F1171" s="73">
        <v>0</v>
      </c>
      <c r="G1171" s="73">
        <v>60</v>
      </c>
      <c r="H1171" s="73">
        <v>158</v>
      </c>
      <c r="I1171">
        <f t="shared" si="36"/>
        <v>0.620253164556962</v>
      </c>
      <c r="J1171">
        <f t="shared" si="37"/>
        <v>98</v>
      </c>
    </row>
    <row r="1172" spans="1:10" ht="39.6" x14ac:dyDescent="0.3">
      <c r="A1172" s="73">
        <v>159389</v>
      </c>
      <c r="B1172" s="73" t="s">
        <v>177</v>
      </c>
      <c r="C1172" s="73">
        <v>663779</v>
      </c>
      <c r="D1172" s="73" t="s">
        <v>1491</v>
      </c>
      <c r="E1172" s="73">
        <v>123</v>
      </c>
      <c r="F1172" s="73">
        <v>0</v>
      </c>
      <c r="G1172" s="73">
        <v>57</v>
      </c>
      <c r="H1172" s="73">
        <v>180</v>
      </c>
      <c r="I1172">
        <f t="shared" si="36"/>
        <v>0.68333333333333335</v>
      </c>
      <c r="J1172">
        <f t="shared" si="37"/>
        <v>123</v>
      </c>
    </row>
    <row r="1173" spans="1:10" ht="52.8" x14ac:dyDescent="0.3">
      <c r="A1173" s="73">
        <v>159356</v>
      </c>
      <c r="B1173" s="73" t="s">
        <v>178</v>
      </c>
      <c r="C1173" s="73">
        <v>684484</v>
      </c>
      <c r="D1173" s="73" t="s">
        <v>1495</v>
      </c>
      <c r="E1173" s="73">
        <v>50</v>
      </c>
      <c r="F1173" s="73">
        <v>0</v>
      </c>
      <c r="G1173" s="73">
        <v>13</v>
      </c>
      <c r="H1173" s="73">
        <v>63</v>
      </c>
      <c r="I1173">
        <f t="shared" si="36"/>
        <v>0.79365079365079361</v>
      </c>
      <c r="J1173">
        <f t="shared" si="37"/>
        <v>50</v>
      </c>
    </row>
    <row r="1174" spans="1:10" ht="52.8" x14ac:dyDescent="0.3">
      <c r="A1174" s="73">
        <v>159356</v>
      </c>
      <c r="B1174" s="73" t="s">
        <v>178</v>
      </c>
      <c r="C1174" s="73">
        <v>661843</v>
      </c>
      <c r="D1174" s="73" t="s">
        <v>400</v>
      </c>
      <c r="E1174" s="73">
        <v>160</v>
      </c>
      <c r="F1174" s="73">
        <v>0</v>
      </c>
      <c r="G1174" s="73">
        <v>10</v>
      </c>
      <c r="H1174" s="73">
        <v>170</v>
      </c>
      <c r="I1174">
        <f t="shared" si="36"/>
        <v>0.94117647058823528</v>
      </c>
      <c r="J1174">
        <f t="shared" si="37"/>
        <v>160</v>
      </c>
    </row>
    <row r="1175" spans="1:10" ht="52.8" x14ac:dyDescent="0.3">
      <c r="A1175" s="73">
        <v>159356</v>
      </c>
      <c r="B1175" s="73" t="s">
        <v>178</v>
      </c>
      <c r="C1175" s="73">
        <v>661845</v>
      </c>
      <c r="D1175" s="73" t="s">
        <v>1493</v>
      </c>
      <c r="E1175" s="73">
        <v>156</v>
      </c>
      <c r="F1175" s="73">
        <v>0</v>
      </c>
      <c r="G1175" s="73">
        <v>37</v>
      </c>
      <c r="H1175" s="73">
        <v>193</v>
      </c>
      <c r="I1175">
        <f t="shared" si="36"/>
        <v>0.80829015544041449</v>
      </c>
      <c r="J1175">
        <f t="shared" si="37"/>
        <v>156</v>
      </c>
    </row>
    <row r="1176" spans="1:10" ht="52.8" x14ac:dyDescent="0.3">
      <c r="A1176" s="73">
        <v>159356</v>
      </c>
      <c r="B1176" s="73" t="s">
        <v>178</v>
      </c>
      <c r="C1176" s="73">
        <v>665931</v>
      </c>
      <c r="D1176" s="73" t="s">
        <v>1496</v>
      </c>
      <c r="E1176" s="73">
        <v>206</v>
      </c>
      <c r="F1176" s="73">
        <v>0</v>
      </c>
      <c r="G1176" s="73">
        <v>4</v>
      </c>
      <c r="H1176" s="73">
        <v>210</v>
      </c>
      <c r="I1176">
        <f t="shared" si="36"/>
        <v>0.98095238095238091</v>
      </c>
      <c r="J1176">
        <f t="shared" si="37"/>
        <v>206</v>
      </c>
    </row>
    <row r="1177" spans="1:10" ht="52.8" x14ac:dyDescent="0.3">
      <c r="A1177" s="73">
        <v>159356</v>
      </c>
      <c r="B1177" s="73" t="s">
        <v>178</v>
      </c>
      <c r="C1177" s="73">
        <v>665930</v>
      </c>
      <c r="D1177" s="73" t="s">
        <v>1494</v>
      </c>
      <c r="E1177" s="73">
        <v>216</v>
      </c>
      <c r="F1177" s="73">
        <v>0</v>
      </c>
      <c r="G1177" s="73">
        <v>80</v>
      </c>
      <c r="H1177" s="73">
        <v>296</v>
      </c>
      <c r="I1177">
        <f t="shared" si="36"/>
        <v>0.72972972972972971</v>
      </c>
      <c r="J1177">
        <f t="shared" si="37"/>
        <v>216</v>
      </c>
    </row>
    <row r="1178" spans="1:10" ht="52.8" x14ac:dyDescent="0.3">
      <c r="A1178" s="73">
        <v>159377</v>
      </c>
      <c r="B1178" s="73" t="s">
        <v>179</v>
      </c>
      <c r="C1178" s="73">
        <v>660764</v>
      </c>
      <c r="D1178" s="73" t="s">
        <v>1498</v>
      </c>
      <c r="E1178" s="73">
        <v>246</v>
      </c>
      <c r="F1178" s="73">
        <v>0</v>
      </c>
      <c r="G1178" s="73">
        <v>22</v>
      </c>
      <c r="H1178" s="73">
        <v>268</v>
      </c>
      <c r="I1178">
        <f t="shared" si="36"/>
        <v>0.91791044776119401</v>
      </c>
      <c r="J1178">
        <f t="shared" si="37"/>
        <v>246</v>
      </c>
    </row>
    <row r="1179" spans="1:10" ht="39.6" x14ac:dyDescent="0.3">
      <c r="A1179" s="73">
        <v>159377</v>
      </c>
      <c r="B1179" s="73" t="s">
        <v>179</v>
      </c>
      <c r="C1179" s="73">
        <v>659021</v>
      </c>
      <c r="D1179" s="73" t="s">
        <v>1497</v>
      </c>
      <c r="E1179" s="73">
        <v>323</v>
      </c>
      <c r="F1179" s="73">
        <v>0</v>
      </c>
      <c r="G1179" s="73">
        <v>0</v>
      </c>
      <c r="H1179" s="73">
        <v>323</v>
      </c>
      <c r="I1179">
        <f t="shared" si="36"/>
        <v>1</v>
      </c>
      <c r="J1179">
        <f t="shared" si="37"/>
        <v>323</v>
      </c>
    </row>
    <row r="1180" spans="1:10" ht="39.6" x14ac:dyDescent="0.3">
      <c r="A1180" s="73">
        <v>159905</v>
      </c>
      <c r="B1180" s="73" t="s">
        <v>180</v>
      </c>
      <c r="C1180" s="73">
        <v>661801</v>
      </c>
      <c r="D1180" s="73" t="s">
        <v>1499</v>
      </c>
      <c r="E1180" s="73">
        <v>26</v>
      </c>
      <c r="F1180" s="73">
        <v>27</v>
      </c>
      <c r="G1180" s="73">
        <v>47</v>
      </c>
      <c r="H1180" s="73">
        <v>100</v>
      </c>
      <c r="I1180">
        <f t="shared" si="36"/>
        <v>0.53</v>
      </c>
      <c r="J1180">
        <f t="shared" si="37"/>
        <v>53</v>
      </c>
    </row>
    <row r="1181" spans="1:10" ht="52.8" x14ac:dyDescent="0.3">
      <c r="A1181" s="73">
        <v>159905</v>
      </c>
      <c r="B1181" s="73" t="s">
        <v>180</v>
      </c>
      <c r="C1181" s="73">
        <v>664948</v>
      </c>
      <c r="D1181" s="73" t="s">
        <v>1500</v>
      </c>
      <c r="E1181" s="73">
        <v>34</v>
      </c>
      <c r="F1181" s="73">
        <v>14</v>
      </c>
      <c r="G1181" s="73">
        <v>72</v>
      </c>
      <c r="H1181" s="73">
        <v>120</v>
      </c>
      <c r="I1181">
        <f t="shared" si="36"/>
        <v>0.4</v>
      </c>
      <c r="J1181">
        <f t="shared" si="37"/>
        <v>48</v>
      </c>
    </row>
    <row r="1182" spans="1:10" ht="52.8" x14ac:dyDescent="0.3">
      <c r="A1182" s="73">
        <v>159343</v>
      </c>
      <c r="B1182" s="73" t="s">
        <v>181</v>
      </c>
      <c r="C1182" s="73">
        <v>664509</v>
      </c>
      <c r="D1182" s="73" t="s">
        <v>1501</v>
      </c>
      <c r="E1182" s="73">
        <v>12</v>
      </c>
      <c r="F1182" s="73">
        <v>0</v>
      </c>
      <c r="G1182" s="73">
        <v>3</v>
      </c>
      <c r="H1182" s="73">
        <v>15</v>
      </c>
      <c r="I1182">
        <f t="shared" si="36"/>
        <v>0.8</v>
      </c>
      <c r="J1182">
        <f t="shared" si="37"/>
        <v>12</v>
      </c>
    </row>
    <row r="1183" spans="1:10" ht="66" x14ac:dyDescent="0.3">
      <c r="A1183" s="73">
        <v>159343</v>
      </c>
      <c r="B1183" s="73" t="s">
        <v>181</v>
      </c>
      <c r="C1183" s="73">
        <v>687625</v>
      </c>
      <c r="D1183" s="73" t="s">
        <v>1504</v>
      </c>
      <c r="E1183" s="73">
        <v>59</v>
      </c>
      <c r="F1183" s="73">
        <v>0</v>
      </c>
      <c r="G1183" s="73">
        <v>13</v>
      </c>
      <c r="H1183" s="73">
        <v>72</v>
      </c>
      <c r="I1183">
        <f t="shared" si="36"/>
        <v>0.81944444444444442</v>
      </c>
      <c r="J1183">
        <f t="shared" si="37"/>
        <v>59</v>
      </c>
    </row>
    <row r="1184" spans="1:10" ht="39.6" x14ac:dyDescent="0.3">
      <c r="A1184" s="73">
        <v>159343</v>
      </c>
      <c r="B1184" s="73" t="s">
        <v>181</v>
      </c>
      <c r="C1184" s="73">
        <v>662789</v>
      </c>
      <c r="D1184" s="73" t="s">
        <v>1503</v>
      </c>
      <c r="E1184" s="73">
        <v>164</v>
      </c>
      <c r="F1184" s="73">
        <v>0</v>
      </c>
      <c r="G1184" s="73">
        <v>74</v>
      </c>
      <c r="H1184" s="73">
        <v>238</v>
      </c>
      <c r="I1184">
        <f t="shared" si="36"/>
        <v>0.68907563025210083</v>
      </c>
      <c r="J1184">
        <f t="shared" si="37"/>
        <v>164</v>
      </c>
    </row>
    <row r="1185" spans="1:10" ht="39.6" x14ac:dyDescent="0.3">
      <c r="A1185" s="73">
        <v>159343</v>
      </c>
      <c r="B1185" s="73" t="s">
        <v>181</v>
      </c>
      <c r="C1185" s="73">
        <v>661829</v>
      </c>
      <c r="D1185" s="73" t="s">
        <v>1502</v>
      </c>
      <c r="E1185" s="73">
        <v>180</v>
      </c>
      <c r="F1185" s="73">
        <v>0</v>
      </c>
      <c r="G1185" s="73">
        <v>132</v>
      </c>
      <c r="H1185" s="73">
        <v>312</v>
      </c>
      <c r="I1185">
        <f t="shared" si="36"/>
        <v>0.57692307692307687</v>
      </c>
      <c r="J1185">
        <f t="shared" si="37"/>
        <v>180</v>
      </c>
    </row>
    <row r="1186" spans="1:10" ht="52.8" x14ac:dyDescent="0.3">
      <c r="A1186" s="73">
        <v>159343</v>
      </c>
      <c r="B1186" s="73" t="s">
        <v>181</v>
      </c>
      <c r="C1186" s="73">
        <v>661830</v>
      </c>
      <c r="D1186" s="73" t="s">
        <v>411</v>
      </c>
      <c r="E1186" s="73">
        <v>255</v>
      </c>
      <c r="F1186" s="73">
        <v>0</v>
      </c>
      <c r="G1186" s="73">
        <v>149</v>
      </c>
      <c r="H1186" s="73">
        <v>404</v>
      </c>
      <c r="I1186">
        <f t="shared" si="36"/>
        <v>0.63118811881188119</v>
      </c>
      <c r="J1186">
        <f t="shared" si="37"/>
        <v>255</v>
      </c>
    </row>
    <row r="1187" spans="1:10" ht="52.8" x14ac:dyDescent="0.3">
      <c r="A1187" s="73">
        <v>159923</v>
      </c>
      <c r="B1187" s="73" t="s">
        <v>182</v>
      </c>
      <c r="C1187" s="73">
        <v>665843</v>
      </c>
      <c r="D1187" s="73" t="s">
        <v>1506</v>
      </c>
      <c r="E1187" s="73">
        <v>24</v>
      </c>
      <c r="F1187" s="73">
        <v>3</v>
      </c>
      <c r="G1187" s="73">
        <v>151</v>
      </c>
      <c r="H1187" s="73">
        <v>178</v>
      </c>
      <c r="I1187">
        <f t="shared" si="36"/>
        <v>0.15168539325842698</v>
      </c>
      <c r="J1187">
        <f t="shared" si="37"/>
        <v>27</v>
      </c>
    </row>
    <row r="1188" spans="1:10" ht="39.6" x14ac:dyDescent="0.3">
      <c r="A1188" s="73">
        <v>159923</v>
      </c>
      <c r="B1188" s="73" t="s">
        <v>182</v>
      </c>
      <c r="C1188" s="73">
        <v>661570</v>
      </c>
      <c r="D1188" s="73" t="s">
        <v>878</v>
      </c>
      <c r="E1188" s="73">
        <v>65</v>
      </c>
      <c r="F1188" s="73">
        <v>9</v>
      </c>
      <c r="G1188" s="73">
        <v>113</v>
      </c>
      <c r="H1188" s="73">
        <v>187</v>
      </c>
      <c r="I1188">
        <f t="shared" si="36"/>
        <v>0.39572192513368987</v>
      </c>
      <c r="J1188">
        <f t="shared" si="37"/>
        <v>74</v>
      </c>
    </row>
    <row r="1189" spans="1:10" ht="39.6" x14ac:dyDescent="0.3">
      <c r="A1189" s="73">
        <v>159923</v>
      </c>
      <c r="B1189" s="73" t="s">
        <v>182</v>
      </c>
      <c r="C1189" s="73">
        <v>662309</v>
      </c>
      <c r="D1189" s="73" t="s">
        <v>1505</v>
      </c>
      <c r="E1189" s="73">
        <v>30</v>
      </c>
      <c r="F1189" s="73">
        <v>16</v>
      </c>
      <c r="G1189" s="73">
        <v>144</v>
      </c>
      <c r="H1189" s="73">
        <v>190</v>
      </c>
      <c r="I1189">
        <f t="shared" si="36"/>
        <v>0.24210526315789474</v>
      </c>
      <c r="J1189">
        <f t="shared" si="37"/>
        <v>46</v>
      </c>
    </row>
    <row r="1190" spans="1:10" ht="39.6" x14ac:dyDescent="0.3">
      <c r="A1190" s="73">
        <v>159923</v>
      </c>
      <c r="B1190" s="73" t="s">
        <v>182</v>
      </c>
      <c r="C1190" s="73">
        <v>662304</v>
      </c>
      <c r="D1190" s="73" t="s">
        <v>1511</v>
      </c>
      <c r="E1190" s="73">
        <v>48</v>
      </c>
      <c r="F1190" s="73">
        <v>11</v>
      </c>
      <c r="G1190" s="73">
        <v>213</v>
      </c>
      <c r="H1190" s="73">
        <v>272</v>
      </c>
      <c r="I1190">
        <f t="shared" si="36"/>
        <v>0.21691176470588236</v>
      </c>
      <c r="J1190">
        <f t="shared" si="37"/>
        <v>59</v>
      </c>
    </row>
    <row r="1191" spans="1:10" ht="39.6" x14ac:dyDescent="0.3">
      <c r="A1191" s="73">
        <v>159923</v>
      </c>
      <c r="B1191" s="73" t="s">
        <v>182</v>
      </c>
      <c r="C1191" s="73">
        <v>661568</v>
      </c>
      <c r="D1191" s="73" t="s">
        <v>871</v>
      </c>
      <c r="E1191" s="73">
        <v>222</v>
      </c>
      <c r="F1191" s="73">
        <v>0</v>
      </c>
      <c r="G1191" s="73">
        <v>67</v>
      </c>
      <c r="H1191" s="73">
        <v>289</v>
      </c>
      <c r="I1191">
        <f t="shared" si="36"/>
        <v>0.76816608996539792</v>
      </c>
      <c r="J1191">
        <f t="shared" si="37"/>
        <v>222</v>
      </c>
    </row>
    <row r="1192" spans="1:10" ht="39.6" x14ac:dyDescent="0.3">
      <c r="A1192" s="73">
        <v>159923</v>
      </c>
      <c r="B1192" s="73" t="s">
        <v>182</v>
      </c>
      <c r="C1192" s="73">
        <v>662303</v>
      </c>
      <c r="D1192" s="73" t="s">
        <v>844</v>
      </c>
      <c r="E1192" s="73">
        <v>73</v>
      </c>
      <c r="F1192" s="73">
        <v>12</v>
      </c>
      <c r="G1192" s="73">
        <v>220</v>
      </c>
      <c r="H1192" s="73">
        <v>305</v>
      </c>
      <c r="I1192">
        <f t="shared" si="36"/>
        <v>0.27868852459016391</v>
      </c>
      <c r="J1192">
        <f t="shared" si="37"/>
        <v>85</v>
      </c>
    </row>
    <row r="1193" spans="1:10" ht="52.8" x14ac:dyDescent="0.3">
      <c r="A1193" s="73">
        <v>159923</v>
      </c>
      <c r="B1193" s="73" t="s">
        <v>182</v>
      </c>
      <c r="C1193" s="73">
        <v>662301</v>
      </c>
      <c r="D1193" s="73" t="s">
        <v>1510</v>
      </c>
      <c r="E1193" s="73">
        <v>230</v>
      </c>
      <c r="F1193" s="73">
        <v>0</v>
      </c>
      <c r="G1193" s="73">
        <v>86</v>
      </c>
      <c r="H1193" s="73">
        <v>316</v>
      </c>
      <c r="I1193">
        <f t="shared" si="36"/>
        <v>0.72784810126582278</v>
      </c>
      <c r="J1193">
        <f t="shared" si="37"/>
        <v>230</v>
      </c>
    </row>
    <row r="1194" spans="1:10" ht="39.6" x14ac:dyDescent="0.3">
      <c r="A1194" s="73">
        <v>159923</v>
      </c>
      <c r="B1194" s="73" t="s">
        <v>182</v>
      </c>
      <c r="C1194" s="73">
        <v>662553</v>
      </c>
      <c r="D1194" s="73" t="s">
        <v>1516</v>
      </c>
      <c r="E1194" s="73">
        <v>73</v>
      </c>
      <c r="F1194" s="73">
        <v>21</v>
      </c>
      <c r="G1194" s="73">
        <v>248</v>
      </c>
      <c r="H1194" s="73">
        <v>342</v>
      </c>
      <c r="I1194">
        <f t="shared" si="36"/>
        <v>0.27485380116959063</v>
      </c>
      <c r="J1194">
        <f t="shared" si="37"/>
        <v>94</v>
      </c>
    </row>
    <row r="1195" spans="1:10" ht="39.6" x14ac:dyDescent="0.3">
      <c r="A1195" s="73">
        <v>159923</v>
      </c>
      <c r="B1195" s="73" t="s">
        <v>182</v>
      </c>
      <c r="C1195" s="73">
        <v>663918</v>
      </c>
      <c r="D1195" s="73" t="s">
        <v>449</v>
      </c>
      <c r="E1195" s="73">
        <v>49</v>
      </c>
      <c r="F1195" s="73">
        <v>9</v>
      </c>
      <c r="G1195" s="73">
        <v>323</v>
      </c>
      <c r="H1195" s="73">
        <v>381</v>
      </c>
      <c r="I1195">
        <f t="shared" si="36"/>
        <v>0.15223097112860892</v>
      </c>
      <c r="J1195">
        <f t="shared" si="37"/>
        <v>58</v>
      </c>
    </row>
    <row r="1196" spans="1:10" ht="66" x14ac:dyDescent="0.3">
      <c r="A1196" s="73">
        <v>159923</v>
      </c>
      <c r="B1196" s="73" t="s">
        <v>182</v>
      </c>
      <c r="C1196" s="73">
        <v>661569</v>
      </c>
      <c r="D1196" s="73" t="s">
        <v>1509</v>
      </c>
      <c r="E1196" s="73">
        <v>228</v>
      </c>
      <c r="F1196" s="73">
        <v>0</v>
      </c>
      <c r="G1196" s="73">
        <v>158</v>
      </c>
      <c r="H1196" s="73">
        <v>386</v>
      </c>
      <c r="I1196">
        <f t="shared" si="36"/>
        <v>0.59067357512953367</v>
      </c>
      <c r="J1196">
        <f t="shared" si="37"/>
        <v>228</v>
      </c>
    </row>
    <row r="1197" spans="1:10" ht="39.6" x14ac:dyDescent="0.3">
      <c r="A1197" s="73">
        <v>159923</v>
      </c>
      <c r="B1197" s="73" t="s">
        <v>182</v>
      </c>
      <c r="C1197" s="73">
        <v>661571</v>
      </c>
      <c r="D1197" s="73" t="s">
        <v>1512</v>
      </c>
      <c r="E1197" s="73">
        <v>103</v>
      </c>
      <c r="F1197" s="73">
        <v>31</v>
      </c>
      <c r="G1197" s="73">
        <v>256</v>
      </c>
      <c r="H1197" s="73">
        <v>390</v>
      </c>
      <c r="I1197">
        <f t="shared" si="36"/>
        <v>0.34358974358974359</v>
      </c>
      <c r="J1197">
        <f t="shared" si="37"/>
        <v>134</v>
      </c>
    </row>
    <row r="1198" spans="1:10" ht="39.6" x14ac:dyDescent="0.3">
      <c r="A1198" s="73">
        <v>159923</v>
      </c>
      <c r="B1198" s="73" t="s">
        <v>182</v>
      </c>
      <c r="C1198" s="73">
        <v>661574</v>
      </c>
      <c r="D1198" s="73" t="s">
        <v>1515</v>
      </c>
      <c r="E1198" s="73">
        <v>97</v>
      </c>
      <c r="F1198" s="73">
        <v>26</v>
      </c>
      <c r="G1198" s="73">
        <v>280</v>
      </c>
      <c r="H1198" s="73">
        <v>403</v>
      </c>
      <c r="I1198">
        <f t="shared" si="36"/>
        <v>0.30521091811414391</v>
      </c>
      <c r="J1198">
        <f t="shared" si="37"/>
        <v>123</v>
      </c>
    </row>
    <row r="1199" spans="1:10" ht="52.8" x14ac:dyDescent="0.3">
      <c r="A1199" s="73">
        <v>159923</v>
      </c>
      <c r="B1199" s="73" t="s">
        <v>182</v>
      </c>
      <c r="C1199" s="73">
        <v>662302</v>
      </c>
      <c r="D1199" s="73" t="s">
        <v>556</v>
      </c>
      <c r="E1199" s="73">
        <v>66</v>
      </c>
      <c r="F1199" s="73">
        <v>14</v>
      </c>
      <c r="G1199" s="73">
        <v>387</v>
      </c>
      <c r="H1199" s="73">
        <v>467</v>
      </c>
      <c r="I1199">
        <f t="shared" si="36"/>
        <v>0.17130620985010706</v>
      </c>
      <c r="J1199">
        <f t="shared" si="37"/>
        <v>80</v>
      </c>
    </row>
    <row r="1200" spans="1:10" ht="39.6" x14ac:dyDescent="0.3">
      <c r="A1200" s="73">
        <v>159923</v>
      </c>
      <c r="B1200" s="73" t="s">
        <v>182</v>
      </c>
      <c r="C1200" s="73">
        <v>662306</v>
      </c>
      <c r="D1200" s="73" t="s">
        <v>1508</v>
      </c>
      <c r="E1200" s="73">
        <v>260</v>
      </c>
      <c r="F1200" s="73">
        <v>0</v>
      </c>
      <c r="G1200" s="73">
        <v>207</v>
      </c>
      <c r="H1200" s="73">
        <v>467</v>
      </c>
      <c r="I1200">
        <f t="shared" si="36"/>
        <v>0.55674518201284795</v>
      </c>
      <c r="J1200">
        <f t="shared" si="37"/>
        <v>260</v>
      </c>
    </row>
    <row r="1201" spans="1:10" ht="39.6" x14ac:dyDescent="0.3">
      <c r="A1201" s="73">
        <v>159923</v>
      </c>
      <c r="B1201" s="73" t="s">
        <v>182</v>
      </c>
      <c r="C1201" s="73">
        <v>661573</v>
      </c>
      <c r="D1201" s="73" t="s">
        <v>1517</v>
      </c>
      <c r="E1201" s="73">
        <v>138</v>
      </c>
      <c r="F1201" s="73">
        <v>31</v>
      </c>
      <c r="G1201" s="73">
        <v>323</v>
      </c>
      <c r="H1201" s="73">
        <v>492</v>
      </c>
      <c r="I1201">
        <f t="shared" si="36"/>
        <v>0.3434959349593496</v>
      </c>
      <c r="J1201">
        <f t="shared" si="37"/>
        <v>169</v>
      </c>
    </row>
    <row r="1202" spans="1:10" ht="52.8" x14ac:dyDescent="0.3">
      <c r="A1202" s="73">
        <v>159923</v>
      </c>
      <c r="B1202" s="73" t="s">
        <v>182</v>
      </c>
      <c r="C1202" s="73">
        <v>687690</v>
      </c>
      <c r="D1202" s="73" t="s">
        <v>1514</v>
      </c>
      <c r="E1202" s="73">
        <v>114</v>
      </c>
      <c r="F1202" s="73">
        <v>34</v>
      </c>
      <c r="G1202" s="73">
        <v>511</v>
      </c>
      <c r="H1202" s="73">
        <v>659</v>
      </c>
      <c r="I1202">
        <f t="shared" si="36"/>
        <v>0.22458270106221548</v>
      </c>
      <c r="J1202">
        <f t="shared" si="37"/>
        <v>148</v>
      </c>
    </row>
    <row r="1203" spans="1:10" ht="39.6" x14ac:dyDescent="0.3">
      <c r="A1203" s="73">
        <v>159923</v>
      </c>
      <c r="B1203" s="73" t="s">
        <v>182</v>
      </c>
      <c r="C1203" s="73">
        <v>662307</v>
      </c>
      <c r="D1203" s="73" t="s">
        <v>1518</v>
      </c>
      <c r="E1203" s="73">
        <v>104</v>
      </c>
      <c r="F1203" s="73">
        <v>41</v>
      </c>
      <c r="G1203" s="73">
        <v>564</v>
      </c>
      <c r="H1203" s="73">
        <v>709</v>
      </c>
      <c r="I1203">
        <f t="shared" si="36"/>
        <v>0.20451339915373765</v>
      </c>
      <c r="J1203">
        <f t="shared" si="37"/>
        <v>145</v>
      </c>
    </row>
    <row r="1204" spans="1:10" ht="39.6" x14ac:dyDescent="0.3">
      <c r="A1204" s="73">
        <v>159923</v>
      </c>
      <c r="B1204" s="73" t="s">
        <v>182</v>
      </c>
      <c r="C1204" s="73">
        <v>661575</v>
      </c>
      <c r="D1204" s="73" t="s">
        <v>1507</v>
      </c>
      <c r="E1204" s="73">
        <v>473</v>
      </c>
      <c r="F1204" s="73">
        <v>93</v>
      </c>
      <c r="G1204" s="73">
        <v>802</v>
      </c>
      <c r="H1204" s="73">
        <v>1368</v>
      </c>
      <c r="I1204">
        <f t="shared" si="36"/>
        <v>0.41374269005847952</v>
      </c>
      <c r="J1204">
        <f t="shared" si="37"/>
        <v>566</v>
      </c>
    </row>
    <row r="1205" spans="1:10" ht="39.6" x14ac:dyDescent="0.3">
      <c r="A1205" s="73">
        <v>159923</v>
      </c>
      <c r="B1205" s="73" t="s">
        <v>182</v>
      </c>
      <c r="C1205" s="73">
        <v>662308</v>
      </c>
      <c r="D1205" s="73" t="s">
        <v>1513</v>
      </c>
      <c r="E1205" s="73">
        <v>311</v>
      </c>
      <c r="F1205" s="73">
        <v>127</v>
      </c>
      <c r="G1205" s="73">
        <v>1510</v>
      </c>
      <c r="H1205" s="73">
        <v>1948</v>
      </c>
      <c r="I1205">
        <f t="shared" si="36"/>
        <v>0.22484599589322382</v>
      </c>
      <c r="J1205">
        <f t="shared" si="37"/>
        <v>438</v>
      </c>
    </row>
    <row r="1206" spans="1:10" ht="39.6" x14ac:dyDescent="0.3">
      <c r="A1206" s="73">
        <v>159344</v>
      </c>
      <c r="B1206" s="73" t="s">
        <v>183</v>
      </c>
      <c r="C1206" s="73">
        <v>663494</v>
      </c>
      <c r="D1206" s="73" t="s">
        <v>1521</v>
      </c>
      <c r="E1206" s="73">
        <v>321</v>
      </c>
      <c r="F1206" s="73">
        <v>0</v>
      </c>
      <c r="G1206" s="73">
        <v>0</v>
      </c>
      <c r="H1206" s="73">
        <v>321</v>
      </c>
      <c r="I1206">
        <f t="shared" si="36"/>
        <v>1</v>
      </c>
      <c r="J1206">
        <f t="shared" si="37"/>
        <v>321</v>
      </c>
    </row>
    <row r="1207" spans="1:10" ht="52.8" x14ac:dyDescent="0.3">
      <c r="A1207" s="73">
        <v>159344</v>
      </c>
      <c r="B1207" s="73" t="s">
        <v>183</v>
      </c>
      <c r="C1207" s="73">
        <v>661826</v>
      </c>
      <c r="D1207" s="73" t="s">
        <v>1519</v>
      </c>
      <c r="E1207" s="73">
        <v>326</v>
      </c>
      <c r="F1207" s="73">
        <v>0</v>
      </c>
      <c r="G1207" s="73">
        <v>0</v>
      </c>
      <c r="H1207" s="73">
        <v>326</v>
      </c>
      <c r="I1207">
        <f t="shared" si="36"/>
        <v>1</v>
      </c>
      <c r="J1207">
        <f t="shared" si="37"/>
        <v>326</v>
      </c>
    </row>
    <row r="1208" spans="1:10" ht="52.8" x14ac:dyDescent="0.3">
      <c r="A1208" s="73">
        <v>159344</v>
      </c>
      <c r="B1208" s="73" t="s">
        <v>183</v>
      </c>
      <c r="C1208" s="73">
        <v>661825</v>
      </c>
      <c r="D1208" s="73" t="s">
        <v>401</v>
      </c>
      <c r="E1208" s="73">
        <v>410</v>
      </c>
      <c r="F1208" s="73">
        <v>0</v>
      </c>
      <c r="G1208" s="73">
        <v>0</v>
      </c>
      <c r="H1208" s="73">
        <v>410</v>
      </c>
      <c r="I1208">
        <f t="shared" si="36"/>
        <v>1</v>
      </c>
      <c r="J1208">
        <f t="shared" si="37"/>
        <v>410</v>
      </c>
    </row>
    <row r="1209" spans="1:10" ht="39.6" x14ac:dyDescent="0.3">
      <c r="A1209" s="73">
        <v>159344</v>
      </c>
      <c r="B1209" s="73" t="s">
        <v>183</v>
      </c>
      <c r="C1209" s="73">
        <v>663495</v>
      </c>
      <c r="D1209" s="73" t="s">
        <v>1520</v>
      </c>
      <c r="E1209" s="73">
        <v>369</v>
      </c>
      <c r="F1209" s="73">
        <v>0</v>
      </c>
      <c r="G1209" s="73">
        <v>60</v>
      </c>
      <c r="H1209" s="73">
        <v>429</v>
      </c>
      <c r="I1209">
        <f t="shared" si="36"/>
        <v>0.8601398601398601</v>
      </c>
      <c r="J1209">
        <f t="shared" si="37"/>
        <v>369</v>
      </c>
    </row>
    <row r="1210" spans="1:10" ht="39.6" x14ac:dyDescent="0.3">
      <c r="A1210" s="73">
        <v>159483</v>
      </c>
      <c r="B1210" s="73" t="s">
        <v>184</v>
      </c>
      <c r="C1210" s="73">
        <v>661775</v>
      </c>
      <c r="D1210" s="73" t="s">
        <v>1524</v>
      </c>
      <c r="E1210" s="73">
        <v>127</v>
      </c>
      <c r="F1210" s="73">
        <v>0</v>
      </c>
      <c r="G1210" s="73">
        <v>73</v>
      </c>
      <c r="H1210" s="73">
        <v>200</v>
      </c>
      <c r="I1210">
        <f t="shared" si="36"/>
        <v>0.63500000000000001</v>
      </c>
      <c r="J1210">
        <f t="shared" si="37"/>
        <v>127</v>
      </c>
    </row>
    <row r="1211" spans="1:10" ht="39.6" x14ac:dyDescent="0.3">
      <c r="A1211" s="73">
        <v>159483</v>
      </c>
      <c r="B1211" s="73" t="s">
        <v>184</v>
      </c>
      <c r="C1211" s="73">
        <v>661776</v>
      </c>
      <c r="D1211" s="73" t="s">
        <v>1523</v>
      </c>
      <c r="E1211" s="73">
        <v>176</v>
      </c>
      <c r="F1211" s="73">
        <v>0</v>
      </c>
      <c r="G1211" s="73">
        <v>105</v>
      </c>
      <c r="H1211" s="73">
        <v>281</v>
      </c>
      <c r="I1211">
        <f t="shared" si="36"/>
        <v>0.62633451957295372</v>
      </c>
      <c r="J1211">
        <f t="shared" si="37"/>
        <v>176</v>
      </c>
    </row>
    <row r="1212" spans="1:10" ht="39.6" x14ac:dyDescent="0.3">
      <c r="A1212" s="73">
        <v>159483</v>
      </c>
      <c r="B1212" s="73" t="s">
        <v>184</v>
      </c>
      <c r="C1212" s="73">
        <v>659258</v>
      </c>
      <c r="D1212" s="73" t="s">
        <v>1522</v>
      </c>
      <c r="E1212" s="73">
        <v>319</v>
      </c>
      <c r="F1212" s="73">
        <v>0</v>
      </c>
      <c r="G1212" s="73">
        <v>125</v>
      </c>
      <c r="H1212" s="73">
        <v>444</v>
      </c>
      <c r="I1212">
        <f t="shared" si="36"/>
        <v>0.71846846846846846</v>
      </c>
      <c r="J1212">
        <f t="shared" si="37"/>
        <v>319</v>
      </c>
    </row>
    <row r="1213" spans="1:10" ht="52.8" x14ac:dyDescent="0.3">
      <c r="A1213" s="73">
        <v>159590</v>
      </c>
      <c r="B1213" s="73" t="s">
        <v>185</v>
      </c>
      <c r="C1213" s="73">
        <v>661563</v>
      </c>
      <c r="D1213" s="73" t="s">
        <v>402</v>
      </c>
      <c r="E1213" s="73">
        <v>48</v>
      </c>
      <c r="F1213" s="73">
        <v>0</v>
      </c>
      <c r="G1213" s="73">
        <v>0</v>
      </c>
      <c r="H1213" s="73">
        <v>48</v>
      </c>
      <c r="I1213">
        <f t="shared" si="36"/>
        <v>1</v>
      </c>
      <c r="J1213">
        <f t="shared" si="37"/>
        <v>48</v>
      </c>
    </row>
    <row r="1214" spans="1:10" ht="52.8" x14ac:dyDescent="0.3">
      <c r="A1214" s="73">
        <v>159427</v>
      </c>
      <c r="B1214" s="73" t="s">
        <v>186</v>
      </c>
      <c r="C1214" s="73">
        <v>661867</v>
      </c>
      <c r="D1214" s="73" t="s">
        <v>1527</v>
      </c>
      <c r="E1214" s="73">
        <v>32</v>
      </c>
      <c r="F1214" s="73">
        <v>7</v>
      </c>
      <c r="G1214" s="73">
        <v>73</v>
      </c>
      <c r="H1214" s="73">
        <v>112</v>
      </c>
      <c r="I1214">
        <f t="shared" si="36"/>
        <v>0.3482142857142857</v>
      </c>
      <c r="J1214">
        <f t="shared" si="37"/>
        <v>39</v>
      </c>
    </row>
    <row r="1215" spans="1:10" ht="52.8" x14ac:dyDescent="0.3">
      <c r="A1215" s="73">
        <v>159427</v>
      </c>
      <c r="B1215" s="73" t="s">
        <v>186</v>
      </c>
      <c r="C1215" s="73">
        <v>661868</v>
      </c>
      <c r="D1215" s="73" t="s">
        <v>1526</v>
      </c>
      <c r="E1215" s="73">
        <v>51</v>
      </c>
      <c r="F1215" s="73">
        <v>22</v>
      </c>
      <c r="G1215" s="73">
        <v>106</v>
      </c>
      <c r="H1215" s="73">
        <v>179</v>
      </c>
      <c r="I1215">
        <f t="shared" si="36"/>
        <v>0.40782122905027934</v>
      </c>
      <c r="J1215">
        <f t="shared" si="37"/>
        <v>73</v>
      </c>
    </row>
    <row r="1216" spans="1:10" ht="52.8" x14ac:dyDescent="0.3">
      <c r="A1216" s="73">
        <v>159427</v>
      </c>
      <c r="B1216" s="73" t="s">
        <v>186</v>
      </c>
      <c r="C1216" s="73">
        <v>661866</v>
      </c>
      <c r="D1216" s="73" t="s">
        <v>1525</v>
      </c>
      <c r="E1216" s="73">
        <v>52</v>
      </c>
      <c r="F1216" s="73">
        <v>14</v>
      </c>
      <c r="G1216" s="73">
        <v>129</v>
      </c>
      <c r="H1216" s="73">
        <v>195</v>
      </c>
      <c r="I1216">
        <f t="shared" si="36"/>
        <v>0.33846153846153848</v>
      </c>
      <c r="J1216">
        <f t="shared" si="37"/>
        <v>66</v>
      </c>
    </row>
    <row r="1217" spans="1:10" ht="39.6" x14ac:dyDescent="0.3">
      <c r="A1217" s="73">
        <v>159488</v>
      </c>
      <c r="B1217" s="73" t="s">
        <v>187</v>
      </c>
      <c r="C1217" s="73">
        <v>664719</v>
      </c>
      <c r="D1217" s="73" t="s">
        <v>1528</v>
      </c>
      <c r="E1217" s="73">
        <v>42</v>
      </c>
      <c r="F1217" s="73">
        <v>0</v>
      </c>
      <c r="G1217" s="73">
        <v>1</v>
      </c>
      <c r="H1217" s="73">
        <v>43</v>
      </c>
      <c r="I1217">
        <f t="shared" si="36"/>
        <v>0.97674418604651159</v>
      </c>
      <c r="J1217">
        <f t="shared" si="37"/>
        <v>42</v>
      </c>
    </row>
    <row r="1218" spans="1:10" ht="39.6" x14ac:dyDescent="0.3">
      <c r="A1218" s="73">
        <v>159520</v>
      </c>
      <c r="B1218" s="73" t="s">
        <v>188</v>
      </c>
      <c r="C1218" s="73">
        <v>663766</v>
      </c>
      <c r="D1218" s="73" t="s">
        <v>1529</v>
      </c>
      <c r="E1218" s="73">
        <v>121</v>
      </c>
      <c r="F1218" s="73">
        <v>0</v>
      </c>
      <c r="G1218" s="73">
        <v>10</v>
      </c>
      <c r="H1218" s="73">
        <v>131</v>
      </c>
      <c r="I1218">
        <f t="shared" ref="I1218:I1281" si="38">SUM(E1218:F1218)/H1218</f>
        <v>0.92366412213740456</v>
      </c>
      <c r="J1218">
        <f t="shared" ref="J1218:J1281" si="39">SUM(E1218:F1218)</f>
        <v>121</v>
      </c>
    </row>
    <row r="1219" spans="1:10" ht="39.6" x14ac:dyDescent="0.3">
      <c r="A1219" s="73">
        <v>159301</v>
      </c>
      <c r="B1219" s="73" t="s">
        <v>189</v>
      </c>
      <c r="C1219" s="73">
        <v>661841</v>
      </c>
      <c r="D1219" s="73" t="s">
        <v>1531</v>
      </c>
      <c r="E1219" s="73">
        <v>180</v>
      </c>
      <c r="F1219" s="73">
        <v>0</v>
      </c>
      <c r="G1219" s="73">
        <v>62</v>
      </c>
      <c r="H1219" s="73">
        <v>242</v>
      </c>
      <c r="I1219">
        <f t="shared" si="38"/>
        <v>0.74380165289256195</v>
      </c>
      <c r="J1219">
        <f t="shared" si="39"/>
        <v>180</v>
      </c>
    </row>
    <row r="1220" spans="1:10" ht="39.6" x14ac:dyDescent="0.3">
      <c r="A1220" s="73">
        <v>159301</v>
      </c>
      <c r="B1220" s="73" t="s">
        <v>189</v>
      </c>
      <c r="C1220" s="73">
        <v>661840</v>
      </c>
      <c r="D1220" s="73" t="s">
        <v>1530</v>
      </c>
      <c r="E1220" s="73">
        <v>234</v>
      </c>
      <c r="F1220" s="73">
        <v>0</v>
      </c>
      <c r="G1220" s="73">
        <v>35</v>
      </c>
      <c r="H1220" s="73">
        <v>269</v>
      </c>
      <c r="I1220">
        <f t="shared" si="38"/>
        <v>0.86988847583643125</v>
      </c>
      <c r="J1220">
        <f t="shared" si="39"/>
        <v>234</v>
      </c>
    </row>
    <row r="1221" spans="1:10" ht="39.6" x14ac:dyDescent="0.3">
      <c r="A1221" s="73">
        <v>160003</v>
      </c>
      <c r="B1221" s="73" t="s">
        <v>190</v>
      </c>
      <c r="C1221" s="73">
        <v>661966</v>
      </c>
      <c r="D1221" s="73" t="s">
        <v>1532</v>
      </c>
      <c r="E1221" s="73">
        <v>160</v>
      </c>
      <c r="F1221" s="73">
        <v>52</v>
      </c>
      <c r="G1221" s="73">
        <v>440</v>
      </c>
      <c r="H1221" s="73">
        <v>652</v>
      </c>
      <c r="I1221">
        <f t="shared" si="38"/>
        <v>0.32515337423312884</v>
      </c>
      <c r="J1221">
        <f t="shared" si="39"/>
        <v>212</v>
      </c>
    </row>
    <row r="1222" spans="1:10" ht="39.6" x14ac:dyDescent="0.3">
      <c r="A1222" s="73">
        <v>160003</v>
      </c>
      <c r="B1222" s="73" t="s">
        <v>190</v>
      </c>
      <c r="C1222" s="73">
        <v>661968</v>
      </c>
      <c r="D1222" s="73" t="s">
        <v>1534</v>
      </c>
      <c r="E1222" s="73">
        <v>196</v>
      </c>
      <c r="F1222" s="73">
        <v>63</v>
      </c>
      <c r="G1222" s="73">
        <v>470</v>
      </c>
      <c r="H1222" s="73">
        <v>729</v>
      </c>
      <c r="I1222">
        <f t="shared" si="38"/>
        <v>0.355281207133059</v>
      </c>
      <c r="J1222">
        <f t="shared" si="39"/>
        <v>259</v>
      </c>
    </row>
    <row r="1223" spans="1:10" ht="52.8" x14ac:dyDescent="0.3">
      <c r="A1223" s="73">
        <v>160003</v>
      </c>
      <c r="B1223" s="73" t="s">
        <v>190</v>
      </c>
      <c r="C1223" s="73">
        <v>661967</v>
      </c>
      <c r="D1223" s="73" t="s">
        <v>1535</v>
      </c>
      <c r="E1223" s="73">
        <v>213</v>
      </c>
      <c r="F1223" s="73">
        <v>71</v>
      </c>
      <c r="G1223" s="73">
        <v>515</v>
      </c>
      <c r="H1223" s="73">
        <v>799</v>
      </c>
      <c r="I1223">
        <f t="shared" si="38"/>
        <v>0.35544430538172717</v>
      </c>
      <c r="J1223">
        <f t="shared" si="39"/>
        <v>284</v>
      </c>
    </row>
    <row r="1224" spans="1:10" ht="39.6" x14ac:dyDescent="0.3">
      <c r="A1224" s="73">
        <v>160003</v>
      </c>
      <c r="B1224" s="73" t="s">
        <v>190</v>
      </c>
      <c r="C1224" s="73">
        <v>661969</v>
      </c>
      <c r="D1224" s="73" t="s">
        <v>1533</v>
      </c>
      <c r="E1224" s="73">
        <v>251</v>
      </c>
      <c r="F1224" s="73">
        <v>86</v>
      </c>
      <c r="G1224" s="73">
        <v>659</v>
      </c>
      <c r="H1224" s="73">
        <v>996</v>
      </c>
      <c r="I1224">
        <f t="shared" si="38"/>
        <v>0.33835341365461846</v>
      </c>
      <c r="J1224">
        <f t="shared" si="39"/>
        <v>337</v>
      </c>
    </row>
    <row r="1225" spans="1:10" ht="52.8" x14ac:dyDescent="0.3">
      <c r="A1225" s="73">
        <v>159249</v>
      </c>
      <c r="B1225" s="73" t="s">
        <v>191</v>
      </c>
      <c r="C1225" s="73">
        <v>681052</v>
      </c>
      <c r="D1225" s="73" t="s">
        <v>1536</v>
      </c>
      <c r="E1225" s="73">
        <v>135</v>
      </c>
      <c r="F1225" s="73">
        <v>0</v>
      </c>
      <c r="G1225" s="73">
        <v>0</v>
      </c>
      <c r="H1225" s="73">
        <v>135</v>
      </c>
      <c r="I1225">
        <f t="shared" si="38"/>
        <v>1</v>
      </c>
      <c r="J1225">
        <f t="shared" si="39"/>
        <v>135</v>
      </c>
    </row>
    <row r="1226" spans="1:10" ht="39.6" x14ac:dyDescent="0.3">
      <c r="A1226" s="73">
        <v>159249</v>
      </c>
      <c r="B1226" s="73" t="s">
        <v>191</v>
      </c>
      <c r="C1226" s="73">
        <v>685351</v>
      </c>
      <c r="D1226" s="73" t="s">
        <v>1537</v>
      </c>
      <c r="E1226" s="73">
        <v>157</v>
      </c>
      <c r="F1226" s="73">
        <v>0</v>
      </c>
      <c r="G1226" s="73">
        <v>32</v>
      </c>
      <c r="H1226" s="73">
        <v>189</v>
      </c>
      <c r="I1226">
        <f t="shared" si="38"/>
        <v>0.8306878306878307</v>
      </c>
      <c r="J1226">
        <f t="shared" si="39"/>
        <v>157</v>
      </c>
    </row>
    <row r="1227" spans="1:10" ht="39.6" x14ac:dyDescent="0.3">
      <c r="A1227" s="73">
        <v>159249</v>
      </c>
      <c r="B1227" s="73" t="s">
        <v>191</v>
      </c>
      <c r="C1227" s="73">
        <v>663404</v>
      </c>
      <c r="D1227" s="73" t="s">
        <v>1539</v>
      </c>
      <c r="E1227" s="73">
        <v>517</v>
      </c>
      <c r="F1227" s="73">
        <v>0</v>
      </c>
      <c r="G1227" s="73">
        <v>16</v>
      </c>
      <c r="H1227" s="73">
        <v>533</v>
      </c>
      <c r="I1227">
        <f t="shared" si="38"/>
        <v>0.96998123827392124</v>
      </c>
      <c r="J1227">
        <f t="shared" si="39"/>
        <v>517</v>
      </c>
    </row>
    <row r="1228" spans="1:10" ht="39.6" x14ac:dyDescent="0.3">
      <c r="A1228" s="73">
        <v>159249</v>
      </c>
      <c r="B1228" s="73" t="s">
        <v>191</v>
      </c>
      <c r="C1228" s="73">
        <v>663737</v>
      </c>
      <c r="D1228" s="73" t="s">
        <v>1538</v>
      </c>
      <c r="E1228" s="73">
        <v>595</v>
      </c>
      <c r="F1228" s="73">
        <v>0</v>
      </c>
      <c r="G1228" s="73">
        <v>0</v>
      </c>
      <c r="H1228" s="73">
        <v>595</v>
      </c>
      <c r="I1228">
        <f t="shared" si="38"/>
        <v>1</v>
      </c>
      <c r="J1228">
        <f t="shared" si="39"/>
        <v>595</v>
      </c>
    </row>
    <row r="1229" spans="1:10" ht="52.8" x14ac:dyDescent="0.3">
      <c r="A1229" s="73">
        <v>159249</v>
      </c>
      <c r="B1229" s="73" t="s">
        <v>191</v>
      </c>
      <c r="C1229" s="73">
        <v>663731</v>
      </c>
      <c r="D1229" s="73" t="s">
        <v>1542</v>
      </c>
      <c r="E1229" s="73">
        <v>597</v>
      </c>
      <c r="F1229" s="73">
        <v>0</v>
      </c>
      <c r="G1229" s="73">
        <v>10</v>
      </c>
      <c r="H1229" s="73">
        <v>607</v>
      </c>
      <c r="I1229">
        <f t="shared" si="38"/>
        <v>0.9835255354200988</v>
      </c>
      <c r="J1229">
        <f t="shared" si="39"/>
        <v>597</v>
      </c>
    </row>
    <row r="1230" spans="1:10" ht="39.6" x14ac:dyDescent="0.3">
      <c r="A1230" s="73">
        <v>159249</v>
      </c>
      <c r="B1230" s="73" t="s">
        <v>191</v>
      </c>
      <c r="C1230" s="73">
        <v>665416</v>
      </c>
      <c r="D1230" s="73" t="s">
        <v>1543</v>
      </c>
      <c r="E1230" s="73">
        <v>617</v>
      </c>
      <c r="F1230" s="73">
        <v>0</v>
      </c>
      <c r="G1230" s="73">
        <v>0</v>
      </c>
      <c r="H1230" s="73">
        <v>617</v>
      </c>
      <c r="I1230">
        <f t="shared" si="38"/>
        <v>1</v>
      </c>
      <c r="J1230">
        <f t="shared" si="39"/>
        <v>617</v>
      </c>
    </row>
    <row r="1231" spans="1:10" ht="39.6" x14ac:dyDescent="0.3">
      <c r="A1231" s="73">
        <v>159249</v>
      </c>
      <c r="B1231" s="73" t="s">
        <v>191</v>
      </c>
      <c r="C1231" s="73">
        <v>664927</v>
      </c>
      <c r="D1231" s="73" t="s">
        <v>1540</v>
      </c>
      <c r="E1231" s="73">
        <v>708</v>
      </c>
      <c r="F1231" s="73">
        <v>0</v>
      </c>
      <c r="G1231" s="73">
        <v>0</v>
      </c>
      <c r="H1231" s="73">
        <v>708</v>
      </c>
      <c r="I1231">
        <f t="shared" si="38"/>
        <v>1</v>
      </c>
      <c r="J1231">
        <f t="shared" si="39"/>
        <v>708</v>
      </c>
    </row>
    <row r="1232" spans="1:10" ht="39.6" x14ac:dyDescent="0.3">
      <c r="A1232" s="73">
        <v>159249</v>
      </c>
      <c r="B1232" s="73" t="s">
        <v>191</v>
      </c>
      <c r="C1232" s="73">
        <v>663403</v>
      </c>
      <c r="D1232" s="73" t="s">
        <v>1541</v>
      </c>
      <c r="E1232" s="73">
        <v>1247</v>
      </c>
      <c r="F1232" s="73">
        <v>0</v>
      </c>
      <c r="G1232" s="73">
        <v>104</v>
      </c>
      <c r="H1232" s="73">
        <v>1351</v>
      </c>
      <c r="I1232">
        <f t="shared" si="38"/>
        <v>0.92301998519615103</v>
      </c>
      <c r="J1232">
        <f t="shared" si="39"/>
        <v>1247</v>
      </c>
    </row>
    <row r="1233" spans="1:10" ht="39.6" x14ac:dyDescent="0.3">
      <c r="A1233" s="73">
        <v>159540</v>
      </c>
      <c r="B1233" s="73" t="s">
        <v>192</v>
      </c>
      <c r="C1233" s="73">
        <v>661439</v>
      </c>
      <c r="D1233" s="73" t="s">
        <v>1544</v>
      </c>
      <c r="E1233" s="73">
        <v>32</v>
      </c>
      <c r="F1233" s="73">
        <v>0</v>
      </c>
      <c r="G1233" s="73">
        <v>0</v>
      </c>
      <c r="H1233" s="73">
        <v>32</v>
      </c>
      <c r="I1233">
        <f t="shared" si="38"/>
        <v>1</v>
      </c>
      <c r="J1233">
        <f t="shared" si="39"/>
        <v>32</v>
      </c>
    </row>
    <row r="1234" spans="1:10" ht="39.6" x14ac:dyDescent="0.3">
      <c r="A1234" s="73">
        <v>159452</v>
      </c>
      <c r="B1234" s="73" t="s">
        <v>193</v>
      </c>
      <c r="C1234" s="73">
        <v>663295</v>
      </c>
      <c r="D1234" s="73" t="s">
        <v>1547</v>
      </c>
      <c r="E1234" s="73">
        <v>8</v>
      </c>
      <c r="F1234" s="73">
        <v>5</v>
      </c>
      <c r="G1234" s="73">
        <v>21</v>
      </c>
      <c r="H1234" s="73">
        <v>34</v>
      </c>
      <c r="I1234">
        <f t="shared" si="38"/>
        <v>0.38235294117647056</v>
      </c>
      <c r="J1234">
        <f t="shared" si="39"/>
        <v>13</v>
      </c>
    </row>
    <row r="1235" spans="1:10" ht="39.6" x14ac:dyDescent="0.3">
      <c r="A1235" s="73">
        <v>159452</v>
      </c>
      <c r="B1235" s="73" t="s">
        <v>193</v>
      </c>
      <c r="C1235" s="73">
        <v>662759</v>
      </c>
      <c r="D1235" s="73" t="s">
        <v>1546</v>
      </c>
      <c r="E1235" s="73">
        <v>12</v>
      </c>
      <c r="F1235" s="73">
        <v>5</v>
      </c>
      <c r="G1235" s="73">
        <v>40</v>
      </c>
      <c r="H1235" s="73">
        <v>57</v>
      </c>
      <c r="I1235">
        <f t="shared" si="38"/>
        <v>0.2982456140350877</v>
      </c>
      <c r="J1235">
        <f t="shared" si="39"/>
        <v>17</v>
      </c>
    </row>
    <row r="1236" spans="1:10" ht="39.6" x14ac:dyDescent="0.3">
      <c r="A1236" s="73">
        <v>159452</v>
      </c>
      <c r="B1236" s="73" t="s">
        <v>193</v>
      </c>
      <c r="C1236" s="73">
        <v>662758</v>
      </c>
      <c r="D1236" s="73" t="s">
        <v>1545</v>
      </c>
      <c r="E1236" s="73">
        <v>27</v>
      </c>
      <c r="F1236" s="73">
        <v>10</v>
      </c>
      <c r="G1236" s="73">
        <v>64</v>
      </c>
      <c r="H1236" s="73">
        <v>101</v>
      </c>
      <c r="I1236">
        <f t="shared" si="38"/>
        <v>0.36633663366336633</v>
      </c>
      <c r="J1236">
        <f t="shared" si="39"/>
        <v>37</v>
      </c>
    </row>
    <row r="1237" spans="1:10" ht="52.8" x14ac:dyDescent="0.3">
      <c r="A1237" s="73">
        <v>159073</v>
      </c>
      <c r="B1237" s="73" t="s">
        <v>194</v>
      </c>
      <c r="C1237" s="73">
        <v>662389</v>
      </c>
      <c r="D1237" s="73" t="s">
        <v>1548</v>
      </c>
      <c r="E1237" s="73">
        <v>146</v>
      </c>
      <c r="F1237" s="73">
        <v>0</v>
      </c>
      <c r="G1237" s="73">
        <v>0</v>
      </c>
      <c r="H1237" s="73">
        <v>146</v>
      </c>
      <c r="I1237">
        <f t="shared" si="38"/>
        <v>1</v>
      </c>
      <c r="J1237">
        <f t="shared" si="39"/>
        <v>146</v>
      </c>
    </row>
    <row r="1238" spans="1:10" ht="52.8" x14ac:dyDescent="0.3">
      <c r="A1238" s="73">
        <v>159945</v>
      </c>
      <c r="B1238" s="73" t="s">
        <v>195</v>
      </c>
      <c r="C1238" s="73">
        <v>685060</v>
      </c>
      <c r="D1238" s="73" t="s">
        <v>1562</v>
      </c>
      <c r="E1238" s="73">
        <v>174</v>
      </c>
      <c r="F1238" s="73">
        <v>0</v>
      </c>
      <c r="G1238" s="73">
        <v>35</v>
      </c>
      <c r="H1238" s="73">
        <v>209</v>
      </c>
      <c r="I1238">
        <f t="shared" si="38"/>
        <v>0.83253588516746413</v>
      </c>
      <c r="J1238">
        <f t="shared" si="39"/>
        <v>174</v>
      </c>
    </row>
    <row r="1239" spans="1:10" ht="52.8" x14ac:dyDescent="0.3">
      <c r="A1239" s="73">
        <v>159945</v>
      </c>
      <c r="B1239" s="73" t="s">
        <v>195</v>
      </c>
      <c r="C1239" s="73">
        <v>664024</v>
      </c>
      <c r="D1239" s="73" t="s">
        <v>1554</v>
      </c>
      <c r="E1239" s="73">
        <v>122</v>
      </c>
      <c r="F1239" s="73">
        <v>0</v>
      </c>
      <c r="G1239" s="73">
        <v>103</v>
      </c>
      <c r="H1239" s="73">
        <v>225</v>
      </c>
      <c r="I1239">
        <f t="shared" si="38"/>
        <v>0.54222222222222227</v>
      </c>
      <c r="J1239">
        <f t="shared" si="39"/>
        <v>122</v>
      </c>
    </row>
    <row r="1240" spans="1:10" ht="52.8" x14ac:dyDescent="0.3">
      <c r="A1240" s="73">
        <v>159945</v>
      </c>
      <c r="B1240" s="73" t="s">
        <v>195</v>
      </c>
      <c r="C1240" s="73">
        <v>659005</v>
      </c>
      <c r="D1240" s="73" t="s">
        <v>1556</v>
      </c>
      <c r="E1240" s="73">
        <v>309</v>
      </c>
      <c r="F1240" s="73">
        <v>0</v>
      </c>
      <c r="G1240" s="73">
        <v>0</v>
      </c>
      <c r="H1240" s="73">
        <v>309</v>
      </c>
      <c r="I1240">
        <f t="shared" si="38"/>
        <v>1</v>
      </c>
      <c r="J1240">
        <f t="shared" si="39"/>
        <v>309</v>
      </c>
    </row>
    <row r="1241" spans="1:10" ht="52.8" x14ac:dyDescent="0.3">
      <c r="A1241" s="73">
        <v>159945</v>
      </c>
      <c r="B1241" s="73" t="s">
        <v>195</v>
      </c>
      <c r="C1241" s="73">
        <v>683496</v>
      </c>
      <c r="D1241" s="73" t="s">
        <v>1552</v>
      </c>
      <c r="E1241" s="73">
        <v>376</v>
      </c>
      <c r="F1241" s="73">
        <v>0</v>
      </c>
      <c r="G1241" s="73">
        <v>0</v>
      </c>
      <c r="H1241" s="73">
        <v>376</v>
      </c>
      <c r="I1241">
        <f t="shared" si="38"/>
        <v>1</v>
      </c>
      <c r="J1241">
        <f t="shared" si="39"/>
        <v>376</v>
      </c>
    </row>
    <row r="1242" spans="1:10" ht="52.8" x14ac:dyDescent="0.3">
      <c r="A1242" s="73">
        <v>159945</v>
      </c>
      <c r="B1242" s="73" t="s">
        <v>195</v>
      </c>
      <c r="C1242" s="73">
        <v>664470</v>
      </c>
      <c r="D1242" s="73" t="s">
        <v>1549</v>
      </c>
      <c r="E1242" s="73">
        <v>405</v>
      </c>
      <c r="F1242" s="73">
        <v>0</v>
      </c>
      <c r="G1242" s="73">
        <v>0</v>
      </c>
      <c r="H1242" s="73">
        <v>405</v>
      </c>
      <c r="I1242">
        <f t="shared" si="38"/>
        <v>1</v>
      </c>
      <c r="J1242">
        <f t="shared" si="39"/>
        <v>405</v>
      </c>
    </row>
    <row r="1243" spans="1:10" ht="39.6" x14ac:dyDescent="0.3">
      <c r="A1243" s="73">
        <v>159945</v>
      </c>
      <c r="B1243" s="73" t="s">
        <v>195</v>
      </c>
      <c r="C1243" s="73">
        <v>659007</v>
      </c>
      <c r="D1243" s="73" t="s">
        <v>1571</v>
      </c>
      <c r="E1243" s="73">
        <v>416</v>
      </c>
      <c r="F1243" s="73">
        <v>0</v>
      </c>
      <c r="G1243" s="73">
        <v>0</v>
      </c>
      <c r="H1243" s="73">
        <v>416</v>
      </c>
      <c r="I1243">
        <f t="shared" si="38"/>
        <v>1</v>
      </c>
      <c r="J1243">
        <f t="shared" si="39"/>
        <v>416</v>
      </c>
    </row>
    <row r="1244" spans="1:10" ht="39.6" x14ac:dyDescent="0.3">
      <c r="A1244" s="73">
        <v>159945</v>
      </c>
      <c r="B1244" s="73" t="s">
        <v>195</v>
      </c>
      <c r="C1244" s="73">
        <v>683498</v>
      </c>
      <c r="D1244" s="73" t="s">
        <v>1553</v>
      </c>
      <c r="E1244" s="73">
        <v>183</v>
      </c>
      <c r="F1244" s="73">
        <v>0</v>
      </c>
      <c r="G1244" s="73">
        <v>242</v>
      </c>
      <c r="H1244" s="73">
        <v>425</v>
      </c>
      <c r="I1244">
        <f t="shared" si="38"/>
        <v>0.43058823529411766</v>
      </c>
      <c r="J1244">
        <f t="shared" si="39"/>
        <v>183</v>
      </c>
    </row>
    <row r="1245" spans="1:10" ht="52.8" x14ac:dyDescent="0.3">
      <c r="A1245" s="73">
        <v>159945</v>
      </c>
      <c r="B1245" s="73" t="s">
        <v>195</v>
      </c>
      <c r="C1245" s="73">
        <v>663479</v>
      </c>
      <c r="D1245" s="73" t="s">
        <v>1566</v>
      </c>
      <c r="E1245" s="73">
        <v>438</v>
      </c>
      <c r="F1245" s="73">
        <v>0</v>
      </c>
      <c r="G1245" s="73">
        <v>0</v>
      </c>
      <c r="H1245" s="73">
        <v>438</v>
      </c>
      <c r="I1245">
        <f t="shared" si="38"/>
        <v>1</v>
      </c>
      <c r="J1245">
        <f t="shared" si="39"/>
        <v>438</v>
      </c>
    </row>
    <row r="1246" spans="1:10" ht="52.8" x14ac:dyDescent="0.3">
      <c r="A1246" s="73">
        <v>159945</v>
      </c>
      <c r="B1246" s="73" t="s">
        <v>195</v>
      </c>
      <c r="C1246" s="73">
        <v>661518</v>
      </c>
      <c r="D1246" s="73" t="s">
        <v>1560</v>
      </c>
      <c r="E1246" s="73">
        <v>440</v>
      </c>
      <c r="F1246" s="73">
        <v>0</v>
      </c>
      <c r="G1246" s="73">
        <v>0</v>
      </c>
      <c r="H1246" s="73">
        <v>440</v>
      </c>
      <c r="I1246">
        <f t="shared" si="38"/>
        <v>1</v>
      </c>
      <c r="J1246">
        <f t="shared" si="39"/>
        <v>440</v>
      </c>
    </row>
    <row r="1247" spans="1:10" ht="39.6" x14ac:dyDescent="0.3">
      <c r="A1247" s="73">
        <v>159945</v>
      </c>
      <c r="B1247" s="73" t="s">
        <v>195</v>
      </c>
      <c r="C1247" s="73">
        <v>661508</v>
      </c>
      <c r="D1247" s="73" t="s">
        <v>409</v>
      </c>
      <c r="E1247" s="73">
        <v>451</v>
      </c>
      <c r="F1247" s="73">
        <v>0</v>
      </c>
      <c r="G1247" s="73">
        <v>0</v>
      </c>
      <c r="H1247" s="73">
        <v>451</v>
      </c>
      <c r="I1247">
        <f t="shared" si="38"/>
        <v>1</v>
      </c>
      <c r="J1247">
        <f t="shared" si="39"/>
        <v>451</v>
      </c>
    </row>
    <row r="1248" spans="1:10" ht="52.8" x14ac:dyDescent="0.3">
      <c r="A1248" s="73">
        <v>159945</v>
      </c>
      <c r="B1248" s="73" t="s">
        <v>195</v>
      </c>
      <c r="C1248" s="73">
        <v>659006</v>
      </c>
      <c r="D1248" s="73" t="s">
        <v>1565</v>
      </c>
      <c r="E1248" s="73">
        <v>465</v>
      </c>
      <c r="F1248" s="73">
        <v>0</v>
      </c>
      <c r="G1248" s="73">
        <v>0</v>
      </c>
      <c r="H1248" s="73">
        <v>465</v>
      </c>
      <c r="I1248">
        <f t="shared" si="38"/>
        <v>1</v>
      </c>
      <c r="J1248">
        <f t="shared" si="39"/>
        <v>465</v>
      </c>
    </row>
    <row r="1249" spans="1:10" ht="52.8" x14ac:dyDescent="0.3">
      <c r="A1249" s="73">
        <v>159945</v>
      </c>
      <c r="B1249" s="73" t="s">
        <v>195</v>
      </c>
      <c r="C1249" s="73">
        <v>659008</v>
      </c>
      <c r="D1249" s="73" t="s">
        <v>1555</v>
      </c>
      <c r="E1249" s="73">
        <v>294</v>
      </c>
      <c r="F1249" s="73">
        <v>0</v>
      </c>
      <c r="G1249" s="73">
        <v>205</v>
      </c>
      <c r="H1249" s="73">
        <v>499</v>
      </c>
      <c r="I1249">
        <f t="shared" si="38"/>
        <v>0.58917835671342689</v>
      </c>
      <c r="J1249">
        <f t="shared" si="39"/>
        <v>294</v>
      </c>
    </row>
    <row r="1250" spans="1:10" ht="52.8" x14ac:dyDescent="0.3">
      <c r="A1250" s="73">
        <v>159945</v>
      </c>
      <c r="B1250" s="73" t="s">
        <v>195</v>
      </c>
      <c r="C1250" s="73">
        <v>663480</v>
      </c>
      <c r="D1250" s="73" t="s">
        <v>1570</v>
      </c>
      <c r="E1250" s="73">
        <v>526</v>
      </c>
      <c r="F1250" s="73">
        <v>0</v>
      </c>
      <c r="G1250" s="73">
        <v>0</v>
      </c>
      <c r="H1250" s="73">
        <v>526</v>
      </c>
      <c r="I1250">
        <f t="shared" si="38"/>
        <v>1</v>
      </c>
      <c r="J1250">
        <f t="shared" si="39"/>
        <v>526</v>
      </c>
    </row>
    <row r="1251" spans="1:10" ht="66" x14ac:dyDescent="0.3">
      <c r="A1251" s="73">
        <v>159945</v>
      </c>
      <c r="B1251" s="73" t="s">
        <v>195</v>
      </c>
      <c r="C1251" s="73">
        <v>659009</v>
      </c>
      <c r="D1251" s="73" t="s">
        <v>1567</v>
      </c>
      <c r="E1251" s="73">
        <v>258</v>
      </c>
      <c r="F1251" s="73">
        <v>0</v>
      </c>
      <c r="G1251" s="73">
        <v>284</v>
      </c>
      <c r="H1251" s="73">
        <v>542</v>
      </c>
      <c r="I1251">
        <f t="shared" si="38"/>
        <v>0.47601476014760147</v>
      </c>
      <c r="J1251">
        <f t="shared" si="39"/>
        <v>258</v>
      </c>
    </row>
    <row r="1252" spans="1:10" ht="52.8" x14ac:dyDescent="0.3">
      <c r="A1252" s="73">
        <v>159945</v>
      </c>
      <c r="B1252" s="73" t="s">
        <v>195</v>
      </c>
      <c r="C1252" s="73">
        <v>683497</v>
      </c>
      <c r="D1252" s="73" t="s">
        <v>1558</v>
      </c>
      <c r="E1252" s="73">
        <v>316</v>
      </c>
      <c r="F1252" s="73">
        <v>0</v>
      </c>
      <c r="G1252" s="73">
        <v>250</v>
      </c>
      <c r="H1252" s="73">
        <v>566</v>
      </c>
      <c r="I1252">
        <f t="shared" si="38"/>
        <v>0.55830388692579502</v>
      </c>
      <c r="J1252">
        <f t="shared" si="39"/>
        <v>316</v>
      </c>
    </row>
    <row r="1253" spans="1:10" ht="52.8" x14ac:dyDescent="0.3">
      <c r="A1253" s="73">
        <v>159945</v>
      </c>
      <c r="B1253" s="73" t="s">
        <v>195</v>
      </c>
      <c r="C1253" s="73">
        <v>664023</v>
      </c>
      <c r="D1253" s="73" t="s">
        <v>1557</v>
      </c>
      <c r="E1253" s="73">
        <v>344</v>
      </c>
      <c r="F1253" s="73">
        <v>0</v>
      </c>
      <c r="G1253" s="73">
        <v>238</v>
      </c>
      <c r="H1253" s="73">
        <v>582</v>
      </c>
      <c r="I1253">
        <f t="shared" si="38"/>
        <v>0.59106529209621994</v>
      </c>
      <c r="J1253">
        <f t="shared" si="39"/>
        <v>344</v>
      </c>
    </row>
    <row r="1254" spans="1:10" ht="52.8" x14ac:dyDescent="0.3">
      <c r="A1254" s="73">
        <v>159945</v>
      </c>
      <c r="B1254" s="73" t="s">
        <v>195</v>
      </c>
      <c r="C1254" s="73">
        <v>661510</v>
      </c>
      <c r="D1254" s="73" t="s">
        <v>937</v>
      </c>
      <c r="E1254" s="73">
        <v>470</v>
      </c>
      <c r="F1254" s="73">
        <v>0</v>
      </c>
      <c r="G1254" s="73">
        <v>116</v>
      </c>
      <c r="H1254" s="73">
        <v>586</v>
      </c>
      <c r="I1254">
        <f t="shared" si="38"/>
        <v>0.80204778156996592</v>
      </c>
      <c r="J1254">
        <f t="shared" si="39"/>
        <v>470</v>
      </c>
    </row>
    <row r="1255" spans="1:10" ht="39.6" x14ac:dyDescent="0.3">
      <c r="A1255" s="73">
        <v>159945</v>
      </c>
      <c r="B1255" s="73" t="s">
        <v>195</v>
      </c>
      <c r="C1255" s="73">
        <v>681035</v>
      </c>
      <c r="D1255" s="73" t="s">
        <v>1197</v>
      </c>
      <c r="E1255" s="73">
        <v>359</v>
      </c>
      <c r="F1255" s="73">
        <v>0</v>
      </c>
      <c r="G1255" s="73">
        <v>238</v>
      </c>
      <c r="H1255" s="73">
        <v>597</v>
      </c>
      <c r="I1255">
        <f t="shared" si="38"/>
        <v>0.60134003350083753</v>
      </c>
      <c r="J1255">
        <f t="shared" si="39"/>
        <v>359</v>
      </c>
    </row>
    <row r="1256" spans="1:10" ht="52.8" x14ac:dyDescent="0.3">
      <c r="A1256" s="73">
        <v>159945</v>
      </c>
      <c r="B1256" s="73" t="s">
        <v>195</v>
      </c>
      <c r="C1256" s="73">
        <v>686309</v>
      </c>
      <c r="D1256" s="73" t="s">
        <v>1551</v>
      </c>
      <c r="E1256" s="73">
        <v>327</v>
      </c>
      <c r="F1256" s="73">
        <v>0</v>
      </c>
      <c r="G1256" s="73">
        <v>296</v>
      </c>
      <c r="H1256" s="73">
        <v>623</v>
      </c>
      <c r="I1256">
        <f t="shared" si="38"/>
        <v>0.5248796147672552</v>
      </c>
      <c r="J1256">
        <f t="shared" si="39"/>
        <v>327</v>
      </c>
    </row>
    <row r="1257" spans="1:10" ht="52.8" x14ac:dyDescent="0.3">
      <c r="A1257" s="73">
        <v>159945</v>
      </c>
      <c r="B1257" s="73" t="s">
        <v>195</v>
      </c>
      <c r="C1257" s="73">
        <v>685713</v>
      </c>
      <c r="D1257" s="73" t="s">
        <v>1569</v>
      </c>
      <c r="E1257" s="73">
        <v>599</v>
      </c>
      <c r="F1257" s="73">
        <v>0</v>
      </c>
      <c r="G1257" s="73">
        <v>65</v>
      </c>
      <c r="H1257" s="73">
        <v>664</v>
      </c>
      <c r="I1257">
        <f t="shared" si="38"/>
        <v>0.90210843373493976</v>
      </c>
      <c r="J1257">
        <f t="shared" si="39"/>
        <v>599</v>
      </c>
    </row>
    <row r="1258" spans="1:10" ht="39.6" x14ac:dyDescent="0.3">
      <c r="A1258" s="73">
        <v>159945</v>
      </c>
      <c r="B1258" s="73" t="s">
        <v>195</v>
      </c>
      <c r="C1258" s="73">
        <v>663481</v>
      </c>
      <c r="D1258" s="73" t="s">
        <v>1561</v>
      </c>
      <c r="E1258" s="73">
        <v>825</v>
      </c>
      <c r="F1258" s="73">
        <v>0</v>
      </c>
      <c r="G1258" s="73">
        <v>0</v>
      </c>
      <c r="H1258" s="73">
        <v>825</v>
      </c>
      <c r="I1258">
        <f t="shared" si="38"/>
        <v>1</v>
      </c>
      <c r="J1258">
        <f t="shared" si="39"/>
        <v>825</v>
      </c>
    </row>
    <row r="1259" spans="1:10" ht="39.6" x14ac:dyDescent="0.3">
      <c r="A1259" s="73">
        <v>159945</v>
      </c>
      <c r="B1259" s="73" t="s">
        <v>195</v>
      </c>
      <c r="C1259" s="73">
        <v>659011</v>
      </c>
      <c r="D1259" s="73" t="s">
        <v>1568</v>
      </c>
      <c r="E1259" s="73">
        <v>951</v>
      </c>
      <c r="F1259" s="73">
        <v>0</v>
      </c>
      <c r="G1259" s="73">
        <v>0</v>
      </c>
      <c r="H1259" s="73">
        <v>951</v>
      </c>
      <c r="I1259">
        <f t="shared" si="38"/>
        <v>1</v>
      </c>
      <c r="J1259">
        <f t="shared" si="39"/>
        <v>951</v>
      </c>
    </row>
    <row r="1260" spans="1:10" ht="39.6" x14ac:dyDescent="0.3">
      <c r="A1260" s="73">
        <v>159945</v>
      </c>
      <c r="B1260" s="73" t="s">
        <v>195</v>
      </c>
      <c r="C1260" s="73">
        <v>659010</v>
      </c>
      <c r="D1260" s="73" t="s">
        <v>1559</v>
      </c>
      <c r="E1260" s="73">
        <v>811</v>
      </c>
      <c r="F1260" s="73">
        <v>0</v>
      </c>
      <c r="G1260" s="73">
        <v>365</v>
      </c>
      <c r="H1260" s="73">
        <v>1176</v>
      </c>
      <c r="I1260">
        <f t="shared" si="38"/>
        <v>0.68962585034013602</v>
      </c>
      <c r="J1260">
        <f t="shared" si="39"/>
        <v>811</v>
      </c>
    </row>
    <row r="1261" spans="1:10" ht="52.8" x14ac:dyDescent="0.3">
      <c r="A1261" s="73">
        <v>159945</v>
      </c>
      <c r="B1261" s="73" t="s">
        <v>195</v>
      </c>
      <c r="C1261" s="73">
        <v>686310</v>
      </c>
      <c r="D1261" s="73" t="s">
        <v>1564</v>
      </c>
      <c r="E1261" s="73">
        <v>769</v>
      </c>
      <c r="F1261" s="73">
        <v>0</v>
      </c>
      <c r="G1261" s="73">
        <v>521</v>
      </c>
      <c r="H1261" s="73">
        <v>1290</v>
      </c>
      <c r="I1261">
        <f t="shared" si="38"/>
        <v>0.59612403100775191</v>
      </c>
      <c r="J1261">
        <f t="shared" si="39"/>
        <v>769</v>
      </c>
    </row>
    <row r="1262" spans="1:10" ht="39.6" x14ac:dyDescent="0.3">
      <c r="A1262" s="73">
        <v>159945</v>
      </c>
      <c r="B1262" s="73" t="s">
        <v>195</v>
      </c>
      <c r="C1262" s="73">
        <v>661517</v>
      </c>
      <c r="D1262" s="73" t="s">
        <v>1563</v>
      </c>
      <c r="E1262" s="73">
        <v>2319</v>
      </c>
      <c r="F1262" s="73">
        <v>0</v>
      </c>
      <c r="G1262" s="73">
        <v>206</v>
      </c>
      <c r="H1262" s="73">
        <v>2525</v>
      </c>
      <c r="I1262">
        <f t="shared" si="38"/>
        <v>0.91841584158415845</v>
      </c>
      <c r="J1262">
        <f t="shared" si="39"/>
        <v>2319</v>
      </c>
    </row>
    <row r="1263" spans="1:10" ht="39.6" x14ac:dyDescent="0.3">
      <c r="A1263" s="73">
        <v>159945</v>
      </c>
      <c r="B1263" s="73" t="s">
        <v>195</v>
      </c>
      <c r="C1263" s="73">
        <v>664479</v>
      </c>
      <c r="D1263" s="73" t="s">
        <v>1550</v>
      </c>
      <c r="E1263" s="73">
        <v>2455</v>
      </c>
      <c r="F1263" s="73">
        <v>0</v>
      </c>
      <c r="G1263" s="73">
        <v>614</v>
      </c>
      <c r="H1263" s="73">
        <v>3069</v>
      </c>
      <c r="I1263">
        <f t="shared" si="38"/>
        <v>0.79993483219289674</v>
      </c>
      <c r="J1263">
        <f t="shared" si="39"/>
        <v>2455</v>
      </c>
    </row>
    <row r="1264" spans="1:10" ht="39.6" x14ac:dyDescent="0.3">
      <c r="A1264" s="73">
        <v>159634</v>
      </c>
      <c r="B1264" s="73" t="s">
        <v>196</v>
      </c>
      <c r="C1264" s="73">
        <v>662023</v>
      </c>
      <c r="D1264" s="73" t="s">
        <v>1573</v>
      </c>
      <c r="E1264" s="73">
        <v>94</v>
      </c>
      <c r="F1264" s="73">
        <v>0</v>
      </c>
      <c r="G1264" s="73">
        <v>19</v>
      </c>
      <c r="H1264" s="73">
        <v>113</v>
      </c>
      <c r="I1264">
        <f t="shared" si="38"/>
        <v>0.83185840707964598</v>
      </c>
      <c r="J1264">
        <f t="shared" si="39"/>
        <v>94</v>
      </c>
    </row>
    <row r="1265" spans="1:10" ht="39.6" x14ac:dyDescent="0.3">
      <c r="A1265" s="73">
        <v>159634</v>
      </c>
      <c r="B1265" s="73" t="s">
        <v>196</v>
      </c>
      <c r="C1265" s="73">
        <v>662022</v>
      </c>
      <c r="D1265" s="73" t="s">
        <v>1572</v>
      </c>
      <c r="E1265" s="73">
        <v>94</v>
      </c>
      <c r="F1265" s="73">
        <v>0</v>
      </c>
      <c r="G1265" s="73">
        <v>20</v>
      </c>
      <c r="H1265" s="73">
        <v>114</v>
      </c>
      <c r="I1265">
        <f t="shared" si="38"/>
        <v>0.82456140350877194</v>
      </c>
      <c r="J1265">
        <f t="shared" si="39"/>
        <v>94</v>
      </c>
    </row>
    <row r="1266" spans="1:10" ht="39.6" x14ac:dyDescent="0.3">
      <c r="A1266" s="73">
        <v>159896</v>
      </c>
      <c r="B1266" s="73" t="s">
        <v>197</v>
      </c>
      <c r="C1266" s="73">
        <v>664581</v>
      </c>
      <c r="D1266" s="73" t="s">
        <v>1574</v>
      </c>
      <c r="E1266" s="73">
        <v>85</v>
      </c>
      <c r="F1266" s="73">
        <v>24</v>
      </c>
      <c r="G1266" s="73">
        <v>27</v>
      </c>
      <c r="H1266" s="73">
        <v>136</v>
      </c>
      <c r="I1266">
        <f t="shared" si="38"/>
        <v>0.80147058823529416</v>
      </c>
      <c r="J1266">
        <f t="shared" si="39"/>
        <v>109</v>
      </c>
    </row>
    <row r="1267" spans="1:10" ht="39.6" x14ac:dyDescent="0.3">
      <c r="A1267" s="73">
        <v>159423</v>
      </c>
      <c r="B1267" s="73" t="s">
        <v>198</v>
      </c>
      <c r="C1267" s="73">
        <v>661777</v>
      </c>
      <c r="D1267" s="73" t="s">
        <v>1575</v>
      </c>
      <c r="E1267" s="73">
        <v>207</v>
      </c>
      <c r="F1267" s="73">
        <v>0</v>
      </c>
      <c r="G1267" s="73">
        <v>78</v>
      </c>
      <c r="H1267" s="73">
        <v>285</v>
      </c>
      <c r="I1267">
        <f t="shared" si="38"/>
        <v>0.72631578947368425</v>
      </c>
      <c r="J1267">
        <f t="shared" si="39"/>
        <v>207</v>
      </c>
    </row>
    <row r="1268" spans="1:10" ht="52.8" x14ac:dyDescent="0.3">
      <c r="A1268" s="73">
        <v>159268</v>
      </c>
      <c r="B1268" s="73" t="s">
        <v>199</v>
      </c>
      <c r="C1268" s="73">
        <v>661998</v>
      </c>
      <c r="D1268" s="73" t="s">
        <v>1582</v>
      </c>
      <c r="E1268" s="73">
        <v>45</v>
      </c>
      <c r="F1268" s="73">
        <v>7</v>
      </c>
      <c r="G1268" s="73">
        <v>79</v>
      </c>
      <c r="H1268" s="73">
        <v>131</v>
      </c>
      <c r="I1268">
        <f t="shared" si="38"/>
        <v>0.39694656488549618</v>
      </c>
      <c r="J1268">
        <f t="shared" si="39"/>
        <v>52</v>
      </c>
    </row>
    <row r="1269" spans="1:10" ht="52.8" x14ac:dyDescent="0.3">
      <c r="A1269" s="73">
        <v>159268</v>
      </c>
      <c r="B1269" s="73" t="s">
        <v>199</v>
      </c>
      <c r="C1269" s="73">
        <v>662007</v>
      </c>
      <c r="D1269" s="73" t="s">
        <v>1585</v>
      </c>
      <c r="E1269" s="73">
        <v>63</v>
      </c>
      <c r="F1269" s="73">
        <v>27</v>
      </c>
      <c r="G1269" s="73">
        <v>148</v>
      </c>
      <c r="H1269" s="73">
        <v>238</v>
      </c>
      <c r="I1269">
        <f t="shared" si="38"/>
        <v>0.37815126050420167</v>
      </c>
      <c r="J1269">
        <f t="shared" si="39"/>
        <v>90</v>
      </c>
    </row>
    <row r="1270" spans="1:10" ht="52.8" x14ac:dyDescent="0.3">
      <c r="A1270" s="73">
        <v>159268</v>
      </c>
      <c r="B1270" s="73" t="s">
        <v>199</v>
      </c>
      <c r="C1270" s="73">
        <v>662009</v>
      </c>
      <c r="D1270" s="73" t="s">
        <v>1589</v>
      </c>
      <c r="E1270" s="73">
        <v>97</v>
      </c>
      <c r="F1270" s="73">
        <v>26</v>
      </c>
      <c r="G1270" s="73">
        <v>156</v>
      </c>
      <c r="H1270" s="73">
        <v>279</v>
      </c>
      <c r="I1270">
        <f t="shared" si="38"/>
        <v>0.44086021505376344</v>
      </c>
      <c r="J1270">
        <f t="shared" si="39"/>
        <v>123</v>
      </c>
    </row>
    <row r="1271" spans="1:10" ht="66" x14ac:dyDescent="0.3">
      <c r="A1271" s="73">
        <v>159268</v>
      </c>
      <c r="B1271" s="73" t="s">
        <v>199</v>
      </c>
      <c r="C1271" s="73">
        <v>662005</v>
      </c>
      <c r="D1271" s="73" t="s">
        <v>1577</v>
      </c>
      <c r="E1271" s="73">
        <v>136</v>
      </c>
      <c r="F1271" s="73">
        <v>40</v>
      </c>
      <c r="G1271" s="73">
        <v>114</v>
      </c>
      <c r="H1271" s="73">
        <v>290</v>
      </c>
      <c r="I1271">
        <f t="shared" si="38"/>
        <v>0.60689655172413792</v>
      </c>
      <c r="J1271">
        <f t="shared" si="39"/>
        <v>176</v>
      </c>
    </row>
    <row r="1272" spans="1:10" ht="52.8" x14ac:dyDescent="0.3">
      <c r="A1272" s="73">
        <v>159268</v>
      </c>
      <c r="B1272" s="73" t="s">
        <v>199</v>
      </c>
      <c r="C1272" s="73">
        <v>662004</v>
      </c>
      <c r="D1272" s="73" t="s">
        <v>1068</v>
      </c>
      <c r="E1272" s="73">
        <v>47</v>
      </c>
      <c r="F1272" s="73">
        <v>26</v>
      </c>
      <c r="G1272" s="73">
        <v>252</v>
      </c>
      <c r="H1272" s="73">
        <v>325</v>
      </c>
      <c r="I1272">
        <f t="shared" si="38"/>
        <v>0.22461538461538461</v>
      </c>
      <c r="J1272">
        <f t="shared" si="39"/>
        <v>73</v>
      </c>
    </row>
    <row r="1273" spans="1:10" ht="52.8" x14ac:dyDescent="0.3">
      <c r="A1273" s="73">
        <v>159268</v>
      </c>
      <c r="B1273" s="73" t="s">
        <v>199</v>
      </c>
      <c r="C1273" s="73">
        <v>662003</v>
      </c>
      <c r="D1273" s="73" t="s">
        <v>1576</v>
      </c>
      <c r="E1273" s="73">
        <v>41</v>
      </c>
      <c r="F1273" s="73">
        <v>13</v>
      </c>
      <c r="G1273" s="73">
        <v>301</v>
      </c>
      <c r="H1273" s="73">
        <v>355</v>
      </c>
      <c r="I1273">
        <f t="shared" si="38"/>
        <v>0.15211267605633802</v>
      </c>
      <c r="J1273">
        <f t="shared" si="39"/>
        <v>54</v>
      </c>
    </row>
    <row r="1274" spans="1:10" ht="52.8" x14ac:dyDescent="0.3">
      <c r="A1274" s="73">
        <v>159268</v>
      </c>
      <c r="B1274" s="73" t="s">
        <v>199</v>
      </c>
      <c r="C1274" s="73">
        <v>662006</v>
      </c>
      <c r="D1274" s="73" t="s">
        <v>1580</v>
      </c>
      <c r="E1274" s="73">
        <v>56</v>
      </c>
      <c r="F1274" s="73">
        <v>14</v>
      </c>
      <c r="G1274" s="73">
        <v>286</v>
      </c>
      <c r="H1274" s="73">
        <v>356</v>
      </c>
      <c r="I1274">
        <f t="shared" si="38"/>
        <v>0.19662921348314608</v>
      </c>
      <c r="J1274">
        <f t="shared" si="39"/>
        <v>70</v>
      </c>
    </row>
    <row r="1275" spans="1:10" ht="39.6" x14ac:dyDescent="0.3">
      <c r="A1275" s="73">
        <v>159268</v>
      </c>
      <c r="B1275" s="73" t="s">
        <v>199</v>
      </c>
      <c r="C1275" s="73">
        <v>662010</v>
      </c>
      <c r="D1275" s="73" t="s">
        <v>1590</v>
      </c>
      <c r="E1275" s="73">
        <v>34</v>
      </c>
      <c r="F1275" s="73">
        <v>6</v>
      </c>
      <c r="G1275" s="73">
        <v>362</v>
      </c>
      <c r="H1275" s="73">
        <v>402</v>
      </c>
      <c r="I1275">
        <f t="shared" si="38"/>
        <v>9.950248756218906E-2</v>
      </c>
      <c r="J1275">
        <f t="shared" si="39"/>
        <v>40</v>
      </c>
    </row>
    <row r="1276" spans="1:10" ht="39.6" x14ac:dyDescent="0.3">
      <c r="A1276" s="73">
        <v>159268</v>
      </c>
      <c r="B1276" s="73" t="s">
        <v>199</v>
      </c>
      <c r="C1276" s="73">
        <v>662001</v>
      </c>
      <c r="D1276" s="73" t="s">
        <v>1583</v>
      </c>
      <c r="E1276" s="73">
        <v>110</v>
      </c>
      <c r="F1276" s="73">
        <v>49</v>
      </c>
      <c r="G1276" s="73">
        <v>258</v>
      </c>
      <c r="H1276" s="73">
        <v>417</v>
      </c>
      <c r="I1276">
        <f t="shared" si="38"/>
        <v>0.38129496402877699</v>
      </c>
      <c r="J1276">
        <f t="shared" si="39"/>
        <v>159</v>
      </c>
    </row>
    <row r="1277" spans="1:10" ht="39.6" x14ac:dyDescent="0.3">
      <c r="A1277" s="73">
        <v>159268</v>
      </c>
      <c r="B1277" s="73" t="s">
        <v>199</v>
      </c>
      <c r="C1277" s="73">
        <v>662008</v>
      </c>
      <c r="D1277" s="73" t="s">
        <v>1587</v>
      </c>
      <c r="E1277" s="73">
        <v>66</v>
      </c>
      <c r="F1277" s="73">
        <v>16</v>
      </c>
      <c r="G1277" s="73">
        <v>338</v>
      </c>
      <c r="H1277" s="73">
        <v>420</v>
      </c>
      <c r="I1277">
        <f t="shared" si="38"/>
        <v>0.19523809523809524</v>
      </c>
      <c r="J1277">
        <f t="shared" si="39"/>
        <v>82</v>
      </c>
    </row>
    <row r="1278" spans="1:10" ht="39.6" x14ac:dyDescent="0.3">
      <c r="A1278" s="73">
        <v>159268</v>
      </c>
      <c r="B1278" s="73" t="s">
        <v>199</v>
      </c>
      <c r="C1278" s="73">
        <v>686345</v>
      </c>
      <c r="D1278" s="73" t="s">
        <v>449</v>
      </c>
      <c r="E1278" s="73">
        <v>29</v>
      </c>
      <c r="F1278" s="73">
        <v>15</v>
      </c>
      <c r="G1278" s="73">
        <v>408</v>
      </c>
      <c r="H1278" s="73">
        <v>452</v>
      </c>
      <c r="I1278">
        <f t="shared" si="38"/>
        <v>9.7345132743362831E-2</v>
      </c>
      <c r="J1278">
        <f t="shared" si="39"/>
        <v>44</v>
      </c>
    </row>
    <row r="1279" spans="1:10" ht="39.6" x14ac:dyDescent="0.3">
      <c r="A1279" s="73">
        <v>159268</v>
      </c>
      <c r="B1279" s="73" t="s">
        <v>199</v>
      </c>
      <c r="C1279" s="73">
        <v>662002</v>
      </c>
      <c r="D1279" s="73" t="s">
        <v>1584</v>
      </c>
      <c r="E1279" s="73">
        <v>56</v>
      </c>
      <c r="F1279" s="73">
        <v>12</v>
      </c>
      <c r="G1279" s="73">
        <v>420</v>
      </c>
      <c r="H1279" s="73">
        <v>488</v>
      </c>
      <c r="I1279">
        <f t="shared" si="38"/>
        <v>0.13934426229508196</v>
      </c>
      <c r="J1279">
        <f t="shared" si="39"/>
        <v>68</v>
      </c>
    </row>
    <row r="1280" spans="1:10" ht="39.6" x14ac:dyDescent="0.3">
      <c r="A1280" s="73">
        <v>159268</v>
      </c>
      <c r="B1280" s="73" t="s">
        <v>199</v>
      </c>
      <c r="C1280" s="73">
        <v>661999</v>
      </c>
      <c r="D1280" s="73" t="s">
        <v>1579</v>
      </c>
      <c r="E1280" s="73">
        <v>58</v>
      </c>
      <c r="F1280" s="73">
        <v>18</v>
      </c>
      <c r="G1280" s="73">
        <v>413</v>
      </c>
      <c r="H1280" s="73">
        <v>489</v>
      </c>
      <c r="I1280">
        <f t="shared" si="38"/>
        <v>0.15541922290388549</v>
      </c>
      <c r="J1280">
        <f t="shared" si="39"/>
        <v>76</v>
      </c>
    </row>
    <row r="1281" spans="1:10" ht="52.8" x14ac:dyDescent="0.3">
      <c r="A1281" s="73">
        <v>159268</v>
      </c>
      <c r="B1281" s="73" t="s">
        <v>199</v>
      </c>
      <c r="C1281" s="73">
        <v>686875</v>
      </c>
      <c r="D1281" s="73" t="s">
        <v>1588</v>
      </c>
      <c r="E1281" s="73">
        <v>46</v>
      </c>
      <c r="F1281" s="73">
        <v>14</v>
      </c>
      <c r="G1281" s="73">
        <v>432</v>
      </c>
      <c r="H1281" s="73">
        <v>492</v>
      </c>
      <c r="I1281">
        <f t="shared" si="38"/>
        <v>0.12195121951219512</v>
      </c>
      <c r="J1281">
        <f t="shared" si="39"/>
        <v>60</v>
      </c>
    </row>
    <row r="1282" spans="1:10" ht="39.6" x14ac:dyDescent="0.3">
      <c r="A1282" s="73">
        <v>159268</v>
      </c>
      <c r="B1282" s="73" t="s">
        <v>199</v>
      </c>
      <c r="C1282" s="73">
        <v>662000</v>
      </c>
      <c r="D1282" s="73" t="s">
        <v>1581</v>
      </c>
      <c r="E1282" s="73">
        <v>61</v>
      </c>
      <c r="F1282" s="73">
        <v>27</v>
      </c>
      <c r="G1282" s="73">
        <v>506</v>
      </c>
      <c r="H1282" s="73">
        <v>594</v>
      </c>
      <c r="I1282">
        <f t="shared" ref="I1282:I1345" si="40">SUM(E1282:F1282)/H1282</f>
        <v>0.14814814814814814</v>
      </c>
      <c r="J1282">
        <f t="shared" ref="J1282:J1345" si="41">SUM(E1282:F1282)</f>
        <v>88</v>
      </c>
    </row>
    <row r="1283" spans="1:10" ht="39.6" x14ac:dyDescent="0.3">
      <c r="A1283" s="73">
        <v>159268</v>
      </c>
      <c r="B1283" s="73" t="s">
        <v>199</v>
      </c>
      <c r="C1283" s="73">
        <v>661997</v>
      </c>
      <c r="D1283" s="73" t="s">
        <v>1578</v>
      </c>
      <c r="E1283" s="73">
        <v>118</v>
      </c>
      <c r="F1283" s="73">
        <v>34</v>
      </c>
      <c r="G1283" s="73">
        <v>1041</v>
      </c>
      <c r="H1283" s="73">
        <v>1193</v>
      </c>
      <c r="I1283">
        <f t="shared" si="40"/>
        <v>0.12740989103101424</v>
      </c>
      <c r="J1283">
        <f t="shared" si="41"/>
        <v>152</v>
      </c>
    </row>
    <row r="1284" spans="1:10" ht="39.6" x14ac:dyDescent="0.3">
      <c r="A1284" s="73">
        <v>159268</v>
      </c>
      <c r="B1284" s="73" t="s">
        <v>199</v>
      </c>
      <c r="C1284" s="73">
        <v>661996</v>
      </c>
      <c r="D1284" s="73" t="s">
        <v>1586</v>
      </c>
      <c r="E1284" s="73">
        <v>217</v>
      </c>
      <c r="F1284" s="73">
        <v>74</v>
      </c>
      <c r="G1284" s="73">
        <v>928</v>
      </c>
      <c r="H1284" s="73">
        <v>1219</v>
      </c>
      <c r="I1284">
        <f t="shared" si="40"/>
        <v>0.2387202625102543</v>
      </c>
      <c r="J1284">
        <f t="shared" si="41"/>
        <v>291</v>
      </c>
    </row>
    <row r="1285" spans="1:10" ht="52.8" x14ac:dyDescent="0.3">
      <c r="A1285" s="73">
        <v>160514</v>
      </c>
      <c r="B1285" s="73" t="s">
        <v>200</v>
      </c>
      <c r="C1285" s="73">
        <v>686577</v>
      </c>
      <c r="D1285" s="73" t="s">
        <v>200</v>
      </c>
      <c r="E1285" s="73">
        <v>149</v>
      </c>
      <c r="F1285" s="73">
        <v>0</v>
      </c>
      <c r="G1285" s="73">
        <v>81</v>
      </c>
      <c r="H1285" s="73">
        <v>230</v>
      </c>
      <c r="I1285">
        <f t="shared" si="40"/>
        <v>0.64782608695652177</v>
      </c>
      <c r="J1285">
        <f t="shared" si="41"/>
        <v>149</v>
      </c>
    </row>
    <row r="1286" spans="1:10" ht="52.8" x14ac:dyDescent="0.3">
      <c r="A1286" s="73">
        <v>159424</v>
      </c>
      <c r="B1286" s="73" t="s">
        <v>201</v>
      </c>
      <c r="C1286" s="73">
        <v>661817</v>
      </c>
      <c r="D1286" s="73" t="s">
        <v>1591</v>
      </c>
      <c r="E1286" s="73">
        <v>185</v>
      </c>
      <c r="F1286" s="73">
        <v>0</v>
      </c>
      <c r="G1286" s="73">
        <v>66</v>
      </c>
      <c r="H1286" s="73">
        <v>251</v>
      </c>
      <c r="I1286">
        <f t="shared" si="40"/>
        <v>0.73705179282868527</v>
      </c>
      <c r="J1286">
        <f t="shared" si="41"/>
        <v>185</v>
      </c>
    </row>
    <row r="1287" spans="1:10" ht="39.6" x14ac:dyDescent="0.3">
      <c r="A1287" s="73">
        <v>159424</v>
      </c>
      <c r="B1287" s="73" t="s">
        <v>201</v>
      </c>
      <c r="C1287" s="73">
        <v>661816</v>
      </c>
      <c r="D1287" s="73" t="s">
        <v>414</v>
      </c>
      <c r="E1287" s="73">
        <v>367</v>
      </c>
      <c r="F1287" s="73">
        <v>0</v>
      </c>
      <c r="G1287" s="73">
        <v>119</v>
      </c>
      <c r="H1287" s="73">
        <v>486</v>
      </c>
      <c r="I1287">
        <f t="shared" si="40"/>
        <v>0.75514403292181065</v>
      </c>
      <c r="J1287">
        <f t="shared" si="41"/>
        <v>367</v>
      </c>
    </row>
    <row r="1288" spans="1:10" ht="66" x14ac:dyDescent="0.3">
      <c r="A1288" s="73">
        <v>159474</v>
      </c>
      <c r="B1288" s="73" t="s">
        <v>202</v>
      </c>
      <c r="C1288" s="73">
        <v>663969</v>
      </c>
      <c r="D1288" s="73" t="s">
        <v>1593</v>
      </c>
      <c r="E1288" s="73">
        <v>93</v>
      </c>
      <c r="F1288" s="73">
        <v>0</v>
      </c>
      <c r="G1288" s="73">
        <v>38</v>
      </c>
      <c r="H1288" s="73">
        <v>131</v>
      </c>
      <c r="I1288">
        <f t="shared" si="40"/>
        <v>0.70992366412213737</v>
      </c>
      <c r="J1288">
        <f t="shared" si="41"/>
        <v>93</v>
      </c>
    </row>
    <row r="1289" spans="1:10" ht="39.6" x14ac:dyDescent="0.3">
      <c r="A1289" s="73">
        <v>159474</v>
      </c>
      <c r="B1289" s="73" t="s">
        <v>202</v>
      </c>
      <c r="C1289" s="73">
        <v>660289</v>
      </c>
      <c r="D1289" s="73" t="s">
        <v>1592</v>
      </c>
      <c r="E1289" s="73">
        <v>111</v>
      </c>
      <c r="F1289" s="73">
        <v>0</v>
      </c>
      <c r="G1289" s="73">
        <v>70</v>
      </c>
      <c r="H1289" s="73">
        <v>181</v>
      </c>
      <c r="I1289">
        <f t="shared" si="40"/>
        <v>0.61325966850828728</v>
      </c>
      <c r="J1289">
        <f t="shared" si="41"/>
        <v>111</v>
      </c>
    </row>
    <row r="1290" spans="1:10" ht="92.4" x14ac:dyDescent="0.3">
      <c r="A1290" s="73">
        <v>159886</v>
      </c>
      <c r="B1290" s="73" t="s">
        <v>203</v>
      </c>
      <c r="C1290" s="73">
        <v>660344</v>
      </c>
      <c r="D1290" s="73" t="s">
        <v>1596</v>
      </c>
      <c r="E1290" s="73">
        <v>63</v>
      </c>
      <c r="F1290" s="73">
        <v>0</v>
      </c>
      <c r="G1290" s="73">
        <v>0</v>
      </c>
      <c r="H1290" s="73">
        <v>63</v>
      </c>
      <c r="I1290">
        <f t="shared" si="40"/>
        <v>1</v>
      </c>
      <c r="J1290">
        <f t="shared" si="41"/>
        <v>63</v>
      </c>
    </row>
    <row r="1291" spans="1:10" ht="52.8" x14ac:dyDescent="0.3">
      <c r="A1291" s="73">
        <v>159886</v>
      </c>
      <c r="B1291" s="73" t="s">
        <v>203</v>
      </c>
      <c r="C1291" s="73">
        <v>662569</v>
      </c>
      <c r="D1291" s="73" t="s">
        <v>1358</v>
      </c>
      <c r="E1291" s="73">
        <v>201</v>
      </c>
      <c r="F1291" s="73">
        <v>0</v>
      </c>
      <c r="G1291" s="73">
        <v>45</v>
      </c>
      <c r="H1291" s="73">
        <v>246</v>
      </c>
      <c r="I1291">
        <f t="shared" si="40"/>
        <v>0.81707317073170727</v>
      </c>
      <c r="J1291">
        <f t="shared" si="41"/>
        <v>201</v>
      </c>
    </row>
    <row r="1292" spans="1:10" ht="52.8" x14ac:dyDescent="0.3">
      <c r="A1292" s="73">
        <v>159886</v>
      </c>
      <c r="B1292" s="73" t="s">
        <v>203</v>
      </c>
      <c r="C1292" s="73">
        <v>660341</v>
      </c>
      <c r="D1292" s="73" t="s">
        <v>1197</v>
      </c>
      <c r="E1292" s="73">
        <v>233</v>
      </c>
      <c r="F1292" s="73">
        <v>0</v>
      </c>
      <c r="G1292" s="73">
        <v>85</v>
      </c>
      <c r="H1292" s="73">
        <v>318</v>
      </c>
      <c r="I1292">
        <f t="shared" si="40"/>
        <v>0.73270440251572322</v>
      </c>
      <c r="J1292">
        <f t="shared" si="41"/>
        <v>233</v>
      </c>
    </row>
    <row r="1293" spans="1:10" ht="52.8" x14ac:dyDescent="0.3">
      <c r="A1293" s="73">
        <v>159886</v>
      </c>
      <c r="B1293" s="73" t="s">
        <v>203</v>
      </c>
      <c r="C1293" s="73">
        <v>660342</v>
      </c>
      <c r="D1293" s="73" t="s">
        <v>1595</v>
      </c>
      <c r="E1293" s="73">
        <v>208</v>
      </c>
      <c r="F1293" s="73">
        <v>0</v>
      </c>
      <c r="G1293" s="73">
        <v>132</v>
      </c>
      <c r="H1293" s="73">
        <v>340</v>
      </c>
      <c r="I1293">
        <f t="shared" si="40"/>
        <v>0.61176470588235299</v>
      </c>
      <c r="J1293">
        <f t="shared" si="41"/>
        <v>208</v>
      </c>
    </row>
    <row r="1294" spans="1:10" ht="52.8" x14ac:dyDescent="0.3">
      <c r="A1294" s="73">
        <v>159886</v>
      </c>
      <c r="B1294" s="73" t="s">
        <v>203</v>
      </c>
      <c r="C1294" s="73">
        <v>660339</v>
      </c>
      <c r="D1294" s="73" t="s">
        <v>1594</v>
      </c>
      <c r="E1294" s="73">
        <v>309</v>
      </c>
      <c r="F1294" s="73">
        <v>0</v>
      </c>
      <c r="G1294" s="73">
        <v>57</v>
      </c>
      <c r="H1294" s="73">
        <v>366</v>
      </c>
      <c r="I1294">
        <f t="shared" si="40"/>
        <v>0.84426229508196726</v>
      </c>
      <c r="J1294">
        <f t="shared" si="41"/>
        <v>309</v>
      </c>
    </row>
    <row r="1295" spans="1:10" ht="79.2" x14ac:dyDescent="0.3">
      <c r="A1295" s="73">
        <v>159886</v>
      </c>
      <c r="B1295" s="73" t="s">
        <v>203</v>
      </c>
      <c r="C1295" s="73">
        <v>660337</v>
      </c>
      <c r="D1295" s="73" t="s">
        <v>1598</v>
      </c>
      <c r="E1295" s="73">
        <v>276</v>
      </c>
      <c r="F1295" s="73">
        <v>0</v>
      </c>
      <c r="G1295" s="73">
        <v>124</v>
      </c>
      <c r="H1295" s="73">
        <v>400</v>
      </c>
      <c r="I1295">
        <f t="shared" si="40"/>
        <v>0.69</v>
      </c>
      <c r="J1295">
        <f t="shared" si="41"/>
        <v>276</v>
      </c>
    </row>
    <row r="1296" spans="1:10" ht="52.8" x14ac:dyDescent="0.3">
      <c r="A1296" s="73">
        <v>159886</v>
      </c>
      <c r="B1296" s="73" t="s">
        <v>203</v>
      </c>
      <c r="C1296" s="73">
        <v>660338</v>
      </c>
      <c r="D1296" s="73" t="s">
        <v>1568</v>
      </c>
      <c r="E1296" s="73">
        <v>315</v>
      </c>
      <c r="F1296" s="73">
        <v>0</v>
      </c>
      <c r="G1296" s="73">
        <v>142</v>
      </c>
      <c r="H1296" s="73">
        <v>457</v>
      </c>
      <c r="I1296">
        <f t="shared" si="40"/>
        <v>0.68927789934354489</v>
      </c>
      <c r="J1296">
        <f t="shared" si="41"/>
        <v>315</v>
      </c>
    </row>
    <row r="1297" spans="1:10" ht="52.8" x14ac:dyDescent="0.3">
      <c r="A1297" s="73">
        <v>159886</v>
      </c>
      <c r="B1297" s="73" t="s">
        <v>203</v>
      </c>
      <c r="C1297" s="73">
        <v>660336</v>
      </c>
      <c r="D1297" s="73" t="s">
        <v>1597</v>
      </c>
      <c r="E1297" s="73">
        <v>559</v>
      </c>
      <c r="F1297" s="73">
        <v>0</v>
      </c>
      <c r="G1297" s="73">
        <v>384</v>
      </c>
      <c r="H1297" s="73">
        <v>943</v>
      </c>
      <c r="I1297">
        <f t="shared" si="40"/>
        <v>0.59278897136797459</v>
      </c>
      <c r="J1297">
        <f t="shared" si="41"/>
        <v>559</v>
      </c>
    </row>
    <row r="1298" spans="1:10" ht="52.8" x14ac:dyDescent="0.3">
      <c r="A1298" s="73">
        <v>159440</v>
      </c>
      <c r="B1298" s="73" t="s">
        <v>204</v>
      </c>
      <c r="C1298" s="73">
        <v>665887</v>
      </c>
      <c r="D1298" s="73" t="s">
        <v>1600</v>
      </c>
      <c r="E1298" s="73">
        <v>117</v>
      </c>
      <c r="F1298" s="73">
        <v>0</v>
      </c>
      <c r="G1298" s="73">
        <v>48</v>
      </c>
      <c r="H1298" s="73">
        <v>165</v>
      </c>
      <c r="I1298">
        <f t="shared" si="40"/>
        <v>0.70909090909090911</v>
      </c>
      <c r="J1298">
        <f t="shared" si="41"/>
        <v>117</v>
      </c>
    </row>
    <row r="1299" spans="1:10" ht="52.8" x14ac:dyDescent="0.3">
      <c r="A1299" s="73">
        <v>159440</v>
      </c>
      <c r="B1299" s="73" t="s">
        <v>204</v>
      </c>
      <c r="C1299" s="73">
        <v>660809</v>
      </c>
      <c r="D1299" s="73" t="s">
        <v>1599</v>
      </c>
      <c r="E1299" s="73">
        <v>72</v>
      </c>
      <c r="F1299" s="73">
        <v>37</v>
      </c>
      <c r="G1299" s="73">
        <v>128</v>
      </c>
      <c r="H1299" s="73">
        <v>237</v>
      </c>
      <c r="I1299">
        <f t="shared" si="40"/>
        <v>0.45991561181434598</v>
      </c>
      <c r="J1299">
        <f t="shared" si="41"/>
        <v>109</v>
      </c>
    </row>
    <row r="1300" spans="1:10" ht="52.8" x14ac:dyDescent="0.3">
      <c r="A1300" s="73">
        <v>159440</v>
      </c>
      <c r="B1300" s="73" t="s">
        <v>204</v>
      </c>
      <c r="C1300" s="73">
        <v>660810</v>
      </c>
      <c r="D1300" s="73" t="s">
        <v>1601</v>
      </c>
      <c r="E1300" s="73">
        <v>115</v>
      </c>
      <c r="F1300" s="73">
        <v>50</v>
      </c>
      <c r="G1300" s="73">
        <v>249</v>
      </c>
      <c r="H1300" s="73">
        <v>414</v>
      </c>
      <c r="I1300">
        <f t="shared" si="40"/>
        <v>0.39855072463768115</v>
      </c>
      <c r="J1300">
        <f t="shared" si="41"/>
        <v>165</v>
      </c>
    </row>
    <row r="1301" spans="1:10" ht="52.8" x14ac:dyDescent="0.3">
      <c r="A1301" s="73">
        <v>159440</v>
      </c>
      <c r="B1301" s="73" t="s">
        <v>204</v>
      </c>
      <c r="C1301" s="73">
        <v>663283</v>
      </c>
      <c r="D1301" s="73" t="s">
        <v>1602</v>
      </c>
      <c r="E1301" s="73">
        <v>176</v>
      </c>
      <c r="F1301" s="73">
        <v>80</v>
      </c>
      <c r="G1301" s="73">
        <v>292</v>
      </c>
      <c r="H1301" s="73">
        <v>548</v>
      </c>
      <c r="I1301">
        <f t="shared" si="40"/>
        <v>0.46715328467153283</v>
      </c>
      <c r="J1301">
        <f t="shared" si="41"/>
        <v>256</v>
      </c>
    </row>
    <row r="1302" spans="1:10" ht="39.6" x14ac:dyDescent="0.3">
      <c r="A1302" s="73">
        <v>159524</v>
      </c>
      <c r="B1302" s="73" t="s">
        <v>205</v>
      </c>
      <c r="C1302" s="73">
        <v>686910</v>
      </c>
      <c r="D1302" s="73" t="s">
        <v>1605</v>
      </c>
      <c r="E1302" s="73">
        <v>49</v>
      </c>
      <c r="F1302" s="73">
        <v>0</v>
      </c>
      <c r="G1302" s="73">
        <v>5</v>
      </c>
      <c r="H1302" s="73">
        <v>54</v>
      </c>
      <c r="I1302">
        <f t="shared" si="40"/>
        <v>0.90740740740740744</v>
      </c>
      <c r="J1302">
        <f t="shared" si="41"/>
        <v>49</v>
      </c>
    </row>
    <row r="1303" spans="1:10" ht="39.6" x14ac:dyDescent="0.3">
      <c r="A1303" s="73">
        <v>159524</v>
      </c>
      <c r="B1303" s="73" t="s">
        <v>205</v>
      </c>
      <c r="C1303" s="73">
        <v>662126</v>
      </c>
      <c r="D1303" s="73" t="s">
        <v>1604</v>
      </c>
      <c r="E1303" s="73">
        <v>66</v>
      </c>
      <c r="F1303" s="73">
        <v>0</v>
      </c>
      <c r="G1303" s="73">
        <v>7</v>
      </c>
      <c r="H1303" s="73">
        <v>73</v>
      </c>
      <c r="I1303">
        <f t="shared" si="40"/>
        <v>0.90410958904109584</v>
      </c>
      <c r="J1303">
        <f t="shared" si="41"/>
        <v>66</v>
      </c>
    </row>
    <row r="1304" spans="1:10" ht="39.6" x14ac:dyDescent="0.3">
      <c r="A1304" s="73">
        <v>159524</v>
      </c>
      <c r="B1304" s="73" t="s">
        <v>205</v>
      </c>
      <c r="C1304" s="73">
        <v>662125</v>
      </c>
      <c r="D1304" s="73" t="s">
        <v>1603</v>
      </c>
      <c r="E1304" s="73">
        <v>134</v>
      </c>
      <c r="F1304" s="73">
        <v>0</v>
      </c>
      <c r="G1304" s="73">
        <v>6</v>
      </c>
      <c r="H1304" s="73">
        <v>140</v>
      </c>
      <c r="I1304">
        <f t="shared" si="40"/>
        <v>0.95714285714285718</v>
      </c>
      <c r="J1304">
        <f t="shared" si="41"/>
        <v>134</v>
      </c>
    </row>
    <row r="1305" spans="1:10" ht="39.6" x14ac:dyDescent="0.3">
      <c r="A1305" s="73">
        <v>160160</v>
      </c>
      <c r="B1305" s="73" t="s">
        <v>206</v>
      </c>
      <c r="C1305" s="73">
        <v>683550</v>
      </c>
      <c r="D1305" s="73" t="s">
        <v>1606</v>
      </c>
      <c r="E1305" s="73">
        <v>151</v>
      </c>
      <c r="F1305" s="73">
        <v>0</v>
      </c>
      <c r="G1305" s="73">
        <v>82</v>
      </c>
      <c r="H1305" s="73">
        <v>233</v>
      </c>
      <c r="I1305">
        <f t="shared" si="40"/>
        <v>0.64806866952789699</v>
      </c>
      <c r="J1305">
        <f t="shared" si="41"/>
        <v>151</v>
      </c>
    </row>
    <row r="1306" spans="1:10" ht="39.6" x14ac:dyDescent="0.3">
      <c r="A1306" s="73">
        <v>159889</v>
      </c>
      <c r="B1306" s="73" t="s">
        <v>207</v>
      </c>
      <c r="C1306" s="73">
        <v>661149</v>
      </c>
      <c r="D1306" s="73" t="s">
        <v>1610</v>
      </c>
      <c r="E1306" s="73">
        <v>242</v>
      </c>
      <c r="F1306" s="73">
        <v>0</v>
      </c>
      <c r="G1306" s="73">
        <v>6</v>
      </c>
      <c r="H1306" s="73">
        <v>248</v>
      </c>
      <c r="I1306">
        <f t="shared" si="40"/>
        <v>0.97580645161290325</v>
      </c>
      <c r="J1306">
        <f t="shared" si="41"/>
        <v>242</v>
      </c>
    </row>
    <row r="1307" spans="1:10" ht="52.8" x14ac:dyDescent="0.3">
      <c r="A1307" s="73">
        <v>159889</v>
      </c>
      <c r="B1307" s="73" t="s">
        <v>207</v>
      </c>
      <c r="C1307" s="73">
        <v>661150</v>
      </c>
      <c r="D1307" s="73" t="s">
        <v>1608</v>
      </c>
      <c r="E1307" s="73">
        <v>405</v>
      </c>
      <c r="F1307" s="73">
        <v>0</v>
      </c>
      <c r="G1307" s="73">
        <v>22</v>
      </c>
      <c r="H1307" s="73">
        <v>427</v>
      </c>
      <c r="I1307">
        <f t="shared" si="40"/>
        <v>0.94847775175644033</v>
      </c>
      <c r="J1307">
        <f t="shared" si="41"/>
        <v>405</v>
      </c>
    </row>
    <row r="1308" spans="1:10" ht="52.8" x14ac:dyDescent="0.3">
      <c r="A1308" s="73">
        <v>159889</v>
      </c>
      <c r="B1308" s="73" t="s">
        <v>207</v>
      </c>
      <c r="C1308" s="73">
        <v>663336</v>
      </c>
      <c r="D1308" s="73" t="s">
        <v>382</v>
      </c>
      <c r="E1308" s="73">
        <v>436</v>
      </c>
      <c r="F1308" s="73">
        <v>0</v>
      </c>
      <c r="G1308" s="73">
        <v>12</v>
      </c>
      <c r="H1308" s="73">
        <v>448</v>
      </c>
      <c r="I1308">
        <f t="shared" si="40"/>
        <v>0.9732142857142857</v>
      </c>
      <c r="J1308">
        <f t="shared" si="41"/>
        <v>436</v>
      </c>
    </row>
    <row r="1309" spans="1:10" ht="39.6" x14ac:dyDescent="0.3">
      <c r="A1309" s="73">
        <v>159889</v>
      </c>
      <c r="B1309" s="73" t="s">
        <v>207</v>
      </c>
      <c r="C1309" s="73">
        <v>663337</v>
      </c>
      <c r="D1309" s="73" t="s">
        <v>1607</v>
      </c>
      <c r="E1309" s="73">
        <v>519</v>
      </c>
      <c r="F1309" s="73">
        <v>0</v>
      </c>
      <c r="G1309" s="73">
        <v>39</v>
      </c>
      <c r="H1309" s="73">
        <v>558</v>
      </c>
      <c r="I1309">
        <f t="shared" si="40"/>
        <v>0.93010752688172038</v>
      </c>
      <c r="J1309">
        <f t="shared" si="41"/>
        <v>519</v>
      </c>
    </row>
    <row r="1310" spans="1:10" ht="39.6" x14ac:dyDescent="0.3">
      <c r="A1310" s="73">
        <v>159889</v>
      </c>
      <c r="B1310" s="73" t="s">
        <v>207</v>
      </c>
      <c r="C1310" s="73">
        <v>665721</v>
      </c>
      <c r="D1310" s="73" t="s">
        <v>1609</v>
      </c>
      <c r="E1310" s="73">
        <v>679</v>
      </c>
      <c r="F1310" s="73">
        <v>0</v>
      </c>
      <c r="G1310" s="73">
        <v>143</v>
      </c>
      <c r="H1310" s="73">
        <v>822</v>
      </c>
      <c r="I1310">
        <f t="shared" si="40"/>
        <v>0.82603406326034068</v>
      </c>
      <c r="J1310">
        <f t="shared" si="41"/>
        <v>679</v>
      </c>
    </row>
    <row r="1311" spans="1:10" ht="52.8" x14ac:dyDescent="0.3">
      <c r="A1311" s="73">
        <v>159971</v>
      </c>
      <c r="B1311" s="73" t="s">
        <v>208</v>
      </c>
      <c r="C1311" s="73">
        <v>662192</v>
      </c>
      <c r="D1311" s="73" t="s">
        <v>1288</v>
      </c>
      <c r="E1311" s="73">
        <v>52</v>
      </c>
      <c r="F1311" s="73">
        <v>6</v>
      </c>
      <c r="G1311" s="73">
        <v>219</v>
      </c>
      <c r="H1311" s="73">
        <v>277</v>
      </c>
      <c r="I1311">
        <f t="shared" si="40"/>
        <v>0.20938628158844766</v>
      </c>
      <c r="J1311">
        <f t="shared" si="41"/>
        <v>58</v>
      </c>
    </row>
    <row r="1312" spans="1:10" ht="39.6" x14ac:dyDescent="0.3">
      <c r="A1312" s="73">
        <v>159971</v>
      </c>
      <c r="B1312" s="73" t="s">
        <v>208</v>
      </c>
      <c r="C1312" s="73">
        <v>662191</v>
      </c>
      <c r="D1312" s="73" t="s">
        <v>1197</v>
      </c>
      <c r="E1312" s="73">
        <v>69</v>
      </c>
      <c r="F1312" s="73">
        <v>19</v>
      </c>
      <c r="G1312" s="73">
        <v>192</v>
      </c>
      <c r="H1312" s="73">
        <v>280</v>
      </c>
      <c r="I1312">
        <f t="shared" si="40"/>
        <v>0.31428571428571428</v>
      </c>
      <c r="J1312">
        <f t="shared" si="41"/>
        <v>88</v>
      </c>
    </row>
    <row r="1313" spans="1:10" ht="39.6" x14ac:dyDescent="0.3">
      <c r="A1313" s="73">
        <v>159971</v>
      </c>
      <c r="B1313" s="73" t="s">
        <v>208</v>
      </c>
      <c r="C1313" s="73">
        <v>685813</v>
      </c>
      <c r="D1313" s="73" t="s">
        <v>1611</v>
      </c>
      <c r="E1313" s="73">
        <v>207</v>
      </c>
      <c r="F1313" s="73">
        <v>0</v>
      </c>
      <c r="G1313" s="73">
        <v>111</v>
      </c>
      <c r="H1313" s="73">
        <v>318</v>
      </c>
      <c r="I1313">
        <f t="shared" si="40"/>
        <v>0.65094339622641506</v>
      </c>
      <c r="J1313">
        <f t="shared" si="41"/>
        <v>207</v>
      </c>
    </row>
    <row r="1314" spans="1:10" ht="39.6" x14ac:dyDescent="0.3">
      <c r="A1314" s="73">
        <v>159971</v>
      </c>
      <c r="B1314" s="73" t="s">
        <v>208</v>
      </c>
      <c r="C1314" s="73">
        <v>662193</v>
      </c>
      <c r="D1314" s="73" t="s">
        <v>1358</v>
      </c>
      <c r="E1314" s="73">
        <v>250</v>
      </c>
      <c r="F1314" s="73">
        <v>0</v>
      </c>
      <c r="G1314" s="73">
        <v>91</v>
      </c>
      <c r="H1314" s="73">
        <v>341</v>
      </c>
      <c r="I1314">
        <f t="shared" si="40"/>
        <v>0.73313782991202348</v>
      </c>
      <c r="J1314">
        <f t="shared" si="41"/>
        <v>250</v>
      </c>
    </row>
    <row r="1315" spans="1:10" ht="39.6" x14ac:dyDescent="0.3">
      <c r="A1315" s="73">
        <v>159971</v>
      </c>
      <c r="B1315" s="73" t="s">
        <v>208</v>
      </c>
      <c r="C1315" s="73">
        <v>662194</v>
      </c>
      <c r="D1315" s="73" t="s">
        <v>1612</v>
      </c>
      <c r="E1315" s="73">
        <v>179</v>
      </c>
      <c r="F1315" s="73">
        <v>40</v>
      </c>
      <c r="G1315" s="73">
        <v>435</v>
      </c>
      <c r="H1315" s="73">
        <v>654</v>
      </c>
      <c r="I1315">
        <f t="shared" si="40"/>
        <v>0.33486238532110091</v>
      </c>
      <c r="J1315">
        <f t="shared" si="41"/>
        <v>219</v>
      </c>
    </row>
    <row r="1316" spans="1:10" ht="39.6" x14ac:dyDescent="0.3">
      <c r="A1316" s="73">
        <v>159971</v>
      </c>
      <c r="B1316" s="73" t="s">
        <v>208</v>
      </c>
      <c r="C1316" s="73">
        <v>662195</v>
      </c>
      <c r="D1316" s="73" t="s">
        <v>1613</v>
      </c>
      <c r="E1316" s="73">
        <v>183</v>
      </c>
      <c r="F1316" s="73">
        <v>56</v>
      </c>
      <c r="G1316" s="73">
        <v>624</v>
      </c>
      <c r="H1316" s="73">
        <v>863</v>
      </c>
      <c r="I1316">
        <f t="shared" si="40"/>
        <v>0.27694090382387021</v>
      </c>
      <c r="J1316">
        <f t="shared" si="41"/>
        <v>239</v>
      </c>
    </row>
    <row r="1317" spans="1:10" ht="39.6" x14ac:dyDescent="0.3">
      <c r="A1317" s="73">
        <v>159884</v>
      </c>
      <c r="B1317" s="73" t="s">
        <v>209</v>
      </c>
      <c r="C1317" s="73">
        <v>660470</v>
      </c>
      <c r="D1317" s="73" t="s">
        <v>1640</v>
      </c>
      <c r="E1317" s="73">
        <v>104</v>
      </c>
      <c r="F1317" s="73">
        <v>0</v>
      </c>
      <c r="G1317" s="73">
        <v>48</v>
      </c>
      <c r="H1317" s="73">
        <v>152</v>
      </c>
      <c r="I1317">
        <f t="shared" si="40"/>
        <v>0.68421052631578949</v>
      </c>
      <c r="J1317">
        <f t="shared" si="41"/>
        <v>104</v>
      </c>
    </row>
    <row r="1318" spans="1:10" ht="39.6" x14ac:dyDescent="0.3">
      <c r="A1318" s="73">
        <v>159884</v>
      </c>
      <c r="B1318" s="73" t="s">
        <v>209</v>
      </c>
      <c r="C1318" s="73">
        <v>660479</v>
      </c>
      <c r="D1318" s="73" t="s">
        <v>1630</v>
      </c>
      <c r="E1318" s="73">
        <v>90</v>
      </c>
      <c r="F1318" s="73">
        <v>26</v>
      </c>
      <c r="G1318" s="73">
        <v>188</v>
      </c>
      <c r="H1318" s="73">
        <v>304</v>
      </c>
      <c r="I1318">
        <f t="shared" si="40"/>
        <v>0.38157894736842107</v>
      </c>
      <c r="J1318">
        <f t="shared" si="41"/>
        <v>116</v>
      </c>
    </row>
    <row r="1319" spans="1:10" ht="39.6" x14ac:dyDescent="0.3">
      <c r="A1319" s="73">
        <v>159884</v>
      </c>
      <c r="B1319" s="73" t="s">
        <v>209</v>
      </c>
      <c r="C1319" s="73">
        <v>664902</v>
      </c>
      <c r="D1319" s="73" t="s">
        <v>1636</v>
      </c>
      <c r="E1319" s="73">
        <v>184</v>
      </c>
      <c r="F1319" s="73">
        <v>0</v>
      </c>
      <c r="G1319" s="73">
        <v>131</v>
      </c>
      <c r="H1319" s="73">
        <v>315</v>
      </c>
      <c r="I1319">
        <f t="shared" si="40"/>
        <v>0.58412698412698416</v>
      </c>
      <c r="J1319">
        <f t="shared" si="41"/>
        <v>184</v>
      </c>
    </row>
    <row r="1320" spans="1:10" ht="52.8" x14ac:dyDescent="0.3">
      <c r="A1320" s="73">
        <v>159884</v>
      </c>
      <c r="B1320" s="73" t="s">
        <v>209</v>
      </c>
      <c r="C1320" s="73">
        <v>660488</v>
      </c>
      <c r="D1320" s="73" t="s">
        <v>1641</v>
      </c>
      <c r="E1320" s="73">
        <v>207</v>
      </c>
      <c r="F1320" s="73">
        <v>0</v>
      </c>
      <c r="G1320" s="73">
        <v>120</v>
      </c>
      <c r="H1320" s="73">
        <v>327</v>
      </c>
      <c r="I1320">
        <f t="shared" si="40"/>
        <v>0.6330275229357798</v>
      </c>
      <c r="J1320">
        <f t="shared" si="41"/>
        <v>207</v>
      </c>
    </row>
    <row r="1321" spans="1:10" ht="39.6" x14ac:dyDescent="0.3">
      <c r="A1321" s="73">
        <v>159884</v>
      </c>
      <c r="B1321" s="73" t="s">
        <v>209</v>
      </c>
      <c r="C1321" s="73">
        <v>662928</v>
      </c>
      <c r="D1321" s="73" t="s">
        <v>1638</v>
      </c>
      <c r="E1321" s="73">
        <v>258</v>
      </c>
      <c r="F1321" s="73">
        <v>0</v>
      </c>
      <c r="G1321" s="73">
        <v>90</v>
      </c>
      <c r="H1321" s="73">
        <v>348</v>
      </c>
      <c r="I1321">
        <f t="shared" si="40"/>
        <v>0.74137931034482762</v>
      </c>
      <c r="J1321">
        <f t="shared" si="41"/>
        <v>258</v>
      </c>
    </row>
    <row r="1322" spans="1:10" ht="39.6" x14ac:dyDescent="0.3">
      <c r="A1322" s="73">
        <v>159884</v>
      </c>
      <c r="B1322" s="73" t="s">
        <v>209</v>
      </c>
      <c r="C1322" s="73">
        <v>660478</v>
      </c>
      <c r="D1322" s="73" t="s">
        <v>1629</v>
      </c>
      <c r="E1322" s="73">
        <v>132</v>
      </c>
      <c r="F1322" s="73">
        <v>39</v>
      </c>
      <c r="G1322" s="73">
        <v>200</v>
      </c>
      <c r="H1322" s="73">
        <v>371</v>
      </c>
      <c r="I1322">
        <f t="shared" si="40"/>
        <v>0.46091644204851751</v>
      </c>
      <c r="J1322">
        <f t="shared" si="41"/>
        <v>171</v>
      </c>
    </row>
    <row r="1323" spans="1:10" ht="52.8" x14ac:dyDescent="0.3">
      <c r="A1323" s="73">
        <v>159884</v>
      </c>
      <c r="B1323" s="73" t="s">
        <v>209</v>
      </c>
      <c r="C1323" s="73">
        <v>660477</v>
      </c>
      <c r="D1323" s="73" t="s">
        <v>1628</v>
      </c>
      <c r="E1323" s="73">
        <v>102</v>
      </c>
      <c r="F1323" s="73">
        <v>24</v>
      </c>
      <c r="G1323" s="73">
        <v>265</v>
      </c>
      <c r="H1323" s="73">
        <v>391</v>
      </c>
      <c r="I1323">
        <f t="shared" si="40"/>
        <v>0.32225063938618925</v>
      </c>
      <c r="J1323">
        <f t="shared" si="41"/>
        <v>126</v>
      </c>
    </row>
    <row r="1324" spans="1:10" ht="39.6" x14ac:dyDescent="0.3">
      <c r="A1324" s="73">
        <v>159884</v>
      </c>
      <c r="B1324" s="73" t="s">
        <v>209</v>
      </c>
      <c r="C1324" s="73">
        <v>664904</v>
      </c>
      <c r="D1324" s="73" t="s">
        <v>956</v>
      </c>
      <c r="E1324" s="73">
        <v>216</v>
      </c>
      <c r="F1324" s="73">
        <v>0</v>
      </c>
      <c r="G1324" s="73">
        <v>177</v>
      </c>
      <c r="H1324" s="73">
        <v>393</v>
      </c>
      <c r="I1324">
        <f t="shared" si="40"/>
        <v>0.54961832061068705</v>
      </c>
      <c r="J1324">
        <f t="shared" si="41"/>
        <v>216</v>
      </c>
    </row>
    <row r="1325" spans="1:10" ht="39.6" x14ac:dyDescent="0.3">
      <c r="A1325" s="73">
        <v>159884</v>
      </c>
      <c r="B1325" s="73" t="s">
        <v>209</v>
      </c>
      <c r="C1325" s="73">
        <v>664903</v>
      </c>
      <c r="D1325" s="73" t="s">
        <v>1627</v>
      </c>
      <c r="E1325" s="73">
        <v>136</v>
      </c>
      <c r="F1325" s="73">
        <v>55</v>
      </c>
      <c r="G1325" s="73">
        <v>226</v>
      </c>
      <c r="H1325" s="73">
        <v>417</v>
      </c>
      <c r="I1325">
        <f t="shared" si="40"/>
        <v>0.45803357314148679</v>
      </c>
      <c r="J1325">
        <f t="shared" si="41"/>
        <v>191</v>
      </c>
    </row>
    <row r="1326" spans="1:10" ht="52.8" x14ac:dyDescent="0.3">
      <c r="A1326" s="73">
        <v>159884</v>
      </c>
      <c r="B1326" s="73" t="s">
        <v>209</v>
      </c>
      <c r="C1326" s="73">
        <v>660482</v>
      </c>
      <c r="D1326" s="73" t="s">
        <v>1633</v>
      </c>
      <c r="E1326" s="73">
        <v>147</v>
      </c>
      <c r="F1326" s="73">
        <v>53</v>
      </c>
      <c r="G1326" s="73">
        <v>254</v>
      </c>
      <c r="H1326" s="73">
        <v>454</v>
      </c>
      <c r="I1326">
        <f t="shared" si="40"/>
        <v>0.44052863436123346</v>
      </c>
      <c r="J1326">
        <f t="shared" si="41"/>
        <v>200</v>
      </c>
    </row>
    <row r="1327" spans="1:10" ht="39.6" x14ac:dyDescent="0.3">
      <c r="A1327" s="73">
        <v>159884</v>
      </c>
      <c r="B1327" s="73" t="s">
        <v>209</v>
      </c>
      <c r="C1327" s="73">
        <v>660491</v>
      </c>
      <c r="D1327" s="73" t="s">
        <v>1642</v>
      </c>
      <c r="E1327" s="73">
        <v>198</v>
      </c>
      <c r="F1327" s="73">
        <v>58</v>
      </c>
      <c r="G1327" s="73">
        <v>260</v>
      </c>
      <c r="H1327" s="73">
        <v>516</v>
      </c>
      <c r="I1327">
        <f t="shared" si="40"/>
        <v>0.49612403100775193</v>
      </c>
      <c r="J1327">
        <f t="shared" si="41"/>
        <v>256</v>
      </c>
    </row>
    <row r="1328" spans="1:10" ht="39.6" x14ac:dyDescent="0.3">
      <c r="A1328" s="73">
        <v>159884</v>
      </c>
      <c r="B1328" s="73" t="s">
        <v>209</v>
      </c>
      <c r="C1328" s="73">
        <v>660471</v>
      </c>
      <c r="D1328" s="73" t="s">
        <v>1616</v>
      </c>
      <c r="E1328" s="73">
        <v>157</v>
      </c>
      <c r="F1328" s="73">
        <v>49</v>
      </c>
      <c r="G1328" s="73">
        <v>358</v>
      </c>
      <c r="H1328" s="73">
        <v>564</v>
      </c>
      <c r="I1328">
        <f t="shared" si="40"/>
        <v>0.36524822695035464</v>
      </c>
      <c r="J1328">
        <f t="shared" si="41"/>
        <v>206</v>
      </c>
    </row>
    <row r="1329" spans="1:10" ht="39.6" x14ac:dyDescent="0.3">
      <c r="A1329" s="73">
        <v>159884</v>
      </c>
      <c r="B1329" s="73" t="s">
        <v>209</v>
      </c>
      <c r="C1329" s="73">
        <v>660473</v>
      </c>
      <c r="D1329" s="73" t="s">
        <v>1623</v>
      </c>
      <c r="E1329" s="73">
        <v>114</v>
      </c>
      <c r="F1329" s="73">
        <v>34</v>
      </c>
      <c r="G1329" s="73">
        <v>427</v>
      </c>
      <c r="H1329" s="73">
        <v>575</v>
      </c>
      <c r="I1329">
        <f t="shared" si="40"/>
        <v>0.25739130434782609</v>
      </c>
      <c r="J1329">
        <f t="shared" si="41"/>
        <v>148</v>
      </c>
    </row>
    <row r="1330" spans="1:10" ht="39.6" x14ac:dyDescent="0.3">
      <c r="A1330" s="73">
        <v>159884</v>
      </c>
      <c r="B1330" s="73" t="s">
        <v>209</v>
      </c>
      <c r="C1330" s="73">
        <v>660463</v>
      </c>
      <c r="D1330" s="73" t="s">
        <v>1618</v>
      </c>
      <c r="E1330" s="73">
        <v>191</v>
      </c>
      <c r="F1330" s="73">
        <v>50</v>
      </c>
      <c r="G1330" s="73">
        <v>355</v>
      </c>
      <c r="H1330" s="73">
        <v>596</v>
      </c>
      <c r="I1330">
        <f t="shared" si="40"/>
        <v>0.40436241610738255</v>
      </c>
      <c r="J1330">
        <f t="shared" si="41"/>
        <v>241</v>
      </c>
    </row>
    <row r="1331" spans="1:10" ht="52.8" x14ac:dyDescent="0.3">
      <c r="A1331" s="73">
        <v>159884</v>
      </c>
      <c r="B1331" s="73" t="s">
        <v>209</v>
      </c>
      <c r="C1331" s="73">
        <v>660490</v>
      </c>
      <c r="D1331" s="73" t="s">
        <v>1447</v>
      </c>
      <c r="E1331" s="73">
        <v>207</v>
      </c>
      <c r="F1331" s="73">
        <v>48</v>
      </c>
      <c r="G1331" s="73">
        <v>352</v>
      </c>
      <c r="H1331" s="73">
        <v>607</v>
      </c>
      <c r="I1331">
        <f t="shared" si="40"/>
        <v>0.42009884678747939</v>
      </c>
      <c r="J1331">
        <f t="shared" si="41"/>
        <v>255</v>
      </c>
    </row>
    <row r="1332" spans="1:10" ht="39.6" x14ac:dyDescent="0.3">
      <c r="A1332" s="73">
        <v>159884</v>
      </c>
      <c r="B1332" s="73" t="s">
        <v>209</v>
      </c>
      <c r="C1332" s="73">
        <v>664901</v>
      </c>
      <c r="D1332" s="73" t="s">
        <v>1622</v>
      </c>
      <c r="E1332" s="73">
        <v>460</v>
      </c>
      <c r="F1332" s="73">
        <v>0</v>
      </c>
      <c r="G1332" s="73">
        <v>182</v>
      </c>
      <c r="H1332" s="73">
        <v>642</v>
      </c>
      <c r="I1332">
        <f t="shared" si="40"/>
        <v>0.71651090342679125</v>
      </c>
      <c r="J1332">
        <f t="shared" si="41"/>
        <v>460</v>
      </c>
    </row>
    <row r="1333" spans="1:10" ht="52.8" x14ac:dyDescent="0.3">
      <c r="A1333" s="73">
        <v>159884</v>
      </c>
      <c r="B1333" s="73" t="s">
        <v>209</v>
      </c>
      <c r="C1333" s="73">
        <v>660484</v>
      </c>
      <c r="D1333" s="73" t="s">
        <v>1635</v>
      </c>
      <c r="E1333" s="73">
        <v>160</v>
      </c>
      <c r="F1333" s="73">
        <v>39</v>
      </c>
      <c r="G1333" s="73">
        <v>444</v>
      </c>
      <c r="H1333" s="73">
        <v>643</v>
      </c>
      <c r="I1333">
        <f t="shared" si="40"/>
        <v>0.30948678071539659</v>
      </c>
      <c r="J1333">
        <f t="shared" si="41"/>
        <v>199</v>
      </c>
    </row>
    <row r="1334" spans="1:10" ht="39.6" x14ac:dyDescent="0.3">
      <c r="A1334" s="73">
        <v>159884</v>
      </c>
      <c r="B1334" s="73" t="s">
        <v>209</v>
      </c>
      <c r="C1334" s="73">
        <v>663867</v>
      </c>
      <c r="D1334" s="73" t="s">
        <v>403</v>
      </c>
      <c r="E1334" s="73">
        <v>247</v>
      </c>
      <c r="F1334" s="73">
        <v>77</v>
      </c>
      <c r="G1334" s="73">
        <v>369</v>
      </c>
      <c r="H1334" s="73">
        <v>693</v>
      </c>
      <c r="I1334">
        <f t="shared" si="40"/>
        <v>0.46753246753246752</v>
      </c>
      <c r="J1334">
        <f t="shared" si="41"/>
        <v>324</v>
      </c>
    </row>
    <row r="1335" spans="1:10" ht="39.6" x14ac:dyDescent="0.3">
      <c r="A1335" s="73">
        <v>159884</v>
      </c>
      <c r="B1335" s="73" t="s">
        <v>209</v>
      </c>
      <c r="C1335" s="73">
        <v>660475</v>
      </c>
      <c r="D1335" s="73" t="s">
        <v>1625</v>
      </c>
      <c r="E1335" s="73">
        <v>213</v>
      </c>
      <c r="F1335" s="73">
        <v>74</v>
      </c>
      <c r="G1335" s="73">
        <v>416</v>
      </c>
      <c r="H1335" s="73">
        <v>703</v>
      </c>
      <c r="I1335">
        <f t="shared" si="40"/>
        <v>0.40825035561877665</v>
      </c>
      <c r="J1335">
        <f t="shared" si="41"/>
        <v>287</v>
      </c>
    </row>
    <row r="1336" spans="1:10" ht="52.8" x14ac:dyDescent="0.3">
      <c r="A1336" s="73">
        <v>159884</v>
      </c>
      <c r="B1336" s="73" t="s">
        <v>209</v>
      </c>
      <c r="C1336" s="73">
        <v>660480</v>
      </c>
      <c r="D1336" s="73" t="s">
        <v>1309</v>
      </c>
      <c r="E1336" s="73">
        <v>224</v>
      </c>
      <c r="F1336" s="73">
        <v>73</v>
      </c>
      <c r="G1336" s="73">
        <v>430</v>
      </c>
      <c r="H1336" s="73">
        <v>727</v>
      </c>
      <c r="I1336">
        <f t="shared" si="40"/>
        <v>0.40852819807427787</v>
      </c>
      <c r="J1336">
        <f t="shared" si="41"/>
        <v>297</v>
      </c>
    </row>
    <row r="1337" spans="1:10" ht="39.6" x14ac:dyDescent="0.3">
      <c r="A1337" s="73">
        <v>159884</v>
      </c>
      <c r="B1337" s="73" t="s">
        <v>209</v>
      </c>
      <c r="C1337" s="73">
        <v>664905</v>
      </c>
      <c r="D1337" s="73" t="s">
        <v>1639</v>
      </c>
      <c r="E1337" s="73">
        <v>467</v>
      </c>
      <c r="F1337" s="73">
        <v>0</v>
      </c>
      <c r="G1337" s="73">
        <v>260</v>
      </c>
      <c r="H1337" s="73">
        <v>727</v>
      </c>
      <c r="I1337">
        <f t="shared" si="40"/>
        <v>0.64236588720770293</v>
      </c>
      <c r="J1337">
        <f t="shared" si="41"/>
        <v>467</v>
      </c>
    </row>
    <row r="1338" spans="1:10" ht="39.6" x14ac:dyDescent="0.3">
      <c r="A1338" s="73">
        <v>159884</v>
      </c>
      <c r="B1338" s="73" t="s">
        <v>209</v>
      </c>
      <c r="C1338" s="73">
        <v>660460</v>
      </c>
      <c r="D1338" s="73" t="s">
        <v>1614</v>
      </c>
      <c r="E1338" s="73">
        <v>228</v>
      </c>
      <c r="F1338" s="73">
        <v>61</v>
      </c>
      <c r="G1338" s="73">
        <v>442</v>
      </c>
      <c r="H1338" s="73">
        <v>731</v>
      </c>
      <c r="I1338">
        <f t="shared" si="40"/>
        <v>0.39534883720930231</v>
      </c>
      <c r="J1338">
        <f t="shared" si="41"/>
        <v>289</v>
      </c>
    </row>
    <row r="1339" spans="1:10" ht="39.6" x14ac:dyDescent="0.3">
      <c r="A1339" s="73">
        <v>159884</v>
      </c>
      <c r="B1339" s="73" t="s">
        <v>209</v>
      </c>
      <c r="C1339" s="73">
        <v>660481</v>
      </c>
      <c r="D1339" s="73" t="s">
        <v>1631</v>
      </c>
      <c r="E1339" s="73">
        <v>246</v>
      </c>
      <c r="F1339" s="73">
        <v>69</v>
      </c>
      <c r="G1339" s="73">
        <v>447</v>
      </c>
      <c r="H1339" s="73">
        <v>762</v>
      </c>
      <c r="I1339">
        <f t="shared" si="40"/>
        <v>0.41338582677165353</v>
      </c>
      <c r="J1339">
        <f t="shared" si="41"/>
        <v>315</v>
      </c>
    </row>
    <row r="1340" spans="1:10" ht="39.6" x14ac:dyDescent="0.3">
      <c r="A1340" s="73">
        <v>159884</v>
      </c>
      <c r="B1340" s="73" t="s">
        <v>209</v>
      </c>
      <c r="C1340" s="73">
        <v>660465</v>
      </c>
      <c r="D1340" s="73" t="s">
        <v>1626</v>
      </c>
      <c r="E1340" s="73">
        <v>212</v>
      </c>
      <c r="F1340" s="73">
        <v>61</v>
      </c>
      <c r="G1340" s="73">
        <v>493</v>
      </c>
      <c r="H1340" s="73">
        <v>766</v>
      </c>
      <c r="I1340">
        <f t="shared" si="40"/>
        <v>0.35639686684073107</v>
      </c>
      <c r="J1340">
        <f t="shared" si="41"/>
        <v>273</v>
      </c>
    </row>
    <row r="1341" spans="1:10" ht="39.6" x14ac:dyDescent="0.3">
      <c r="A1341" s="73">
        <v>159884</v>
      </c>
      <c r="B1341" s="73" t="s">
        <v>209</v>
      </c>
      <c r="C1341" s="73">
        <v>663868</v>
      </c>
      <c r="D1341" s="73" t="s">
        <v>1619</v>
      </c>
      <c r="E1341" s="73">
        <v>187</v>
      </c>
      <c r="F1341" s="73">
        <v>65</v>
      </c>
      <c r="G1341" s="73">
        <v>528</v>
      </c>
      <c r="H1341" s="73">
        <v>780</v>
      </c>
      <c r="I1341">
        <f t="shared" si="40"/>
        <v>0.32307692307692309</v>
      </c>
      <c r="J1341">
        <f t="shared" si="41"/>
        <v>252</v>
      </c>
    </row>
    <row r="1342" spans="1:10" ht="39.6" x14ac:dyDescent="0.3">
      <c r="A1342" s="73">
        <v>159884</v>
      </c>
      <c r="B1342" s="73" t="s">
        <v>209</v>
      </c>
      <c r="C1342" s="73">
        <v>660464</v>
      </c>
      <c r="D1342" s="73" t="s">
        <v>1621</v>
      </c>
      <c r="E1342" s="73">
        <v>267</v>
      </c>
      <c r="F1342" s="73">
        <v>95</v>
      </c>
      <c r="G1342" s="73">
        <v>451</v>
      </c>
      <c r="H1342" s="73">
        <v>813</v>
      </c>
      <c r="I1342">
        <f t="shared" si="40"/>
        <v>0.44526445264452646</v>
      </c>
      <c r="J1342">
        <f t="shared" si="41"/>
        <v>362</v>
      </c>
    </row>
    <row r="1343" spans="1:10" ht="52.8" x14ac:dyDescent="0.3">
      <c r="A1343" s="73">
        <v>159884</v>
      </c>
      <c r="B1343" s="73" t="s">
        <v>209</v>
      </c>
      <c r="C1343" s="73">
        <v>664127</v>
      </c>
      <c r="D1343" s="73" t="s">
        <v>1624</v>
      </c>
      <c r="E1343" s="73">
        <v>241</v>
      </c>
      <c r="F1343" s="73">
        <v>81</v>
      </c>
      <c r="G1343" s="73">
        <v>527</v>
      </c>
      <c r="H1343" s="73">
        <v>849</v>
      </c>
      <c r="I1343">
        <f t="shared" si="40"/>
        <v>0.37926972909305062</v>
      </c>
      <c r="J1343">
        <f t="shared" si="41"/>
        <v>322</v>
      </c>
    </row>
    <row r="1344" spans="1:10" ht="39.6" x14ac:dyDescent="0.3">
      <c r="A1344" s="73">
        <v>159884</v>
      </c>
      <c r="B1344" s="73" t="s">
        <v>209</v>
      </c>
      <c r="C1344" s="73">
        <v>660466</v>
      </c>
      <c r="D1344" s="73" t="s">
        <v>1637</v>
      </c>
      <c r="E1344" s="73">
        <v>237</v>
      </c>
      <c r="F1344" s="73">
        <v>93</v>
      </c>
      <c r="G1344" s="73">
        <v>520</v>
      </c>
      <c r="H1344" s="73">
        <v>850</v>
      </c>
      <c r="I1344">
        <f t="shared" si="40"/>
        <v>0.38823529411764707</v>
      </c>
      <c r="J1344">
        <f t="shared" si="41"/>
        <v>330</v>
      </c>
    </row>
    <row r="1345" spans="1:10" ht="39.6" x14ac:dyDescent="0.3">
      <c r="A1345" s="73">
        <v>159884</v>
      </c>
      <c r="B1345" s="73" t="s">
        <v>209</v>
      </c>
      <c r="C1345" s="73">
        <v>660461</v>
      </c>
      <c r="D1345" s="73" t="s">
        <v>1615</v>
      </c>
      <c r="E1345" s="73">
        <v>288</v>
      </c>
      <c r="F1345" s="73">
        <v>73</v>
      </c>
      <c r="G1345" s="73">
        <v>497</v>
      </c>
      <c r="H1345" s="73">
        <v>858</v>
      </c>
      <c r="I1345">
        <f t="shared" si="40"/>
        <v>0.42074592074592077</v>
      </c>
      <c r="J1345">
        <f t="shared" si="41"/>
        <v>361</v>
      </c>
    </row>
    <row r="1346" spans="1:10" ht="52.8" x14ac:dyDescent="0.3">
      <c r="A1346" s="73">
        <v>159884</v>
      </c>
      <c r="B1346" s="73" t="s">
        <v>209</v>
      </c>
      <c r="C1346" s="73">
        <v>685812</v>
      </c>
      <c r="D1346" s="73" t="s">
        <v>1617</v>
      </c>
      <c r="E1346" s="73">
        <v>287</v>
      </c>
      <c r="F1346" s="73">
        <v>113</v>
      </c>
      <c r="G1346" s="73">
        <v>540</v>
      </c>
      <c r="H1346" s="73">
        <v>940</v>
      </c>
      <c r="I1346">
        <f t="shared" ref="I1346:I1409" si="42">SUM(E1346:F1346)/H1346</f>
        <v>0.42553191489361702</v>
      </c>
      <c r="J1346">
        <f t="shared" ref="J1346:J1409" si="43">SUM(E1346:F1346)</f>
        <v>400</v>
      </c>
    </row>
    <row r="1347" spans="1:10" ht="39.6" x14ac:dyDescent="0.3">
      <c r="A1347" s="73">
        <v>159884</v>
      </c>
      <c r="B1347" s="73" t="s">
        <v>209</v>
      </c>
      <c r="C1347" s="73">
        <v>660469</v>
      </c>
      <c r="D1347" s="73" t="s">
        <v>1620</v>
      </c>
      <c r="E1347" s="73">
        <v>445</v>
      </c>
      <c r="F1347" s="73">
        <v>130</v>
      </c>
      <c r="G1347" s="73">
        <v>1052</v>
      </c>
      <c r="H1347" s="73">
        <v>1627</v>
      </c>
      <c r="I1347">
        <f t="shared" si="42"/>
        <v>0.35341118623232942</v>
      </c>
      <c r="J1347">
        <f t="shared" si="43"/>
        <v>575</v>
      </c>
    </row>
    <row r="1348" spans="1:10" ht="39.6" x14ac:dyDescent="0.3">
      <c r="A1348" s="73">
        <v>159884</v>
      </c>
      <c r="B1348" s="73" t="s">
        <v>209</v>
      </c>
      <c r="C1348" s="73">
        <v>660468</v>
      </c>
      <c r="D1348" s="73" t="s">
        <v>1634</v>
      </c>
      <c r="E1348" s="73">
        <v>554</v>
      </c>
      <c r="F1348" s="73">
        <v>160</v>
      </c>
      <c r="G1348" s="73">
        <v>1089</v>
      </c>
      <c r="H1348" s="73">
        <v>1803</v>
      </c>
      <c r="I1348">
        <f t="shared" si="42"/>
        <v>0.39600665557404324</v>
      </c>
      <c r="J1348">
        <f t="shared" si="43"/>
        <v>714</v>
      </c>
    </row>
    <row r="1349" spans="1:10" ht="39.6" x14ac:dyDescent="0.3">
      <c r="A1349" s="73">
        <v>159884</v>
      </c>
      <c r="B1349" s="73" t="s">
        <v>209</v>
      </c>
      <c r="C1349" s="73">
        <v>660467</v>
      </c>
      <c r="D1349" s="73" t="s">
        <v>1632</v>
      </c>
      <c r="E1349" s="73">
        <v>458</v>
      </c>
      <c r="F1349" s="73">
        <v>152</v>
      </c>
      <c r="G1349" s="73">
        <v>1222</v>
      </c>
      <c r="H1349" s="73">
        <v>1832</v>
      </c>
      <c r="I1349">
        <f t="shared" si="42"/>
        <v>0.33296943231441051</v>
      </c>
      <c r="J1349">
        <f t="shared" si="43"/>
        <v>610</v>
      </c>
    </row>
    <row r="1350" spans="1:10" ht="66" x14ac:dyDescent="0.3">
      <c r="A1350" s="73">
        <v>159455</v>
      </c>
      <c r="B1350" s="73" t="s">
        <v>375</v>
      </c>
      <c r="C1350" s="73">
        <v>661375</v>
      </c>
      <c r="D1350" s="73" t="s">
        <v>1643</v>
      </c>
      <c r="E1350" s="73">
        <v>37</v>
      </c>
      <c r="F1350" s="73">
        <v>0</v>
      </c>
      <c r="G1350" s="73">
        <v>0</v>
      </c>
      <c r="H1350" s="73">
        <v>37</v>
      </c>
      <c r="I1350">
        <f t="shared" si="42"/>
        <v>1</v>
      </c>
      <c r="J1350">
        <f t="shared" si="43"/>
        <v>37</v>
      </c>
    </row>
    <row r="1351" spans="1:10" ht="39.6" x14ac:dyDescent="0.3">
      <c r="A1351" s="73">
        <v>159322</v>
      </c>
      <c r="B1351" s="73" t="s">
        <v>210</v>
      </c>
      <c r="C1351" s="73">
        <v>660793</v>
      </c>
      <c r="D1351" s="73" t="s">
        <v>1644</v>
      </c>
      <c r="E1351" s="73">
        <v>140</v>
      </c>
      <c r="F1351" s="73">
        <v>0</v>
      </c>
      <c r="G1351" s="73">
        <v>72</v>
      </c>
      <c r="H1351" s="73">
        <v>212</v>
      </c>
      <c r="I1351">
        <f t="shared" si="42"/>
        <v>0.660377358490566</v>
      </c>
      <c r="J1351">
        <f t="shared" si="43"/>
        <v>140</v>
      </c>
    </row>
    <row r="1352" spans="1:10" ht="39.6" x14ac:dyDescent="0.3">
      <c r="A1352" s="73">
        <v>159684</v>
      </c>
      <c r="B1352" s="73" t="s">
        <v>211</v>
      </c>
      <c r="C1352" s="73">
        <v>659188</v>
      </c>
      <c r="D1352" s="73" t="s">
        <v>211</v>
      </c>
      <c r="E1352" s="73">
        <v>109</v>
      </c>
      <c r="F1352" s="73">
        <v>0</v>
      </c>
      <c r="G1352" s="73">
        <v>5</v>
      </c>
      <c r="H1352" s="73">
        <v>114</v>
      </c>
      <c r="I1352">
        <f t="shared" si="42"/>
        <v>0.95614035087719296</v>
      </c>
      <c r="J1352">
        <f t="shared" si="43"/>
        <v>109</v>
      </c>
    </row>
    <row r="1353" spans="1:10" ht="52.8" x14ac:dyDescent="0.3">
      <c r="A1353" s="73">
        <v>159405</v>
      </c>
      <c r="B1353" s="73" t="s">
        <v>212</v>
      </c>
      <c r="C1353" s="73">
        <v>663429</v>
      </c>
      <c r="D1353" s="73" t="s">
        <v>1647</v>
      </c>
      <c r="E1353" s="73">
        <v>201</v>
      </c>
      <c r="F1353" s="73">
        <v>0</v>
      </c>
      <c r="G1353" s="73">
        <v>43</v>
      </c>
      <c r="H1353" s="73">
        <v>244</v>
      </c>
      <c r="I1353">
        <f t="shared" si="42"/>
        <v>0.82377049180327866</v>
      </c>
      <c r="J1353">
        <f t="shared" si="43"/>
        <v>201</v>
      </c>
    </row>
    <row r="1354" spans="1:10" ht="52.8" x14ac:dyDescent="0.3">
      <c r="A1354" s="73">
        <v>159405</v>
      </c>
      <c r="B1354" s="73" t="s">
        <v>212</v>
      </c>
      <c r="C1354" s="73">
        <v>664009</v>
      </c>
      <c r="D1354" s="73" t="s">
        <v>1646</v>
      </c>
      <c r="E1354" s="73">
        <v>230</v>
      </c>
      <c r="F1354" s="73">
        <v>0</v>
      </c>
      <c r="G1354" s="73">
        <v>72</v>
      </c>
      <c r="H1354" s="73">
        <v>302</v>
      </c>
      <c r="I1354">
        <f t="shared" si="42"/>
        <v>0.76158940397350994</v>
      </c>
      <c r="J1354">
        <f t="shared" si="43"/>
        <v>230</v>
      </c>
    </row>
    <row r="1355" spans="1:10" ht="52.8" x14ac:dyDescent="0.3">
      <c r="A1355" s="73">
        <v>159405</v>
      </c>
      <c r="B1355" s="73" t="s">
        <v>212</v>
      </c>
      <c r="C1355" s="73">
        <v>663430</v>
      </c>
      <c r="D1355" s="73" t="s">
        <v>1645</v>
      </c>
      <c r="E1355" s="73">
        <v>363</v>
      </c>
      <c r="F1355" s="73">
        <v>0</v>
      </c>
      <c r="G1355" s="73">
        <v>46</v>
      </c>
      <c r="H1355" s="73">
        <v>409</v>
      </c>
      <c r="I1355">
        <f t="shared" si="42"/>
        <v>0.8875305623471883</v>
      </c>
      <c r="J1355">
        <f t="shared" si="43"/>
        <v>363</v>
      </c>
    </row>
    <row r="1356" spans="1:10" ht="39.6" x14ac:dyDescent="0.3">
      <c r="A1356" s="73">
        <v>159963</v>
      </c>
      <c r="B1356" s="73" t="s">
        <v>213</v>
      </c>
      <c r="C1356" s="73">
        <v>665244</v>
      </c>
      <c r="D1356" s="73" t="s">
        <v>1649</v>
      </c>
      <c r="E1356" s="73">
        <v>167</v>
      </c>
      <c r="F1356" s="73">
        <v>0</v>
      </c>
      <c r="G1356" s="73">
        <v>0</v>
      </c>
      <c r="H1356" s="73">
        <v>167</v>
      </c>
      <c r="I1356">
        <f t="shared" si="42"/>
        <v>1</v>
      </c>
      <c r="J1356">
        <f t="shared" si="43"/>
        <v>167</v>
      </c>
    </row>
    <row r="1357" spans="1:10" ht="52.8" x14ac:dyDescent="0.3">
      <c r="A1357" s="73">
        <v>159963</v>
      </c>
      <c r="B1357" s="73" t="s">
        <v>213</v>
      </c>
      <c r="C1357" s="73">
        <v>662807</v>
      </c>
      <c r="D1357" s="73" t="s">
        <v>1652</v>
      </c>
      <c r="E1357" s="73">
        <v>194</v>
      </c>
      <c r="F1357" s="73">
        <v>0</v>
      </c>
      <c r="G1357" s="73">
        <v>6</v>
      </c>
      <c r="H1357" s="73">
        <v>200</v>
      </c>
      <c r="I1357">
        <f t="shared" si="42"/>
        <v>0.97</v>
      </c>
      <c r="J1357">
        <f t="shared" si="43"/>
        <v>194</v>
      </c>
    </row>
    <row r="1358" spans="1:10" ht="52.8" x14ac:dyDescent="0.3">
      <c r="A1358" s="73">
        <v>159963</v>
      </c>
      <c r="B1358" s="73" t="s">
        <v>213</v>
      </c>
      <c r="C1358" s="73">
        <v>661443</v>
      </c>
      <c r="D1358" s="73" t="s">
        <v>1437</v>
      </c>
      <c r="E1358" s="73">
        <v>281</v>
      </c>
      <c r="F1358" s="73">
        <v>0</v>
      </c>
      <c r="G1358" s="73">
        <v>0</v>
      </c>
      <c r="H1358" s="73">
        <v>281</v>
      </c>
      <c r="I1358">
        <f t="shared" si="42"/>
        <v>1</v>
      </c>
      <c r="J1358">
        <f t="shared" si="43"/>
        <v>281</v>
      </c>
    </row>
    <row r="1359" spans="1:10" ht="39.6" x14ac:dyDescent="0.3">
      <c r="A1359" s="73">
        <v>159963</v>
      </c>
      <c r="B1359" s="73" t="s">
        <v>213</v>
      </c>
      <c r="C1359" s="73">
        <v>665608</v>
      </c>
      <c r="D1359" s="73" t="s">
        <v>449</v>
      </c>
      <c r="E1359" s="73">
        <v>296</v>
      </c>
      <c r="F1359" s="73">
        <v>0</v>
      </c>
      <c r="G1359" s="73">
        <v>0</v>
      </c>
      <c r="H1359" s="73">
        <v>296</v>
      </c>
      <c r="I1359">
        <f t="shared" si="42"/>
        <v>1</v>
      </c>
      <c r="J1359">
        <f t="shared" si="43"/>
        <v>296</v>
      </c>
    </row>
    <row r="1360" spans="1:10" ht="52.8" x14ac:dyDescent="0.3">
      <c r="A1360" s="73">
        <v>159963</v>
      </c>
      <c r="B1360" s="73" t="s">
        <v>213</v>
      </c>
      <c r="C1360" s="73">
        <v>664957</v>
      </c>
      <c r="D1360" s="73" t="s">
        <v>1650</v>
      </c>
      <c r="E1360" s="73">
        <v>236</v>
      </c>
      <c r="F1360" s="73">
        <v>0</v>
      </c>
      <c r="G1360" s="73">
        <v>61</v>
      </c>
      <c r="H1360" s="73">
        <v>297</v>
      </c>
      <c r="I1360">
        <f t="shared" si="42"/>
        <v>0.79461279461279466</v>
      </c>
      <c r="J1360">
        <f t="shared" si="43"/>
        <v>236</v>
      </c>
    </row>
    <row r="1361" spans="1:10" ht="52.8" x14ac:dyDescent="0.3">
      <c r="A1361" s="73">
        <v>159963</v>
      </c>
      <c r="B1361" s="73" t="s">
        <v>213</v>
      </c>
      <c r="C1361" s="73">
        <v>685791</v>
      </c>
      <c r="D1361" s="73" t="s">
        <v>1648</v>
      </c>
      <c r="E1361" s="73">
        <v>396</v>
      </c>
      <c r="F1361" s="73">
        <v>0</v>
      </c>
      <c r="G1361" s="73">
        <v>10</v>
      </c>
      <c r="H1361" s="73">
        <v>406</v>
      </c>
      <c r="I1361">
        <f t="shared" si="42"/>
        <v>0.97536945812807885</v>
      </c>
      <c r="J1361">
        <f t="shared" si="43"/>
        <v>396</v>
      </c>
    </row>
    <row r="1362" spans="1:10" ht="39.6" x14ac:dyDescent="0.3">
      <c r="A1362" s="73">
        <v>159963</v>
      </c>
      <c r="B1362" s="73" t="s">
        <v>213</v>
      </c>
      <c r="C1362" s="73">
        <v>661444</v>
      </c>
      <c r="D1362" s="73" t="s">
        <v>1653</v>
      </c>
      <c r="E1362" s="73">
        <v>730</v>
      </c>
      <c r="F1362" s="73">
        <v>0</v>
      </c>
      <c r="G1362" s="73">
        <v>6</v>
      </c>
      <c r="H1362" s="73">
        <v>736</v>
      </c>
      <c r="I1362">
        <f t="shared" si="42"/>
        <v>0.99184782608695654</v>
      </c>
      <c r="J1362">
        <f t="shared" si="43"/>
        <v>730</v>
      </c>
    </row>
    <row r="1363" spans="1:10" ht="39.6" x14ac:dyDescent="0.3">
      <c r="A1363" s="73">
        <v>159963</v>
      </c>
      <c r="B1363" s="73" t="s">
        <v>213</v>
      </c>
      <c r="C1363" s="73">
        <v>661445</v>
      </c>
      <c r="D1363" s="73" t="s">
        <v>1651</v>
      </c>
      <c r="E1363" s="73">
        <v>824</v>
      </c>
      <c r="F1363" s="73">
        <v>0</v>
      </c>
      <c r="G1363" s="73">
        <v>66</v>
      </c>
      <c r="H1363" s="73">
        <v>890</v>
      </c>
      <c r="I1363">
        <f t="shared" si="42"/>
        <v>0.92584269662921348</v>
      </c>
      <c r="J1363">
        <f t="shared" si="43"/>
        <v>824</v>
      </c>
    </row>
    <row r="1364" spans="1:10" ht="26.4" x14ac:dyDescent="0.3">
      <c r="A1364" s="73">
        <v>160170</v>
      </c>
      <c r="B1364" s="73" t="s">
        <v>214</v>
      </c>
      <c r="C1364" s="73">
        <v>683578</v>
      </c>
      <c r="D1364" s="73" t="s">
        <v>214</v>
      </c>
      <c r="E1364" s="73">
        <v>262</v>
      </c>
      <c r="F1364" s="73">
        <v>0</v>
      </c>
      <c r="G1364" s="73">
        <v>99</v>
      </c>
      <c r="H1364" s="73">
        <v>361</v>
      </c>
      <c r="I1364">
        <f t="shared" si="42"/>
        <v>0.72576177285318555</v>
      </c>
      <c r="J1364">
        <f t="shared" si="43"/>
        <v>262</v>
      </c>
    </row>
    <row r="1365" spans="1:10" ht="39.6" x14ac:dyDescent="0.3">
      <c r="A1365" s="73">
        <v>159399</v>
      </c>
      <c r="B1365" s="73" t="s">
        <v>376</v>
      </c>
      <c r="C1365" s="73">
        <v>661565</v>
      </c>
      <c r="D1365" s="73" t="s">
        <v>472</v>
      </c>
      <c r="E1365" s="73">
        <v>67</v>
      </c>
      <c r="F1365" s="73">
        <v>29</v>
      </c>
      <c r="G1365" s="73">
        <v>143</v>
      </c>
      <c r="H1365" s="73">
        <v>239</v>
      </c>
      <c r="I1365">
        <f t="shared" si="42"/>
        <v>0.40167364016736401</v>
      </c>
      <c r="J1365">
        <f t="shared" si="43"/>
        <v>96</v>
      </c>
    </row>
    <row r="1366" spans="1:10" ht="52.8" x14ac:dyDescent="0.3">
      <c r="A1366" s="73">
        <v>159399</v>
      </c>
      <c r="B1366" s="73" t="s">
        <v>376</v>
      </c>
      <c r="C1366" s="73">
        <v>661566</v>
      </c>
      <c r="D1366" s="73" t="s">
        <v>1655</v>
      </c>
      <c r="E1366" s="73">
        <v>85</v>
      </c>
      <c r="F1366" s="73">
        <v>27</v>
      </c>
      <c r="G1366" s="73">
        <v>177</v>
      </c>
      <c r="H1366" s="73">
        <v>289</v>
      </c>
      <c r="I1366">
        <f t="shared" si="42"/>
        <v>0.38754325259515571</v>
      </c>
      <c r="J1366">
        <f t="shared" si="43"/>
        <v>112</v>
      </c>
    </row>
    <row r="1367" spans="1:10" ht="39.6" x14ac:dyDescent="0.3">
      <c r="A1367" s="73">
        <v>159399</v>
      </c>
      <c r="B1367" s="73" t="s">
        <v>376</v>
      </c>
      <c r="C1367" s="73">
        <v>661564</v>
      </c>
      <c r="D1367" s="73" t="s">
        <v>1654</v>
      </c>
      <c r="E1367" s="73">
        <v>139</v>
      </c>
      <c r="F1367" s="73">
        <v>38</v>
      </c>
      <c r="G1367" s="73">
        <v>277</v>
      </c>
      <c r="H1367" s="73">
        <v>454</v>
      </c>
      <c r="I1367">
        <f t="shared" si="42"/>
        <v>0.38986784140969161</v>
      </c>
      <c r="J1367">
        <f t="shared" si="43"/>
        <v>177</v>
      </c>
    </row>
    <row r="1368" spans="1:10" ht="158.4" x14ac:dyDescent="0.3">
      <c r="A1368" s="73">
        <v>160335</v>
      </c>
      <c r="B1368" s="73" t="s">
        <v>215</v>
      </c>
      <c r="C1368" s="73">
        <v>684960</v>
      </c>
      <c r="D1368" s="73" t="s">
        <v>412</v>
      </c>
      <c r="E1368" s="73">
        <v>115</v>
      </c>
      <c r="F1368" s="73">
        <v>0</v>
      </c>
      <c r="G1368" s="73">
        <v>11</v>
      </c>
      <c r="H1368" s="73">
        <v>126</v>
      </c>
      <c r="I1368">
        <f t="shared" si="42"/>
        <v>0.91269841269841268</v>
      </c>
      <c r="J1368">
        <f t="shared" si="43"/>
        <v>115</v>
      </c>
    </row>
    <row r="1369" spans="1:10" ht="39.6" x14ac:dyDescent="0.3">
      <c r="A1369" s="73">
        <v>159355</v>
      </c>
      <c r="B1369" s="73" t="s">
        <v>216</v>
      </c>
      <c r="C1369" s="73">
        <v>662025</v>
      </c>
      <c r="D1369" s="73" t="s">
        <v>1657</v>
      </c>
      <c r="E1369" s="73">
        <v>205</v>
      </c>
      <c r="F1369" s="73">
        <v>0</v>
      </c>
      <c r="G1369" s="73">
        <v>62</v>
      </c>
      <c r="H1369" s="73">
        <v>267</v>
      </c>
      <c r="I1369">
        <f t="shared" si="42"/>
        <v>0.76779026217228463</v>
      </c>
      <c r="J1369">
        <f t="shared" si="43"/>
        <v>205</v>
      </c>
    </row>
    <row r="1370" spans="1:10" ht="39.6" x14ac:dyDescent="0.3">
      <c r="A1370" s="73">
        <v>159355</v>
      </c>
      <c r="B1370" s="73" t="s">
        <v>216</v>
      </c>
      <c r="C1370" s="73">
        <v>662024</v>
      </c>
      <c r="D1370" s="73" t="s">
        <v>1656</v>
      </c>
      <c r="E1370" s="73">
        <v>219</v>
      </c>
      <c r="F1370" s="73">
        <v>0</v>
      </c>
      <c r="G1370" s="73">
        <v>61</v>
      </c>
      <c r="H1370" s="73">
        <v>280</v>
      </c>
      <c r="I1370">
        <f t="shared" si="42"/>
        <v>0.78214285714285714</v>
      </c>
      <c r="J1370">
        <f t="shared" si="43"/>
        <v>219</v>
      </c>
    </row>
    <row r="1371" spans="1:10" ht="52.8" x14ac:dyDescent="0.3">
      <c r="A1371" s="73">
        <v>159921</v>
      </c>
      <c r="B1371" s="73" t="s">
        <v>217</v>
      </c>
      <c r="C1371" s="73">
        <v>661796</v>
      </c>
      <c r="D1371" s="73" t="s">
        <v>1658</v>
      </c>
      <c r="E1371" s="73">
        <v>120</v>
      </c>
      <c r="F1371" s="73">
        <v>23</v>
      </c>
      <c r="G1371" s="73">
        <v>214</v>
      </c>
      <c r="H1371" s="73">
        <v>357</v>
      </c>
      <c r="I1371">
        <f t="shared" si="42"/>
        <v>0.40056022408963587</v>
      </c>
      <c r="J1371">
        <f t="shared" si="43"/>
        <v>143</v>
      </c>
    </row>
    <row r="1372" spans="1:10" ht="52.8" x14ac:dyDescent="0.3">
      <c r="A1372" s="73">
        <v>159921</v>
      </c>
      <c r="B1372" s="73" t="s">
        <v>217</v>
      </c>
      <c r="C1372" s="73">
        <v>661797</v>
      </c>
      <c r="D1372" s="73" t="s">
        <v>1659</v>
      </c>
      <c r="E1372" s="73">
        <v>110</v>
      </c>
      <c r="F1372" s="73">
        <v>33</v>
      </c>
      <c r="G1372" s="73">
        <v>237</v>
      </c>
      <c r="H1372" s="73">
        <v>380</v>
      </c>
      <c r="I1372">
        <f t="shared" si="42"/>
        <v>0.37631578947368421</v>
      </c>
      <c r="J1372">
        <f t="shared" si="43"/>
        <v>143</v>
      </c>
    </row>
    <row r="1373" spans="1:10" ht="39.6" x14ac:dyDescent="0.3">
      <c r="A1373" s="73">
        <v>159931</v>
      </c>
      <c r="B1373" s="73" t="s">
        <v>218</v>
      </c>
      <c r="C1373" s="73">
        <v>664097</v>
      </c>
      <c r="D1373" s="73" t="s">
        <v>1677</v>
      </c>
      <c r="E1373" s="73">
        <v>24</v>
      </c>
      <c r="F1373" s="73">
        <v>0</v>
      </c>
      <c r="G1373" s="73">
        <v>2</v>
      </c>
      <c r="H1373" s="73">
        <v>26</v>
      </c>
      <c r="I1373">
        <f t="shared" si="42"/>
        <v>0.92307692307692313</v>
      </c>
      <c r="J1373">
        <f t="shared" si="43"/>
        <v>24</v>
      </c>
    </row>
    <row r="1374" spans="1:10" ht="39.6" x14ac:dyDescent="0.3">
      <c r="A1374" s="73">
        <v>159931</v>
      </c>
      <c r="B1374" s="73" t="s">
        <v>218</v>
      </c>
      <c r="C1374" s="73">
        <v>683769</v>
      </c>
      <c r="D1374" s="73" t="s">
        <v>1665</v>
      </c>
      <c r="E1374" s="73">
        <v>13</v>
      </c>
      <c r="F1374" s="73">
        <v>9</v>
      </c>
      <c r="G1374" s="73">
        <v>114</v>
      </c>
      <c r="H1374" s="73">
        <v>136</v>
      </c>
      <c r="I1374">
        <f t="shared" si="42"/>
        <v>0.16176470588235295</v>
      </c>
      <c r="J1374">
        <f t="shared" si="43"/>
        <v>22</v>
      </c>
    </row>
    <row r="1375" spans="1:10" ht="118.8" x14ac:dyDescent="0.3">
      <c r="A1375" s="73">
        <v>159931</v>
      </c>
      <c r="B1375" s="73" t="s">
        <v>218</v>
      </c>
      <c r="C1375" s="73">
        <v>665835</v>
      </c>
      <c r="D1375" s="73" t="s">
        <v>1660</v>
      </c>
      <c r="E1375" s="73">
        <v>274</v>
      </c>
      <c r="F1375" s="73">
        <v>0</v>
      </c>
      <c r="G1375" s="73">
        <v>0</v>
      </c>
      <c r="H1375" s="73">
        <v>274</v>
      </c>
      <c r="I1375">
        <f t="shared" si="42"/>
        <v>1</v>
      </c>
      <c r="J1375">
        <f t="shared" si="43"/>
        <v>274</v>
      </c>
    </row>
    <row r="1376" spans="1:10" ht="52.8" x14ac:dyDescent="0.3">
      <c r="A1376" s="73">
        <v>159931</v>
      </c>
      <c r="B1376" s="73" t="s">
        <v>218</v>
      </c>
      <c r="C1376" s="73">
        <v>665137</v>
      </c>
      <c r="D1376" s="73" t="s">
        <v>1669</v>
      </c>
      <c r="E1376" s="73">
        <v>183</v>
      </c>
      <c r="F1376" s="73">
        <v>0</v>
      </c>
      <c r="G1376" s="73">
        <v>96</v>
      </c>
      <c r="H1376" s="73">
        <v>279</v>
      </c>
      <c r="I1376">
        <f t="shared" si="42"/>
        <v>0.65591397849462363</v>
      </c>
      <c r="J1376">
        <f t="shared" si="43"/>
        <v>183</v>
      </c>
    </row>
    <row r="1377" spans="1:10" ht="52.8" x14ac:dyDescent="0.3">
      <c r="A1377" s="73">
        <v>159931</v>
      </c>
      <c r="B1377" s="73" t="s">
        <v>218</v>
      </c>
      <c r="C1377" s="73">
        <v>664403</v>
      </c>
      <c r="D1377" s="73" t="s">
        <v>1671</v>
      </c>
      <c r="E1377" s="73">
        <v>293</v>
      </c>
      <c r="F1377" s="73">
        <v>0</v>
      </c>
      <c r="G1377" s="73">
        <v>0</v>
      </c>
      <c r="H1377" s="73">
        <v>293</v>
      </c>
      <c r="I1377">
        <f t="shared" si="42"/>
        <v>1</v>
      </c>
      <c r="J1377">
        <f t="shared" si="43"/>
        <v>293</v>
      </c>
    </row>
    <row r="1378" spans="1:10" ht="52.8" x14ac:dyDescent="0.3">
      <c r="A1378" s="73">
        <v>159931</v>
      </c>
      <c r="B1378" s="73" t="s">
        <v>218</v>
      </c>
      <c r="C1378" s="73">
        <v>664383</v>
      </c>
      <c r="D1378" s="73" t="s">
        <v>1682</v>
      </c>
      <c r="E1378" s="73">
        <v>193</v>
      </c>
      <c r="F1378" s="73">
        <v>0</v>
      </c>
      <c r="G1378" s="73">
        <v>137</v>
      </c>
      <c r="H1378" s="73">
        <v>330</v>
      </c>
      <c r="I1378">
        <f t="shared" si="42"/>
        <v>0.58484848484848484</v>
      </c>
      <c r="J1378">
        <f t="shared" si="43"/>
        <v>193</v>
      </c>
    </row>
    <row r="1379" spans="1:10" ht="52.8" x14ac:dyDescent="0.3">
      <c r="A1379" s="73">
        <v>159931</v>
      </c>
      <c r="B1379" s="73" t="s">
        <v>218</v>
      </c>
      <c r="C1379" s="73">
        <v>664067</v>
      </c>
      <c r="D1379" s="73" t="s">
        <v>1663</v>
      </c>
      <c r="E1379" s="73">
        <v>328</v>
      </c>
      <c r="F1379" s="73">
        <v>0</v>
      </c>
      <c r="G1379" s="73">
        <v>31</v>
      </c>
      <c r="H1379" s="73">
        <v>359</v>
      </c>
      <c r="I1379">
        <f t="shared" si="42"/>
        <v>0.91364902506963785</v>
      </c>
      <c r="J1379">
        <f t="shared" si="43"/>
        <v>328</v>
      </c>
    </row>
    <row r="1380" spans="1:10" ht="52.8" x14ac:dyDescent="0.3">
      <c r="A1380" s="73">
        <v>159931</v>
      </c>
      <c r="B1380" s="73" t="s">
        <v>218</v>
      </c>
      <c r="C1380" s="73">
        <v>664076</v>
      </c>
      <c r="D1380" s="73" t="s">
        <v>1684</v>
      </c>
      <c r="E1380" s="73">
        <v>275</v>
      </c>
      <c r="F1380" s="73">
        <v>0</v>
      </c>
      <c r="G1380" s="73">
        <v>111</v>
      </c>
      <c r="H1380" s="73">
        <v>386</v>
      </c>
      <c r="I1380">
        <f t="shared" si="42"/>
        <v>0.71243523316062174</v>
      </c>
      <c r="J1380">
        <f t="shared" si="43"/>
        <v>275</v>
      </c>
    </row>
    <row r="1381" spans="1:10" ht="39.6" x14ac:dyDescent="0.3">
      <c r="A1381" s="73">
        <v>159931</v>
      </c>
      <c r="B1381" s="73" t="s">
        <v>218</v>
      </c>
      <c r="C1381" s="73">
        <v>664647</v>
      </c>
      <c r="D1381" s="73" t="s">
        <v>1667</v>
      </c>
      <c r="E1381" s="73">
        <v>353</v>
      </c>
      <c r="F1381" s="73">
        <v>0</v>
      </c>
      <c r="G1381" s="73">
        <v>41</v>
      </c>
      <c r="H1381" s="73">
        <v>394</v>
      </c>
      <c r="I1381">
        <f t="shared" si="42"/>
        <v>0.89593908629441621</v>
      </c>
      <c r="J1381">
        <f t="shared" si="43"/>
        <v>353</v>
      </c>
    </row>
    <row r="1382" spans="1:10" ht="52.8" x14ac:dyDescent="0.3">
      <c r="A1382" s="73">
        <v>159931</v>
      </c>
      <c r="B1382" s="73" t="s">
        <v>218</v>
      </c>
      <c r="C1382" s="73">
        <v>664066</v>
      </c>
      <c r="D1382" s="73" t="s">
        <v>1679</v>
      </c>
      <c r="E1382" s="73">
        <v>318</v>
      </c>
      <c r="F1382" s="73">
        <v>0</v>
      </c>
      <c r="G1382" s="73">
        <v>80</v>
      </c>
      <c r="H1382" s="73">
        <v>398</v>
      </c>
      <c r="I1382">
        <f t="shared" si="42"/>
        <v>0.79899497487437188</v>
      </c>
      <c r="J1382">
        <f t="shared" si="43"/>
        <v>318</v>
      </c>
    </row>
    <row r="1383" spans="1:10" ht="66" x14ac:dyDescent="0.3">
      <c r="A1383" s="73">
        <v>159931</v>
      </c>
      <c r="B1383" s="73" t="s">
        <v>218</v>
      </c>
      <c r="C1383" s="73">
        <v>664068</v>
      </c>
      <c r="D1383" s="73" t="s">
        <v>1673</v>
      </c>
      <c r="E1383" s="73">
        <v>94</v>
      </c>
      <c r="F1383" s="73">
        <v>0</v>
      </c>
      <c r="G1383" s="73">
        <v>308</v>
      </c>
      <c r="H1383" s="73">
        <v>402</v>
      </c>
      <c r="I1383">
        <f t="shared" si="42"/>
        <v>0.23383084577114427</v>
      </c>
      <c r="J1383">
        <f t="shared" si="43"/>
        <v>94</v>
      </c>
    </row>
    <row r="1384" spans="1:10" ht="52.8" x14ac:dyDescent="0.3">
      <c r="A1384" s="73">
        <v>159931</v>
      </c>
      <c r="B1384" s="73" t="s">
        <v>218</v>
      </c>
      <c r="C1384" s="73">
        <v>660870</v>
      </c>
      <c r="D1384" s="73" t="s">
        <v>1662</v>
      </c>
      <c r="E1384" s="73">
        <v>326</v>
      </c>
      <c r="F1384" s="73">
        <v>0</v>
      </c>
      <c r="G1384" s="73">
        <v>95</v>
      </c>
      <c r="H1384" s="73">
        <v>421</v>
      </c>
      <c r="I1384">
        <f t="shared" si="42"/>
        <v>0.77434679334916867</v>
      </c>
      <c r="J1384">
        <f t="shared" si="43"/>
        <v>326</v>
      </c>
    </row>
    <row r="1385" spans="1:10" ht="39.6" x14ac:dyDescent="0.3">
      <c r="A1385" s="73">
        <v>159931</v>
      </c>
      <c r="B1385" s="73" t="s">
        <v>218</v>
      </c>
      <c r="C1385" s="73">
        <v>664382</v>
      </c>
      <c r="D1385" s="73" t="s">
        <v>795</v>
      </c>
      <c r="E1385" s="73">
        <v>313</v>
      </c>
      <c r="F1385" s="73">
        <v>0</v>
      </c>
      <c r="G1385" s="73">
        <v>121</v>
      </c>
      <c r="H1385" s="73">
        <v>434</v>
      </c>
      <c r="I1385">
        <f t="shared" si="42"/>
        <v>0.72119815668202769</v>
      </c>
      <c r="J1385">
        <f t="shared" si="43"/>
        <v>313</v>
      </c>
    </row>
    <row r="1386" spans="1:10" ht="39.6" x14ac:dyDescent="0.3">
      <c r="A1386" s="73">
        <v>159931</v>
      </c>
      <c r="B1386" s="73" t="s">
        <v>218</v>
      </c>
      <c r="C1386" s="73">
        <v>660881</v>
      </c>
      <c r="D1386" s="73" t="s">
        <v>1683</v>
      </c>
      <c r="E1386" s="73">
        <v>263</v>
      </c>
      <c r="F1386" s="73">
        <v>0</v>
      </c>
      <c r="G1386" s="73">
        <v>189</v>
      </c>
      <c r="H1386" s="73">
        <v>452</v>
      </c>
      <c r="I1386">
        <f t="shared" si="42"/>
        <v>0.58185840707964598</v>
      </c>
      <c r="J1386">
        <f t="shared" si="43"/>
        <v>263</v>
      </c>
    </row>
    <row r="1387" spans="1:10" ht="52.8" x14ac:dyDescent="0.3">
      <c r="A1387" s="73">
        <v>159931</v>
      </c>
      <c r="B1387" s="73" t="s">
        <v>218</v>
      </c>
      <c r="C1387" s="73">
        <v>660869</v>
      </c>
      <c r="D1387" s="73" t="s">
        <v>1661</v>
      </c>
      <c r="E1387" s="73">
        <v>294</v>
      </c>
      <c r="F1387" s="73">
        <v>0</v>
      </c>
      <c r="G1387" s="73">
        <v>181</v>
      </c>
      <c r="H1387" s="73">
        <v>475</v>
      </c>
      <c r="I1387">
        <f t="shared" si="42"/>
        <v>0.61894736842105258</v>
      </c>
      <c r="J1387">
        <f t="shared" si="43"/>
        <v>294</v>
      </c>
    </row>
    <row r="1388" spans="1:10" ht="52.8" x14ac:dyDescent="0.3">
      <c r="A1388" s="73">
        <v>159931</v>
      </c>
      <c r="B1388" s="73" t="s">
        <v>218</v>
      </c>
      <c r="C1388" s="73">
        <v>660873</v>
      </c>
      <c r="D1388" s="73" t="s">
        <v>820</v>
      </c>
      <c r="E1388" s="73">
        <v>124</v>
      </c>
      <c r="F1388" s="73">
        <v>0</v>
      </c>
      <c r="G1388" s="73">
        <v>360</v>
      </c>
      <c r="H1388" s="73">
        <v>484</v>
      </c>
      <c r="I1388">
        <f t="shared" si="42"/>
        <v>0.256198347107438</v>
      </c>
      <c r="J1388">
        <f t="shared" si="43"/>
        <v>124</v>
      </c>
    </row>
    <row r="1389" spans="1:10" ht="92.4" x14ac:dyDescent="0.3">
      <c r="A1389" s="73">
        <v>159931</v>
      </c>
      <c r="B1389" s="73" t="s">
        <v>218</v>
      </c>
      <c r="C1389" s="73">
        <v>660890</v>
      </c>
      <c r="D1389" s="73" t="s">
        <v>1675</v>
      </c>
      <c r="E1389" s="73">
        <v>376</v>
      </c>
      <c r="F1389" s="73">
        <v>0</v>
      </c>
      <c r="G1389" s="73">
        <v>127</v>
      </c>
      <c r="H1389" s="73">
        <v>503</v>
      </c>
      <c r="I1389">
        <f t="shared" si="42"/>
        <v>0.74751491053677932</v>
      </c>
      <c r="J1389">
        <f t="shared" si="43"/>
        <v>376</v>
      </c>
    </row>
    <row r="1390" spans="1:10" ht="52.8" x14ac:dyDescent="0.3">
      <c r="A1390" s="73">
        <v>159931</v>
      </c>
      <c r="B1390" s="73" t="s">
        <v>218</v>
      </c>
      <c r="C1390" s="73">
        <v>660875</v>
      </c>
      <c r="D1390" s="73" t="s">
        <v>1670</v>
      </c>
      <c r="E1390" s="73">
        <v>210</v>
      </c>
      <c r="F1390" s="73">
        <v>0</v>
      </c>
      <c r="G1390" s="73">
        <v>308</v>
      </c>
      <c r="H1390" s="73">
        <v>518</v>
      </c>
      <c r="I1390">
        <f t="shared" si="42"/>
        <v>0.40540540540540543</v>
      </c>
      <c r="J1390">
        <f t="shared" si="43"/>
        <v>210</v>
      </c>
    </row>
    <row r="1391" spans="1:10" ht="39.6" x14ac:dyDescent="0.3">
      <c r="A1391" s="73">
        <v>159931</v>
      </c>
      <c r="B1391" s="73" t="s">
        <v>218</v>
      </c>
      <c r="C1391" s="73">
        <v>685370</v>
      </c>
      <c r="D1391" s="73" t="s">
        <v>1681</v>
      </c>
      <c r="E1391" s="73">
        <v>205</v>
      </c>
      <c r="F1391" s="73">
        <v>0</v>
      </c>
      <c r="G1391" s="73">
        <v>313</v>
      </c>
      <c r="H1391" s="73">
        <v>518</v>
      </c>
      <c r="I1391">
        <f t="shared" si="42"/>
        <v>0.39575289575289574</v>
      </c>
      <c r="J1391">
        <f t="shared" si="43"/>
        <v>205</v>
      </c>
    </row>
    <row r="1392" spans="1:10" ht="52.8" x14ac:dyDescent="0.3">
      <c r="A1392" s="73">
        <v>159931</v>
      </c>
      <c r="B1392" s="73" t="s">
        <v>218</v>
      </c>
      <c r="C1392" s="73">
        <v>687642</v>
      </c>
      <c r="D1392" s="73" t="s">
        <v>1668</v>
      </c>
      <c r="E1392" s="73">
        <v>374</v>
      </c>
      <c r="F1392" s="73">
        <v>0</v>
      </c>
      <c r="G1392" s="73">
        <v>211</v>
      </c>
      <c r="H1392" s="73">
        <v>585</v>
      </c>
      <c r="I1392">
        <f t="shared" si="42"/>
        <v>0.63931623931623927</v>
      </c>
      <c r="J1392">
        <f t="shared" si="43"/>
        <v>374</v>
      </c>
    </row>
    <row r="1393" spans="1:10" ht="39.6" x14ac:dyDescent="0.3">
      <c r="A1393" s="73">
        <v>159931</v>
      </c>
      <c r="B1393" s="73" t="s">
        <v>218</v>
      </c>
      <c r="C1393" s="73">
        <v>664096</v>
      </c>
      <c r="D1393" s="73" t="s">
        <v>1664</v>
      </c>
      <c r="E1393" s="73">
        <v>504</v>
      </c>
      <c r="F1393" s="73">
        <v>0</v>
      </c>
      <c r="G1393" s="73">
        <v>100</v>
      </c>
      <c r="H1393" s="73">
        <v>604</v>
      </c>
      <c r="I1393">
        <f t="shared" si="42"/>
        <v>0.83443708609271527</v>
      </c>
      <c r="J1393">
        <f t="shared" si="43"/>
        <v>504</v>
      </c>
    </row>
    <row r="1394" spans="1:10" ht="39.6" x14ac:dyDescent="0.3">
      <c r="A1394" s="73">
        <v>159931</v>
      </c>
      <c r="B1394" s="73" t="s">
        <v>218</v>
      </c>
      <c r="C1394" s="73">
        <v>684897</v>
      </c>
      <c r="D1394" s="73" t="s">
        <v>1680</v>
      </c>
      <c r="E1394" s="73">
        <v>179</v>
      </c>
      <c r="F1394" s="73">
        <v>66</v>
      </c>
      <c r="G1394" s="73">
        <v>512</v>
      </c>
      <c r="H1394" s="73">
        <v>757</v>
      </c>
      <c r="I1394">
        <f t="shared" si="42"/>
        <v>0.32364597093791281</v>
      </c>
      <c r="J1394">
        <f t="shared" si="43"/>
        <v>245</v>
      </c>
    </row>
    <row r="1395" spans="1:10" ht="39.6" x14ac:dyDescent="0.3">
      <c r="A1395" s="73">
        <v>159931</v>
      </c>
      <c r="B1395" s="73" t="s">
        <v>218</v>
      </c>
      <c r="C1395" s="73">
        <v>660883</v>
      </c>
      <c r="D1395" s="73" t="s">
        <v>1674</v>
      </c>
      <c r="E1395" s="73">
        <v>430</v>
      </c>
      <c r="F1395" s="73">
        <v>0</v>
      </c>
      <c r="G1395" s="73">
        <v>393</v>
      </c>
      <c r="H1395" s="73">
        <v>823</v>
      </c>
      <c r="I1395">
        <f t="shared" si="42"/>
        <v>0.52247873633049813</v>
      </c>
      <c r="J1395">
        <f t="shared" si="43"/>
        <v>430</v>
      </c>
    </row>
    <row r="1396" spans="1:10" ht="39.6" x14ac:dyDescent="0.3">
      <c r="A1396" s="73">
        <v>159931</v>
      </c>
      <c r="B1396" s="73" t="s">
        <v>218</v>
      </c>
      <c r="C1396" s="73">
        <v>660884</v>
      </c>
      <c r="D1396" s="73" t="s">
        <v>1676</v>
      </c>
      <c r="E1396" s="73">
        <v>619</v>
      </c>
      <c r="F1396" s="73">
        <v>0</v>
      </c>
      <c r="G1396" s="73">
        <v>293</v>
      </c>
      <c r="H1396" s="73">
        <v>912</v>
      </c>
      <c r="I1396">
        <f t="shared" si="42"/>
        <v>0.67872807017543857</v>
      </c>
      <c r="J1396">
        <f t="shared" si="43"/>
        <v>619</v>
      </c>
    </row>
    <row r="1397" spans="1:10" ht="39.6" x14ac:dyDescent="0.3">
      <c r="A1397" s="73">
        <v>159931</v>
      </c>
      <c r="B1397" s="73" t="s">
        <v>218</v>
      </c>
      <c r="C1397" s="73">
        <v>664721</v>
      </c>
      <c r="D1397" s="73" t="s">
        <v>1672</v>
      </c>
      <c r="E1397" s="73">
        <v>725</v>
      </c>
      <c r="F1397" s="73">
        <v>0</v>
      </c>
      <c r="G1397" s="73">
        <v>474</v>
      </c>
      <c r="H1397" s="73">
        <v>1199</v>
      </c>
      <c r="I1397">
        <f t="shared" si="42"/>
        <v>0.60467055879899911</v>
      </c>
      <c r="J1397">
        <f t="shared" si="43"/>
        <v>725</v>
      </c>
    </row>
    <row r="1398" spans="1:10" ht="39.6" x14ac:dyDescent="0.3">
      <c r="A1398" s="73">
        <v>159931</v>
      </c>
      <c r="B1398" s="73" t="s">
        <v>218</v>
      </c>
      <c r="C1398" s="73">
        <v>664098</v>
      </c>
      <c r="D1398" s="73" t="s">
        <v>1678</v>
      </c>
      <c r="E1398" s="73">
        <v>937</v>
      </c>
      <c r="F1398" s="73">
        <v>0</v>
      </c>
      <c r="G1398" s="73">
        <v>296</v>
      </c>
      <c r="H1398" s="73">
        <v>1233</v>
      </c>
      <c r="I1398">
        <f t="shared" si="42"/>
        <v>0.75993511759935117</v>
      </c>
      <c r="J1398">
        <f t="shared" si="43"/>
        <v>937</v>
      </c>
    </row>
    <row r="1399" spans="1:10" ht="39.6" x14ac:dyDescent="0.3">
      <c r="A1399" s="73">
        <v>159931</v>
      </c>
      <c r="B1399" s="73" t="s">
        <v>218</v>
      </c>
      <c r="C1399" s="73">
        <v>664720</v>
      </c>
      <c r="D1399" s="73" t="s">
        <v>1666</v>
      </c>
      <c r="E1399" s="73">
        <v>419</v>
      </c>
      <c r="F1399" s="73">
        <v>118</v>
      </c>
      <c r="G1399" s="73">
        <v>1266</v>
      </c>
      <c r="H1399" s="73">
        <v>1803</v>
      </c>
      <c r="I1399">
        <f t="shared" si="42"/>
        <v>0.29783693843594011</v>
      </c>
      <c r="J1399">
        <f t="shared" si="43"/>
        <v>537</v>
      </c>
    </row>
    <row r="1400" spans="1:10" ht="52.8" x14ac:dyDescent="0.3">
      <c r="A1400" s="73">
        <v>159306</v>
      </c>
      <c r="B1400" s="73" t="s">
        <v>219</v>
      </c>
      <c r="C1400" s="73">
        <v>662991</v>
      </c>
      <c r="D1400" s="73" t="s">
        <v>1686</v>
      </c>
      <c r="E1400" s="73">
        <v>70</v>
      </c>
      <c r="F1400" s="73">
        <v>0</v>
      </c>
      <c r="G1400" s="73">
        <v>17</v>
      </c>
      <c r="H1400" s="73">
        <v>87</v>
      </c>
      <c r="I1400">
        <f t="shared" si="42"/>
        <v>0.8045977011494253</v>
      </c>
      <c r="J1400">
        <f t="shared" si="43"/>
        <v>70</v>
      </c>
    </row>
    <row r="1401" spans="1:10" ht="39.6" x14ac:dyDescent="0.3">
      <c r="A1401" s="73">
        <v>159306</v>
      </c>
      <c r="B1401" s="73" t="s">
        <v>219</v>
      </c>
      <c r="C1401" s="73">
        <v>663980</v>
      </c>
      <c r="D1401" s="73" t="s">
        <v>1687</v>
      </c>
      <c r="E1401" s="73">
        <v>57</v>
      </c>
      <c r="F1401" s="73">
        <v>0</v>
      </c>
      <c r="G1401" s="73">
        <v>38</v>
      </c>
      <c r="H1401" s="73">
        <v>95</v>
      </c>
      <c r="I1401">
        <f t="shared" si="42"/>
        <v>0.6</v>
      </c>
      <c r="J1401">
        <f t="shared" si="43"/>
        <v>57</v>
      </c>
    </row>
    <row r="1402" spans="1:10" ht="39.6" x14ac:dyDescent="0.3">
      <c r="A1402" s="73">
        <v>159306</v>
      </c>
      <c r="B1402" s="73" t="s">
        <v>219</v>
      </c>
      <c r="C1402" s="73">
        <v>663432</v>
      </c>
      <c r="D1402" s="73" t="s">
        <v>1685</v>
      </c>
      <c r="E1402" s="73">
        <v>109</v>
      </c>
      <c r="F1402" s="73">
        <v>0</v>
      </c>
      <c r="G1402" s="73">
        <v>39</v>
      </c>
      <c r="H1402" s="73">
        <v>148</v>
      </c>
      <c r="I1402">
        <f t="shared" si="42"/>
        <v>0.73648648648648651</v>
      </c>
      <c r="J1402">
        <f t="shared" si="43"/>
        <v>109</v>
      </c>
    </row>
    <row r="1403" spans="1:10" ht="79.2" x14ac:dyDescent="0.3">
      <c r="A1403" s="73">
        <v>160034</v>
      </c>
      <c r="B1403" s="73" t="s">
        <v>220</v>
      </c>
      <c r="C1403" s="73">
        <v>685348</v>
      </c>
      <c r="D1403" s="73" t="s">
        <v>1700</v>
      </c>
      <c r="E1403" s="73">
        <v>320</v>
      </c>
      <c r="F1403" s="73">
        <v>0</v>
      </c>
      <c r="G1403" s="73">
        <v>0</v>
      </c>
      <c r="H1403" s="73">
        <v>320</v>
      </c>
      <c r="I1403">
        <f t="shared" si="42"/>
        <v>1</v>
      </c>
      <c r="J1403">
        <f t="shared" si="43"/>
        <v>320</v>
      </c>
    </row>
    <row r="1404" spans="1:10" ht="52.8" x14ac:dyDescent="0.3">
      <c r="A1404" s="73">
        <v>160034</v>
      </c>
      <c r="B1404" s="73" t="s">
        <v>220</v>
      </c>
      <c r="C1404" s="73">
        <v>661165</v>
      </c>
      <c r="D1404" s="73" t="s">
        <v>1701</v>
      </c>
      <c r="E1404" s="73">
        <v>334</v>
      </c>
      <c r="F1404" s="73">
        <v>0</v>
      </c>
      <c r="G1404" s="73">
        <v>3</v>
      </c>
      <c r="H1404" s="73">
        <v>337</v>
      </c>
      <c r="I1404">
        <f t="shared" si="42"/>
        <v>0.99109792284866471</v>
      </c>
      <c r="J1404">
        <f t="shared" si="43"/>
        <v>334</v>
      </c>
    </row>
    <row r="1405" spans="1:10" ht="39.6" x14ac:dyDescent="0.3">
      <c r="A1405" s="73">
        <v>160034</v>
      </c>
      <c r="B1405" s="73" t="s">
        <v>220</v>
      </c>
      <c r="C1405" s="73">
        <v>664029</v>
      </c>
      <c r="D1405" s="73" t="s">
        <v>1358</v>
      </c>
      <c r="E1405" s="73">
        <v>415</v>
      </c>
      <c r="F1405" s="73">
        <v>0</v>
      </c>
      <c r="G1405" s="73">
        <v>0</v>
      </c>
      <c r="H1405" s="73">
        <v>415</v>
      </c>
      <c r="I1405">
        <f t="shared" si="42"/>
        <v>1</v>
      </c>
      <c r="J1405">
        <f t="shared" si="43"/>
        <v>415</v>
      </c>
    </row>
    <row r="1406" spans="1:10" ht="52.8" x14ac:dyDescent="0.3">
      <c r="A1406" s="73">
        <v>160034</v>
      </c>
      <c r="B1406" s="73" t="s">
        <v>220</v>
      </c>
      <c r="C1406" s="73">
        <v>687193</v>
      </c>
      <c r="D1406" s="73" t="s">
        <v>1691</v>
      </c>
      <c r="E1406" s="73">
        <v>55</v>
      </c>
      <c r="F1406" s="73">
        <v>20</v>
      </c>
      <c r="G1406" s="73">
        <v>369</v>
      </c>
      <c r="H1406" s="73">
        <v>444</v>
      </c>
      <c r="I1406">
        <f t="shared" si="42"/>
        <v>0.16891891891891891</v>
      </c>
      <c r="J1406">
        <f t="shared" si="43"/>
        <v>75</v>
      </c>
    </row>
    <row r="1407" spans="1:10" ht="39.6" x14ac:dyDescent="0.3">
      <c r="A1407" s="73">
        <v>160034</v>
      </c>
      <c r="B1407" s="73" t="s">
        <v>220</v>
      </c>
      <c r="C1407" s="73">
        <v>665547</v>
      </c>
      <c r="D1407" s="73" t="s">
        <v>1703</v>
      </c>
      <c r="E1407" s="73">
        <v>335</v>
      </c>
      <c r="F1407" s="73">
        <v>0</v>
      </c>
      <c r="G1407" s="73">
        <v>127</v>
      </c>
      <c r="H1407" s="73">
        <v>462</v>
      </c>
      <c r="I1407">
        <f t="shared" si="42"/>
        <v>0.72510822510822515</v>
      </c>
      <c r="J1407">
        <f t="shared" si="43"/>
        <v>335</v>
      </c>
    </row>
    <row r="1408" spans="1:10" ht="52.8" x14ac:dyDescent="0.3">
      <c r="A1408" s="73">
        <v>160034</v>
      </c>
      <c r="B1408" s="73" t="s">
        <v>220</v>
      </c>
      <c r="C1408" s="73">
        <v>664886</v>
      </c>
      <c r="D1408" s="73" t="s">
        <v>1697</v>
      </c>
      <c r="E1408" s="73">
        <v>465</v>
      </c>
      <c r="F1408" s="73">
        <v>0</v>
      </c>
      <c r="G1408" s="73">
        <v>0</v>
      </c>
      <c r="H1408" s="73">
        <v>465</v>
      </c>
      <c r="I1408">
        <f t="shared" si="42"/>
        <v>1</v>
      </c>
      <c r="J1408">
        <f t="shared" si="43"/>
        <v>465</v>
      </c>
    </row>
    <row r="1409" spans="1:10" ht="52.8" x14ac:dyDescent="0.3">
      <c r="A1409" s="73">
        <v>160034</v>
      </c>
      <c r="B1409" s="73" t="s">
        <v>220</v>
      </c>
      <c r="C1409" s="73">
        <v>665902</v>
      </c>
      <c r="D1409" s="73" t="s">
        <v>1702</v>
      </c>
      <c r="E1409" s="73">
        <v>326</v>
      </c>
      <c r="F1409" s="73">
        <v>0</v>
      </c>
      <c r="G1409" s="73">
        <v>152</v>
      </c>
      <c r="H1409" s="73">
        <v>478</v>
      </c>
      <c r="I1409">
        <f t="shared" si="42"/>
        <v>0.68200836820083677</v>
      </c>
      <c r="J1409">
        <f t="shared" si="43"/>
        <v>326</v>
      </c>
    </row>
    <row r="1410" spans="1:10" ht="52.8" x14ac:dyDescent="0.3">
      <c r="A1410" s="73">
        <v>160034</v>
      </c>
      <c r="B1410" s="73" t="s">
        <v>220</v>
      </c>
      <c r="C1410" s="73">
        <v>661156</v>
      </c>
      <c r="D1410" s="73" t="s">
        <v>1696</v>
      </c>
      <c r="E1410" s="73">
        <v>464</v>
      </c>
      <c r="F1410" s="73">
        <v>0</v>
      </c>
      <c r="G1410" s="73">
        <v>17</v>
      </c>
      <c r="H1410" s="73">
        <v>481</v>
      </c>
      <c r="I1410">
        <f t="shared" ref="I1410:I1473" si="44">SUM(E1410:F1410)/H1410</f>
        <v>0.96465696465696471</v>
      </c>
      <c r="J1410">
        <f t="shared" ref="J1410:J1473" si="45">SUM(E1410:F1410)</f>
        <v>464</v>
      </c>
    </row>
    <row r="1411" spans="1:10" ht="52.8" x14ac:dyDescent="0.3">
      <c r="A1411" s="73">
        <v>160034</v>
      </c>
      <c r="B1411" s="73" t="s">
        <v>220</v>
      </c>
      <c r="C1411" s="73">
        <v>661160</v>
      </c>
      <c r="D1411" s="73" t="s">
        <v>1706</v>
      </c>
      <c r="E1411" s="73">
        <v>216</v>
      </c>
      <c r="F1411" s="73">
        <v>0</v>
      </c>
      <c r="G1411" s="73">
        <v>279</v>
      </c>
      <c r="H1411" s="73">
        <v>495</v>
      </c>
      <c r="I1411">
        <f t="shared" si="44"/>
        <v>0.43636363636363634</v>
      </c>
      <c r="J1411">
        <f t="shared" si="45"/>
        <v>216</v>
      </c>
    </row>
    <row r="1412" spans="1:10" ht="52.8" x14ac:dyDescent="0.3">
      <c r="A1412" s="73">
        <v>160034</v>
      </c>
      <c r="B1412" s="73" t="s">
        <v>220</v>
      </c>
      <c r="C1412" s="73">
        <v>664030</v>
      </c>
      <c r="D1412" s="73" t="s">
        <v>1694</v>
      </c>
      <c r="E1412" s="73">
        <v>466</v>
      </c>
      <c r="F1412" s="73">
        <v>0</v>
      </c>
      <c r="G1412" s="73">
        <v>60</v>
      </c>
      <c r="H1412" s="73">
        <v>526</v>
      </c>
      <c r="I1412">
        <f t="shared" si="44"/>
        <v>0.88593155893536124</v>
      </c>
      <c r="J1412">
        <f t="shared" si="45"/>
        <v>466</v>
      </c>
    </row>
    <row r="1413" spans="1:10" ht="39.6" x14ac:dyDescent="0.3">
      <c r="A1413" s="73">
        <v>160034</v>
      </c>
      <c r="B1413" s="73" t="s">
        <v>220</v>
      </c>
      <c r="C1413" s="73">
        <v>683554</v>
      </c>
      <c r="D1413" s="73" t="s">
        <v>1698</v>
      </c>
      <c r="E1413" s="73">
        <v>95</v>
      </c>
      <c r="F1413" s="73">
        <v>35</v>
      </c>
      <c r="G1413" s="73">
        <v>470</v>
      </c>
      <c r="H1413" s="73">
        <v>600</v>
      </c>
      <c r="I1413">
        <f t="shared" si="44"/>
        <v>0.21666666666666667</v>
      </c>
      <c r="J1413">
        <f t="shared" si="45"/>
        <v>130</v>
      </c>
    </row>
    <row r="1414" spans="1:10" ht="52.8" x14ac:dyDescent="0.3">
      <c r="A1414" s="73">
        <v>160034</v>
      </c>
      <c r="B1414" s="73" t="s">
        <v>220</v>
      </c>
      <c r="C1414" s="73">
        <v>661153</v>
      </c>
      <c r="D1414" s="73" t="s">
        <v>1688</v>
      </c>
      <c r="E1414" s="73">
        <v>283</v>
      </c>
      <c r="F1414" s="73">
        <v>0</v>
      </c>
      <c r="G1414" s="73">
        <v>319</v>
      </c>
      <c r="H1414" s="73">
        <v>602</v>
      </c>
      <c r="I1414">
        <f t="shared" si="44"/>
        <v>0.4700996677740864</v>
      </c>
      <c r="J1414">
        <f t="shared" si="45"/>
        <v>283</v>
      </c>
    </row>
    <row r="1415" spans="1:10" ht="52.8" x14ac:dyDescent="0.3">
      <c r="A1415" s="73">
        <v>160034</v>
      </c>
      <c r="B1415" s="73" t="s">
        <v>220</v>
      </c>
      <c r="C1415" s="73">
        <v>661162</v>
      </c>
      <c r="D1415" s="73" t="s">
        <v>1690</v>
      </c>
      <c r="E1415" s="73">
        <v>561</v>
      </c>
      <c r="F1415" s="73">
        <v>0</v>
      </c>
      <c r="G1415" s="73">
        <v>96</v>
      </c>
      <c r="H1415" s="73">
        <v>657</v>
      </c>
      <c r="I1415">
        <f t="shared" si="44"/>
        <v>0.85388127853881279</v>
      </c>
      <c r="J1415">
        <f t="shared" si="45"/>
        <v>561</v>
      </c>
    </row>
    <row r="1416" spans="1:10" ht="52.8" x14ac:dyDescent="0.3">
      <c r="A1416" s="73">
        <v>160034</v>
      </c>
      <c r="B1416" s="73" t="s">
        <v>220</v>
      </c>
      <c r="C1416" s="73">
        <v>663879</v>
      </c>
      <c r="D1416" s="73" t="s">
        <v>1705</v>
      </c>
      <c r="E1416" s="73">
        <v>131</v>
      </c>
      <c r="F1416" s="73">
        <v>45</v>
      </c>
      <c r="G1416" s="73">
        <v>482</v>
      </c>
      <c r="H1416" s="73">
        <v>658</v>
      </c>
      <c r="I1416">
        <f t="shared" si="44"/>
        <v>0.26747720364741639</v>
      </c>
      <c r="J1416">
        <f t="shared" si="45"/>
        <v>176</v>
      </c>
    </row>
    <row r="1417" spans="1:10" ht="39.6" x14ac:dyDescent="0.3">
      <c r="A1417" s="73">
        <v>160034</v>
      </c>
      <c r="B1417" s="73" t="s">
        <v>220</v>
      </c>
      <c r="C1417" s="73">
        <v>663219</v>
      </c>
      <c r="D1417" s="73" t="s">
        <v>1692</v>
      </c>
      <c r="E1417" s="73">
        <v>369</v>
      </c>
      <c r="F1417" s="73">
        <v>0</v>
      </c>
      <c r="G1417" s="73">
        <v>383</v>
      </c>
      <c r="H1417" s="73">
        <v>752</v>
      </c>
      <c r="I1417">
        <f t="shared" si="44"/>
        <v>0.49069148936170215</v>
      </c>
      <c r="J1417">
        <f t="shared" si="45"/>
        <v>369</v>
      </c>
    </row>
    <row r="1418" spans="1:10" ht="66" x14ac:dyDescent="0.3">
      <c r="A1418" s="73">
        <v>160034</v>
      </c>
      <c r="B1418" s="73" t="s">
        <v>220</v>
      </c>
      <c r="C1418" s="73">
        <v>683555</v>
      </c>
      <c r="D1418" s="73" t="s">
        <v>1704</v>
      </c>
      <c r="E1418" s="73">
        <v>86</v>
      </c>
      <c r="F1418" s="73">
        <v>48</v>
      </c>
      <c r="G1418" s="73">
        <v>628</v>
      </c>
      <c r="H1418" s="73">
        <v>762</v>
      </c>
      <c r="I1418">
        <f t="shared" si="44"/>
        <v>0.17585301837270342</v>
      </c>
      <c r="J1418">
        <f t="shared" si="45"/>
        <v>134</v>
      </c>
    </row>
    <row r="1419" spans="1:10" ht="39.6" x14ac:dyDescent="0.3">
      <c r="A1419" s="73">
        <v>160034</v>
      </c>
      <c r="B1419" s="73" t="s">
        <v>220</v>
      </c>
      <c r="C1419" s="73">
        <v>661161</v>
      </c>
      <c r="D1419" s="73" t="s">
        <v>1689</v>
      </c>
      <c r="E1419" s="73">
        <v>596</v>
      </c>
      <c r="F1419" s="73">
        <v>0</v>
      </c>
      <c r="G1419" s="73">
        <v>197</v>
      </c>
      <c r="H1419" s="73">
        <v>793</v>
      </c>
      <c r="I1419">
        <f t="shared" si="44"/>
        <v>0.75157629255989911</v>
      </c>
      <c r="J1419">
        <f t="shared" si="45"/>
        <v>596</v>
      </c>
    </row>
    <row r="1420" spans="1:10" ht="52.8" x14ac:dyDescent="0.3">
      <c r="A1420" s="73">
        <v>160034</v>
      </c>
      <c r="B1420" s="73" t="s">
        <v>220</v>
      </c>
      <c r="C1420" s="73">
        <v>684860</v>
      </c>
      <c r="D1420" s="73" t="s">
        <v>1695</v>
      </c>
      <c r="E1420" s="73">
        <v>111</v>
      </c>
      <c r="F1420" s="73">
        <v>37</v>
      </c>
      <c r="G1420" s="73">
        <v>661</v>
      </c>
      <c r="H1420" s="73">
        <v>809</v>
      </c>
      <c r="I1420">
        <f t="shared" si="44"/>
        <v>0.18294190358467244</v>
      </c>
      <c r="J1420">
        <f t="shared" si="45"/>
        <v>148</v>
      </c>
    </row>
    <row r="1421" spans="1:10" ht="39.6" x14ac:dyDescent="0.3">
      <c r="A1421" s="73">
        <v>160034</v>
      </c>
      <c r="B1421" s="73" t="s">
        <v>220</v>
      </c>
      <c r="C1421" s="73">
        <v>661163</v>
      </c>
      <c r="D1421" s="73" t="s">
        <v>1693</v>
      </c>
      <c r="E1421" s="73">
        <v>461</v>
      </c>
      <c r="F1421" s="73">
        <v>96</v>
      </c>
      <c r="G1421" s="73">
        <v>1411</v>
      </c>
      <c r="H1421" s="73">
        <v>1968</v>
      </c>
      <c r="I1421">
        <f t="shared" si="44"/>
        <v>0.28302845528455284</v>
      </c>
      <c r="J1421">
        <f t="shared" si="45"/>
        <v>557</v>
      </c>
    </row>
    <row r="1422" spans="1:10" ht="39.6" x14ac:dyDescent="0.3">
      <c r="A1422" s="73">
        <v>160034</v>
      </c>
      <c r="B1422" s="73" t="s">
        <v>220</v>
      </c>
      <c r="C1422" s="73">
        <v>661164</v>
      </c>
      <c r="D1422" s="73" t="s">
        <v>1699</v>
      </c>
      <c r="E1422" s="73">
        <v>516</v>
      </c>
      <c r="F1422" s="73">
        <v>133</v>
      </c>
      <c r="G1422" s="73">
        <v>1574</v>
      </c>
      <c r="H1422" s="73">
        <v>2223</v>
      </c>
      <c r="I1422">
        <f t="shared" si="44"/>
        <v>0.29194781826360772</v>
      </c>
      <c r="J1422">
        <f t="shared" si="45"/>
        <v>649</v>
      </c>
    </row>
    <row r="1423" spans="1:10" ht="66" x14ac:dyDescent="0.3">
      <c r="A1423" s="73">
        <v>160022</v>
      </c>
      <c r="B1423" s="73" t="s">
        <v>221</v>
      </c>
      <c r="C1423" s="73">
        <v>685329</v>
      </c>
      <c r="D1423" s="73" t="s">
        <v>1709</v>
      </c>
      <c r="E1423" s="73">
        <v>110</v>
      </c>
      <c r="F1423" s="73">
        <v>37</v>
      </c>
      <c r="G1423" s="73">
        <v>468</v>
      </c>
      <c r="H1423" s="73">
        <v>615</v>
      </c>
      <c r="I1423">
        <f t="shared" si="44"/>
        <v>0.23902439024390243</v>
      </c>
      <c r="J1423">
        <f t="shared" si="45"/>
        <v>147</v>
      </c>
    </row>
    <row r="1424" spans="1:10" ht="52.8" x14ac:dyDescent="0.3">
      <c r="A1424" s="73">
        <v>160022</v>
      </c>
      <c r="B1424" s="73" t="s">
        <v>221</v>
      </c>
      <c r="C1424" s="73">
        <v>661306</v>
      </c>
      <c r="D1424" s="73" t="s">
        <v>1711</v>
      </c>
      <c r="E1424" s="73">
        <v>115</v>
      </c>
      <c r="F1424" s="73">
        <v>39</v>
      </c>
      <c r="G1424" s="73">
        <v>516</v>
      </c>
      <c r="H1424" s="73">
        <v>670</v>
      </c>
      <c r="I1424">
        <f t="shared" si="44"/>
        <v>0.2298507462686567</v>
      </c>
      <c r="J1424">
        <f t="shared" si="45"/>
        <v>154</v>
      </c>
    </row>
    <row r="1425" spans="1:10" ht="52.8" x14ac:dyDescent="0.3">
      <c r="A1425" s="73">
        <v>160022</v>
      </c>
      <c r="B1425" s="73" t="s">
        <v>221</v>
      </c>
      <c r="C1425" s="73">
        <v>661305</v>
      </c>
      <c r="D1425" s="73" t="s">
        <v>1710</v>
      </c>
      <c r="E1425" s="73">
        <v>103</v>
      </c>
      <c r="F1425" s="73">
        <v>46</v>
      </c>
      <c r="G1425" s="73">
        <v>561</v>
      </c>
      <c r="H1425" s="73">
        <v>710</v>
      </c>
      <c r="I1425">
        <f t="shared" si="44"/>
        <v>0.20985915492957746</v>
      </c>
      <c r="J1425">
        <f t="shared" si="45"/>
        <v>149</v>
      </c>
    </row>
    <row r="1426" spans="1:10" ht="52.8" x14ac:dyDescent="0.3">
      <c r="A1426" s="73">
        <v>160022</v>
      </c>
      <c r="B1426" s="73" t="s">
        <v>221</v>
      </c>
      <c r="C1426" s="73">
        <v>661304</v>
      </c>
      <c r="D1426" s="73" t="s">
        <v>1708</v>
      </c>
      <c r="E1426" s="73">
        <v>160</v>
      </c>
      <c r="F1426" s="73">
        <v>44</v>
      </c>
      <c r="G1426" s="73">
        <v>558</v>
      </c>
      <c r="H1426" s="73">
        <v>762</v>
      </c>
      <c r="I1426">
        <f t="shared" si="44"/>
        <v>0.26771653543307089</v>
      </c>
      <c r="J1426">
        <f t="shared" si="45"/>
        <v>204</v>
      </c>
    </row>
    <row r="1427" spans="1:10" ht="39.6" x14ac:dyDescent="0.3">
      <c r="A1427" s="73">
        <v>160022</v>
      </c>
      <c r="B1427" s="73" t="s">
        <v>221</v>
      </c>
      <c r="C1427" s="73">
        <v>661307</v>
      </c>
      <c r="D1427" s="73" t="s">
        <v>1707</v>
      </c>
      <c r="E1427" s="73">
        <v>193</v>
      </c>
      <c r="F1427" s="73">
        <v>55</v>
      </c>
      <c r="G1427" s="73">
        <v>1008</v>
      </c>
      <c r="H1427" s="73">
        <v>1256</v>
      </c>
      <c r="I1427">
        <f t="shared" si="44"/>
        <v>0.19745222929936307</v>
      </c>
      <c r="J1427">
        <f t="shared" si="45"/>
        <v>248</v>
      </c>
    </row>
    <row r="1428" spans="1:10" ht="52.8" x14ac:dyDescent="0.3">
      <c r="A1428" s="73">
        <v>159445</v>
      </c>
      <c r="B1428" s="73" t="s">
        <v>222</v>
      </c>
      <c r="C1428" s="73">
        <v>665474</v>
      </c>
      <c r="D1428" s="73" t="s">
        <v>1236</v>
      </c>
      <c r="E1428" s="73">
        <v>56</v>
      </c>
      <c r="F1428" s="73">
        <v>0</v>
      </c>
      <c r="G1428" s="73">
        <v>27</v>
      </c>
      <c r="H1428" s="73">
        <v>83</v>
      </c>
      <c r="I1428">
        <f t="shared" si="44"/>
        <v>0.67469879518072284</v>
      </c>
      <c r="J1428">
        <f t="shared" si="45"/>
        <v>56</v>
      </c>
    </row>
    <row r="1429" spans="1:10" ht="39.6" x14ac:dyDescent="0.3">
      <c r="A1429" s="73">
        <v>159445</v>
      </c>
      <c r="B1429" s="73" t="s">
        <v>222</v>
      </c>
      <c r="C1429" s="73">
        <v>661104</v>
      </c>
      <c r="D1429" s="73" t="s">
        <v>1713</v>
      </c>
      <c r="E1429" s="73">
        <v>85</v>
      </c>
      <c r="F1429" s="73">
        <v>0</v>
      </c>
      <c r="G1429" s="73">
        <v>46</v>
      </c>
      <c r="H1429" s="73">
        <v>131</v>
      </c>
      <c r="I1429">
        <f t="shared" si="44"/>
        <v>0.64885496183206104</v>
      </c>
      <c r="J1429">
        <f t="shared" si="45"/>
        <v>85</v>
      </c>
    </row>
    <row r="1430" spans="1:10" ht="39.6" x14ac:dyDescent="0.3">
      <c r="A1430" s="73">
        <v>159445</v>
      </c>
      <c r="B1430" s="73" t="s">
        <v>222</v>
      </c>
      <c r="C1430" s="73">
        <v>661105</v>
      </c>
      <c r="D1430" s="73" t="s">
        <v>1712</v>
      </c>
      <c r="E1430" s="73">
        <v>76</v>
      </c>
      <c r="F1430" s="73">
        <v>23</v>
      </c>
      <c r="G1430" s="73">
        <v>98</v>
      </c>
      <c r="H1430" s="73">
        <v>197</v>
      </c>
      <c r="I1430">
        <f t="shared" si="44"/>
        <v>0.5025380710659898</v>
      </c>
      <c r="J1430">
        <f t="shared" si="45"/>
        <v>99</v>
      </c>
    </row>
    <row r="1431" spans="1:10" ht="52.8" x14ac:dyDescent="0.3">
      <c r="A1431" s="73">
        <v>159401</v>
      </c>
      <c r="B1431" s="73" t="s">
        <v>223</v>
      </c>
      <c r="C1431" s="73">
        <v>662984</v>
      </c>
      <c r="D1431" s="73" t="s">
        <v>1715</v>
      </c>
      <c r="E1431" s="73">
        <v>39</v>
      </c>
      <c r="F1431" s="73">
        <v>28</v>
      </c>
      <c r="G1431" s="73">
        <v>43</v>
      </c>
      <c r="H1431" s="73">
        <v>110</v>
      </c>
      <c r="I1431">
        <f t="shared" si="44"/>
        <v>0.60909090909090913</v>
      </c>
      <c r="J1431">
        <f t="shared" si="45"/>
        <v>67</v>
      </c>
    </row>
    <row r="1432" spans="1:10" ht="39.6" x14ac:dyDescent="0.3">
      <c r="A1432" s="73">
        <v>159401</v>
      </c>
      <c r="B1432" s="73" t="s">
        <v>223</v>
      </c>
      <c r="C1432" s="73">
        <v>664349</v>
      </c>
      <c r="D1432" s="73" t="s">
        <v>1714</v>
      </c>
      <c r="E1432" s="73">
        <v>209</v>
      </c>
      <c r="F1432" s="73">
        <v>0</v>
      </c>
      <c r="G1432" s="73">
        <v>28</v>
      </c>
      <c r="H1432" s="73">
        <v>237</v>
      </c>
      <c r="I1432">
        <f t="shared" si="44"/>
        <v>0.88185654008438819</v>
      </c>
      <c r="J1432">
        <f t="shared" si="45"/>
        <v>209</v>
      </c>
    </row>
    <row r="1433" spans="1:10" ht="39.6" x14ac:dyDescent="0.3">
      <c r="A1433" s="73">
        <v>159401</v>
      </c>
      <c r="B1433" s="73" t="s">
        <v>223</v>
      </c>
      <c r="C1433" s="73">
        <v>664289</v>
      </c>
      <c r="D1433" s="73" t="s">
        <v>1718</v>
      </c>
      <c r="E1433" s="73">
        <v>197</v>
      </c>
      <c r="F1433" s="73">
        <v>0</v>
      </c>
      <c r="G1433" s="73">
        <v>128</v>
      </c>
      <c r="H1433" s="73">
        <v>325</v>
      </c>
      <c r="I1433">
        <f t="shared" si="44"/>
        <v>0.60615384615384615</v>
      </c>
      <c r="J1433">
        <f t="shared" si="45"/>
        <v>197</v>
      </c>
    </row>
    <row r="1434" spans="1:10" ht="39.6" x14ac:dyDescent="0.3">
      <c r="A1434" s="73">
        <v>159401</v>
      </c>
      <c r="B1434" s="73" t="s">
        <v>223</v>
      </c>
      <c r="C1434" s="73">
        <v>664604</v>
      </c>
      <c r="D1434" s="73" t="s">
        <v>1716</v>
      </c>
      <c r="E1434" s="73">
        <v>257</v>
      </c>
      <c r="F1434" s="73">
        <v>0</v>
      </c>
      <c r="G1434" s="73">
        <v>123</v>
      </c>
      <c r="H1434" s="73">
        <v>380</v>
      </c>
      <c r="I1434">
        <f t="shared" si="44"/>
        <v>0.6763157894736842</v>
      </c>
      <c r="J1434">
        <f t="shared" si="45"/>
        <v>257</v>
      </c>
    </row>
    <row r="1435" spans="1:10" ht="39.6" x14ac:dyDescent="0.3">
      <c r="A1435" s="73">
        <v>159401</v>
      </c>
      <c r="B1435" s="73" t="s">
        <v>223</v>
      </c>
      <c r="C1435" s="73">
        <v>661027</v>
      </c>
      <c r="D1435" s="73" t="s">
        <v>1717</v>
      </c>
      <c r="E1435" s="73">
        <v>221</v>
      </c>
      <c r="F1435" s="73">
        <v>0</v>
      </c>
      <c r="G1435" s="73">
        <v>199</v>
      </c>
      <c r="H1435" s="73">
        <v>420</v>
      </c>
      <c r="I1435">
        <f t="shared" si="44"/>
        <v>0.52619047619047621</v>
      </c>
      <c r="J1435">
        <f t="shared" si="45"/>
        <v>221</v>
      </c>
    </row>
    <row r="1436" spans="1:10" ht="39.6" x14ac:dyDescent="0.3">
      <c r="A1436" s="73">
        <v>159934</v>
      </c>
      <c r="B1436" s="73" t="s">
        <v>224</v>
      </c>
      <c r="C1436" s="73">
        <v>665089</v>
      </c>
      <c r="D1436" s="73" t="s">
        <v>1722</v>
      </c>
      <c r="E1436" s="73">
        <v>29</v>
      </c>
      <c r="F1436" s="73">
        <v>4</v>
      </c>
      <c r="G1436" s="73">
        <v>125</v>
      </c>
      <c r="H1436" s="73">
        <v>158</v>
      </c>
      <c r="I1436">
        <f t="shared" si="44"/>
        <v>0.20886075949367089</v>
      </c>
      <c r="J1436">
        <f t="shared" si="45"/>
        <v>33</v>
      </c>
    </row>
    <row r="1437" spans="1:10" ht="39.6" x14ac:dyDescent="0.3">
      <c r="A1437" s="73">
        <v>159934</v>
      </c>
      <c r="B1437" s="73" t="s">
        <v>224</v>
      </c>
      <c r="C1437" s="73">
        <v>660918</v>
      </c>
      <c r="D1437" s="73" t="s">
        <v>1719</v>
      </c>
      <c r="E1437" s="73">
        <v>77</v>
      </c>
      <c r="F1437" s="73">
        <v>15</v>
      </c>
      <c r="G1437" s="73">
        <v>298</v>
      </c>
      <c r="H1437" s="73">
        <v>390</v>
      </c>
      <c r="I1437">
        <f t="shared" si="44"/>
        <v>0.23589743589743589</v>
      </c>
      <c r="J1437">
        <f t="shared" si="45"/>
        <v>92</v>
      </c>
    </row>
    <row r="1438" spans="1:10" ht="52.8" x14ac:dyDescent="0.3">
      <c r="A1438" s="73">
        <v>159934</v>
      </c>
      <c r="B1438" s="73" t="s">
        <v>224</v>
      </c>
      <c r="C1438" s="73">
        <v>660919</v>
      </c>
      <c r="D1438" s="73" t="s">
        <v>1721</v>
      </c>
      <c r="E1438" s="73">
        <v>40</v>
      </c>
      <c r="F1438" s="73">
        <v>26</v>
      </c>
      <c r="G1438" s="73">
        <v>383</v>
      </c>
      <c r="H1438" s="73">
        <v>449</v>
      </c>
      <c r="I1438">
        <f t="shared" si="44"/>
        <v>0.14699331848552338</v>
      </c>
      <c r="J1438">
        <f t="shared" si="45"/>
        <v>66</v>
      </c>
    </row>
    <row r="1439" spans="1:10" ht="39.6" x14ac:dyDescent="0.3">
      <c r="A1439" s="73">
        <v>159934</v>
      </c>
      <c r="B1439" s="73" t="s">
        <v>224</v>
      </c>
      <c r="C1439" s="73">
        <v>660920</v>
      </c>
      <c r="D1439" s="73" t="s">
        <v>1723</v>
      </c>
      <c r="E1439" s="73">
        <v>67</v>
      </c>
      <c r="F1439" s="73">
        <v>28</v>
      </c>
      <c r="G1439" s="73">
        <v>398</v>
      </c>
      <c r="H1439" s="73">
        <v>493</v>
      </c>
      <c r="I1439">
        <f t="shared" si="44"/>
        <v>0.1926977687626775</v>
      </c>
      <c r="J1439">
        <f t="shared" si="45"/>
        <v>95</v>
      </c>
    </row>
    <row r="1440" spans="1:10" ht="39.6" x14ac:dyDescent="0.3">
      <c r="A1440" s="73">
        <v>159934</v>
      </c>
      <c r="B1440" s="73" t="s">
        <v>224</v>
      </c>
      <c r="C1440" s="73">
        <v>660922</v>
      </c>
      <c r="D1440" s="73" t="s">
        <v>1724</v>
      </c>
      <c r="E1440" s="73">
        <v>72</v>
      </c>
      <c r="F1440" s="73">
        <v>32</v>
      </c>
      <c r="G1440" s="73">
        <v>535</v>
      </c>
      <c r="H1440" s="73">
        <v>639</v>
      </c>
      <c r="I1440">
        <f t="shared" si="44"/>
        <v>0.16275430359937401</v>
      </c>
      <c r="J1440">
        <f t="shared" si="45"/>
        <v>104</v>
      </c>
    </row>
    <row r="1441" spans="1:10" ht="39.6" x14ac:dyDescent="0.3">
      <c r="A1441" s="73">
        <v>159934</v>
      </c>
      <c r="B1441" s="73" t="s">
        <v>224</v>
      </c>
      <c r="C1441" s="73">
        <v>660923</v>
      </c>
      <c r="D1441" s="73" t="s">
        <v>1720</v>
      </c>
      <c r="E1441" s="73">
        <v>87</v>
      </c>
      <c r="F1441" s="73">
        <v>42</v>
      </c>
      <c r="G1441" s="73">
        <v>789</v>
      </c>
      <c r="H1441" s="73">
        <v>918</v>
      </c>
      <c r="I1441">
        <f t="shared" si="44"/>
        <v>0.14052287581699346</v>
      </c>
      <c r="J1441">
        <f t="shared" si="45"/>
        <v>129</v>
      </c>
    </row>
    <row r="1442" spans="1:10" ht="39.6" x14ac:dyDescent="0.3">
      <c r="A1442" s="73">
        <v>159419</v>
      </c>
      <c r="B1442" s="73" t="s">
        <v>225</v>
      </c>
      <c r="C1442" s="73">
        <v>665075</v>
      </c>
      <c r="D1442" s="73" t="s">
        <v>1726</v>
      </c>
      <c r="E1442" s="73">
        <v>37</v>
      </c>
      <c r="F1442" s="73">
        <v>0</v>
      </c>
      <c r="G1442" s="73">
        <v>3</v>
      </c>
      <c r="H1442" s="73">
        <v>40</v>
      </c>
      <c r="I1442">
        <f t="shared" si="44"/>
        <v>0.92500000000000004</v>
      </c>
      <c r="J1442">
        <f t="shared" si="45"/>
        <v>37</v>
      </c>
    </row>
    <row r="1443" spans="1:10" ht="39.6" x14ac:dyDescent="0.3">
      <c r="A1443" s="73">
        <v>159419</v>
      </c>
      <c r="B1443" s="73" t="s">
        <v>225</v>
      </c>
      <c r="C1443" s="73">
        <v>661598</v>
      </c>
      <c r="D1443" s="73" t="s">
        <v>1729</v>
      </c>
      <c r="E1443" s="73">
        <v>325</v>
      </c>
      <c r="F1443" s="73">
        <v>0</v>
      </c>
      <c r="G1443" s="73">
        <v>167</v>
      </c>
      <c r="H1443" s="73">
        <v>492</v>
      </c>
      <c r="I1443">
        <f t="shared" si="44"/>
        <v>0.66056910569105687</v>
      </c>
      <c r="J1443">
        <f t="shared" si="45"/>
        <v>325</v>
      </c>
    </row>
    <row r="1444" spans="1:10" ht="52.8" x14ac:dyDescent="0.3">
      <c r="A1444" s="73">
        <v>159419</v>
      </c>
      <c r="B1444" s="73" t="s">
        <v>225</v>
      </c>
      <c r="C1444" s="73">
        <v>661599</v>
      </c>
      <c r="D1444" s="73" t="s">
        <v>1725</v>
      </c>
      <c r="E1444" s="73">
        <v>316</v>
      </c>
      <c r="F1444" s="73">
        <v>0</v>
      </c>
      <c r="G1444" s="73">
        <v>190</v>
      </c>
      <c r="H1444" s="73">
        <v>506</v>
      </c>
      <c r="I1444">
        <f t="shared" si="44"/>
        <v>0.62450592885375489</v>
      </c>
      <c r="J1444">
        <f t="shared" si="45"/>
        <v>316</v>
      </c>
    </row>
    <row r="1445" spans="1:10" ht="39.6" x14ac:dyDescent="0.3">
      <c r="A1445" s="73">
        <v>159419</v>
      </c>
      <c r="B1445" s="73" t="s">
        <v>225</v>
      </c>
      <c r="C1445" s="73">
        <v>661600</v>
      </c>
      <c r="D1445" s="73" t="s">
        <v>1728</v>
      </c>
      <c r="E1445" s="73">
        <v>201</v>
      </c>
      <c r="F1445" s="73">
        <v>73</v>
      </c>
      <c r="G1445" s="73">
        <v>260</v>
      </c>
      <c r="H1445" s="73">
        <v>534</v>
      </c>
      <c r="I1445">
        <f t="shared" si="44"/>
        <v>0.51310861423220977</v>
      </c>
      <c r="J1445">
        <f t="shared" si="45"/>
        <v>274</v>
      </c>
    </row>
    <row r="1446" spans="1:10" ht="39.6" x14ac:dyDescent="0.3">
      <c r="A1446" s="73">
        <v>159419</v>
      </c>
      <c r="B1446" s="73" t="s">
        <v>225</v>
      </c>
      <c r="C1446" s="73">
        <v>661601</v>
      </c>
      <c r="D1446" s="73" t="s">
        <v>1727</v>
      </c>
      <c r="E1446" s="73">
        <v>230</v>
      </c>
      <c r="F1446" s="73">
        <v>61</v>
      </c>
      <c r="G1446" s="73">
        <v>325</v>
      </c>
      <c r="H1446" s="73">
        <v>616</v>
      </c>
      <c r="I1446">
        <f t="shared" si="44"/>
        <v>0.47240259740259738</v>
      </c>
      <c r="J1446">
        <f t="shared" si="45"/>
        <v>291</v>
      </c>
    </row>
    <row r="1447" spans="1:10" ht="39.6" x14ac:dyDescent="0.3">
      <c r="A1447" s="73">
        <v>159494</v>
      </c>
      <c r="B1447" s="73" t="s">
        <v>226</v>
      </c>
      <c r="C1447" s="73">
        <v>662202</v>
      </c>
      <c r="D1447" s="73" t="s">
        <v>226</v>
      </c>
      <c r="E1447" s="73">
        <v>109</v>
      </c>
      <c r="F1447" s="73">
        <v>0</v>
      </c>
      <c r="G1447" s="73">
        <v>35</v>
      </c>
      <c r="H1447" s="73">
        <v>144</v>
      </c>
      <c r="I1447">
        <f t="shared" si="44"/>
        <v>0.75694444444444442</v>
      </c>
      <c r="J1447">
        <f t="shared" si="45"/>
        <v>109</v>
      </c>
    </row>
    <row r="1448" spans="1:10" ht="39.6" x14ac:dyDescent="0.3">
      <c r="A1448" s="73">
        <v>159969</v>
      </c>
      <c r="B1448" s="73" t="s">
        <v>227</v>
      </c>
      <c r="C1448" s="73">
        <v>661537</v>
      </c>
      <c r="D1448" s="73" t="s">
        <v>1733</v>
      </c>
      <c r="E1448" s="73">
        <v>258</v>
      </c>
      <c r="F1448" s="73">
        <v>0</v>
      </c>
      <c r="G1448" s="73">
        <v>24</v>
      </c>
      <c r="H1448" s="73">
        <v>282</v>
      </c>
      <c r="I1448">
        <f t="shared" si="44"/>
        <v>0.91489361702127658</v>
      </c>
      <c r="J1448">
        <f t="shared" si="45"/>
        <v>258</v>
      </c>
    </row>
    <row r="1449" spans="1:10" ht="52.8" x14ac:dyDescent="0.3">
      <c r="A1449" s="73">
        <v>159969</v>
      </c>
      <c r="B1449" s="73" t="s">
        <v>227</v>
      </c>
      <c r="C1449" s="73">
        <v>683700</v>
      </c>
      <c r="D1449" s="73" t="s">
        <v>1732</v>
      </c>
      <c r="E1449" s="73">
        <v>341</v>
      </c>
      <c r="F1449" s="73">
        <v>0</v>
      </c>
      <c r="G1449" s="73">
        <v>41</v>
      </c>
      <c r="H1449" s="73">
        <v>382</v>
      </c>
      <c r="I1449">
        <f t="shared" si="44"/>
        <v>0.89267015706806285</v>
      </c>
      <c r="J1449">
        <f t="shared" si="45"/>
        <v>341</v>
      </c>
    </row>
    <row r="1450" spans="1:10" ht="39.6" x14ac:dyDescent="0.3">
      <c r="A1450" s="73">
        <v>159969</v>
      </c>
      <c r="B1450" s="73" t="s">
        <v>227</v>
      </c>
      <c r="C1450" s="73">
        <v>661536</v>
      </c>
      <c r="D1450" s="73" t="s">
        <v>1730</v>
      </c>
      <c r="E1450" s="73">
        <v>427</v>
      </c>
      <c r="F1450" s="73">
        <v>0</v>
      </c>
      <c r="G1450" s="73">
        <v>63</v>
      </c>
      <c r="H1450" s="73">
        <v>490</v>
      </c>
      <c r="I1450">
        <f t="shared" si="44"/>
        <v>0.87142857142857144</v>
      </c>
      <c r="J1450">
        <f t="shared" si="45"/>
        <v>427</v>
      </c>
    </row>
    <row r="1451" spans="1:10" ht="39.6" x14ac:dyDescent="0.3">
      <c r="A1451" s="73">
        <v>159969</v>
      </c>
      <c r="B1451" s="73" t="s">
        <v>227</v>
      </c>
      <c r="C1451" s="73">
        <v>661538</v>
      </c>
      <c r="D1451" s="73" t="s">
        <v>1731</v>
      </c>
      <c r="E1451" s="73">
        <v>451</v>
      </c>
      <c r="F1451" s="73">
        <v>0</v>
      </c>
      <c r="G1451" s="73">
        <v>95</v>
      </c>
      <c r="H1451" s="73">
        <v>546</v>
      </c>
      <c r="I1451">
        <f t="shared" si="44"/>
        <v>0.82600732600732596</v>
      </c>
      <c r="J1451">
        <f t="shared" si="45"/>
        <v>451</v>
      </c>
    </row>
    <row r="1452" spans="1:10" ht="52.8" x14ac:dyDescent="0.3">
      <c r="A1452" s="73">
        <v>159386</v>
      </c>
      <c r="B1452" s="73" t="s">
        <v>228</v>
      </c>
      <c r="C1452" s="73">
        <v>662206</v>
      </c>
      <c r="D1452" s="73" t="s">
        <v>1735</v>
      </c>
      <c r="E1452" s="73">
        <v>43</v>
      </c>
      <c r="F1452" s="73">
        <v>0</v>
      </c>
      <c r="G1452" s="73">
        <v>19</v>
      </c>
      <c r="H1452" s="73">
        <v>62</v>
      </c>
      <c r="I1452">
        <f t="shared" si="44"/>
        <v>0.69354838709677424</v>
      </c>
      <c r="J1452">
        <f t="shared" si="45"/>
        <v>43</v>
      </c>
    </row>
    <row r="1453" spans="1:10" ht="52.8" x14ac:dyDescent="0.3">
      <c r="A1453" s="73">
        <v>159386</v>
      </c>
      <c r="B1453" s="73" t="s">
        <v>228</v>
      </c>
      <c r="C1453" s="73">
        <v>662205</v>
      </c>
      <c r="D1453" s="73" t="s">
        <v>1734</v>
      </c>
      <c r="E1453" s="73">
        <v>19</v>
      </c>
      <c r="F1453" s="73">
        <v>7</v>
      </c>
      <c r="G1453" s="73">
        <v>58</v>
      </c>
      <c r="H1453" s="73">
        <v>84</v>
      </c>
      <c r="I1453">
        <f t="shared" si="44"/>
        <v>0.30952380952380953</v>
      </c>
      <c r="J1453">
        <f t="shared" si="45"/>
        <v>26</v>
      </c>
    </row>
    <row r="1454" spans="1:10" ht="92.4" x14ac:dyDescent="0.3">
      <c r="A1454" s="73">
        <v>159379</v>
      </c>
      <c r="B1454" s="73" t="s">
        <v>229</v>
      </c>
      <c r="C1454" s="73">
        <v>663051</v>
      </c>
      <c r="D1454" s="73" t="s">
        <v>1738</v>
      </c>
      <c r="E1454" s="73">
        <v>12</v>
      </c>
      <c r="F1454" s="73">
        <v>4</v>
      </c>
      <c r="G1454" s="73">
        <v>40</v>
      </c>
      <c r="H1454" s="73">
        <v>56</v>
      </c>
      <c r="I1454">
        <f t="shared" si="44"/>
        <v>0.2857142857142857</v>
      </c>
      <c r="J1454">
        <f t="shared" si="45"/>
        <v>16</v>
      </c>
    </row>
    <row r="1455" spans="1:10" ht="52.8" x14ac:dyDescent="0.3">
      <c r="A1455" s="73">
        <v>159379</v>
      </c>
      <c r="B1455" s="73" t="s">
        <v>229</v>
      </c>
      <c r="C1455" s="73">
        <v>661864</v>
      </c>
      <c r="D1455" s="73" t="s">
        <v>1737</v>
      </c>
      <c r="E1455" s="73">
        <v>36</v>
      </c>
      <c r="F1455" s="73">
        <v>11</v>
      </c>
      <c r="G1455" s="73">
        <v>110</v>
      </c>
      <c r="H1455" s="73">
        <v>157</v>
      </c>
      <c r="I1455">
        <f t="shared" si="44"/>
        <v>0.29936305732484075</v>
      </c>
      <c r="J1455">
        <f t="shared" si="45"/>
        <v>47</v>
      </c>
    </row>
    <row r="1456" spans="1:10" ht="52.8" x14ac:dyDescent="0.3">
      <c r="A1456" s="73">
        <v>159379</v>
      </c>
      <c r="B1456" s="73" t="s">
        <v>229</v>
      </c>
      <c r="C1456" s="73">
        <v>661865</v>
      </c>
      <c r="D1456" s="73" t="s">
        <v>1736</v>
      </c>
      <c r="E1456" s="73">
        <v>61</v>
      </c>
      <c r="F1456" s="73">
        <v>21</v>
      </c>
      <c r="G1456" s="73">
        <v>179</v>
      </c>
      <c r="H1456" s="73">
        <v>261</v>
      </c>
      <c r="I1456">
        <f t="shared" si="44"/>
        <v>0.31417624521072796</v>
      </c>
      <c r="J1456">
        <f t="shared" si="45"/>
        <v>82</v>
      </c>
    </row>
    <row r="1457" spans="1:10" ht="52.8" x14ac:dyDescent="0.3">
      <c r="A1457" s="73">
        <v>159379</v>
      </c>
      <c r="B1457" s="73" t="s">
        <v>229</v>
      </c>
      <c r="C1457" s="73">
        <v>661863</v>
      </c>
      <c r="D1457" s="73" t="s">
        <v>383</v>
      </c>
      <c r="E1457" s="73">
        <v>97</v>
      </c>
      <c r="F1457" s="73">
        <v>18</v>
      </c>
      <c r="G1457" s="73">
        <v>227</v>
      </c>
      <c r="H1457" s="73">
        <v>342</v>
      </c>
      <c r="I1457">
        <f t="shared" si="44"/>
        <v>0.33625730994152048</v>
      </c>
      <c r="J1457">
        <f t="shared" si="45"/>
        <v>115</v>
      </c>
    </row>
    <row r="1458" spans="1:10" ht="39.6" x14ac:dyDescent="0.3">
      <c r="A1458" s="73">
        <v>159733</v>
      </c>
      <c r="B1458" s="73" t="s">
        <v>230</v>
      </c>
      <c r="C1458" s="73">
        <v>661370</v>
      </c>
      <c r="D1458" s="73" t="s">
        <v>1739</v>
      </c>
      <c r="E1458" s="73">
        <v>14</v>
      </c>
      <c r="F1458" s="73">
        <v>15</v>
      </c>
      <c r="G1458" s="73">
        <v>34</v>
      </c>
      <c r="H1458" s="73">
        <v>63</v>
      </c>
      <c r="I1458">
        <f t="shared" si="44"/>
        <v>0.46031746031746029</v>
      </c>
      <c r="J1458">
        <f t="shared" si="45"/>
        <v>29</v>
      </c>
    </row>
    <row r="1459" spans="1:10" ht="52.8" x14ac:dyDescent="0.3">
      <c r="A1459" s="73">
        <v>159880</v>
      </c>
      <c r="B1459" s="73" t="s">
        <v>231</v>
      </c>
      <c r="C1459" s="73">
        <v>682293</v>
      </c>
      <c r="D1459" s="73" t="s">
        <v>1779</v>
      </c>
      <c r="E1459" s="73">
        <v>4</v>
      </c>
      <c r="F1459" s="73">
        <v>0</v>
      </c>
      <c r="G1459" s="73">
        <v>26</v>
      </c>
      <c r="H1459" s="73">
        <v>30</v>
      </c>
      <c r="I1459">
        <f t="shared" si="44"/>
        <v>0.13333333333333333</v>
      </c>
      <c r="J1459">
        <f t="shared" si="45"/>
        <v>4</v>
      </c>
    </row>
    <row r="1460" spans="1:10" ht="52.8" x14ac:dyDescent="0.3">
      <c r="A1460" s="73">
        <v>159880</v>
      </c>
      <c r="B1460" s="73" t="s">
        <v>231</v>
      </c>
      <c r="C1460" s="73">
        <v>662994</v>
      </c>
      <c r="D1460" s="73" t="s">
        <v>1827</v>
      </c>
      <c r="E1460" s="73">
        <v>36</v>
      </c>
      <c r="F1460" s="73">
        <v>0</v>
      </c>
      <c r="G1460" s="73">
        <v>0</v>
      </c>
      <c r="H1460" s="73">
        <v>36</v>
      </c>
      <c r="I1460">
        <f t="shared" si="44"/>
        <v>1</v>
      </c>
      <c r="J1460">
        <f t="shared" si="45"/>
        <v>36</v>
      </c>
    </row>
    <row r="1461" spans="1:10" ht="52.8" x14ac:dyDescent="0.3">
      <c r="A1461" s="73">
        <v>159880</v>
      </c>
      <c r="B1461" s="73" t="s">
        <v>231</v>
      </c>
      <c r="C1461" s="73">
        <v>660432</v>
      </c>
      <c r="D1461" s="73" t="s">
        <v>1832</v>
      </c>
      <c r="E1461" s="73">
        <v>30</v>
      </c>
      <c r="F1461" s="73">
        <v>0</v>
      </c>
      <c r="G1461" s="73">
        <v>7</v>
      </c>
      <c r="H1461" s="73">
        <v>37</v>
      </c>
      <c r="I1461">
        <f t="shared" si="44"/>
        <v>0.81081081081081086</v>
      </c>
      <c r="J1461">
        <f t="shared" si="45"/>
        <v>30</v>
      </c>
    </row>
    <row r="1462" spans="1:10" ht="52.8" x14ac:dyDescent="0.3">
      <c r="A1462" s="73">
        <v>159880</v>
      </c>
      <c r="B1462" s="73" t="s">
        <v>231</v>
      </c>
      <c r="C1462" s="73">
        <v>665456</v>
      </c>
      <c r="D1462" s="73" t="s">
        <v>1806</v>
      </c>
      <c r="E1462" s="73">
        <v>28</v>
      </c>
      <c r="F1462" s="73">
        <v>0</v>
      </c>
      <c r="G1462" s="73">
        <v>14</v>
      </c>
      <c r="H1462" s="73">
        <v>42</v>
      </c>
      <c r="I1462">
        <f t="shared" si="44"/>
        <v>0.66666666666666663</v>
      </c>
      <c r="J1462">
        <f t="shared" si="45"/>
        <v>28</v>
      </c>
    </row>
    <row r="1463" spans="1:10" ht="39.6" x14ac:dyDescent="0.3">
      <c r="A1463" s="73">
        <v>159880</v>
      </c>
      <c r="B1463" s="73" t="s">
        <v>231</v>
      </c>
      <c r="C1463" s="73">
        <v>660426</v>
      </c>
      <c r="D1463" s="73" t="s">
        <v>1742</v>
      </c>
      <c r="E1463" s="73">
        <v>46</v>
      </c>
      <c r="F1463" s="73">
        <v>0</v>
      </c>
      <c r="G1463" s="73">
        <v>0</v>
      </c>
      <c r="H1463" s="73">
        <v>46</v>
      </c>
      <c r="I1463">
        <f t="shared" si="44"/>
        <v>1</v>
      </c>
      <c r="J1463">
        <f t="shared" si="45"/>
        <v>46</v>
      </c>
    </row>
    <row r="1464" spans="1:10" ht="39.6" x14ac:dyDescent="0.3">
      <c r="A1464" s="73">
        <v>159880</v>
      </c>
      <c r="B1464" s="73" t="s">
        <v>231</v>
      </c>
      <c r="C1464" s="73">
        <v>665455</v>
      </c>
      <c r="D1464" s="73" t="s">
        <v>1807</v>
      </c>
      <c r="E1464" s="73">
        <v>12</v>
      </c>
      <c r="F1464" s="73">
        <v>0</v>
      </c>
      <c r="G1464" s="73">
        <v>40</v>
      </c>
      <c r="H1464" s="73">
        <v>52</v>
      </c>
      <c r="I1464">
        <f t="shared" si="44"/>
        <v>0.23076923076923078</v>
      </c>
      <c r="J1464">
        <f t="shared" si="45"/>
        <v>12</v>
      </c>
    </row>
    <row r="1465" spans="1:10" ht="52.8" x14ac:dyDescent="0.3">
      <c r="A1465" s="73">
        <v>159880</v>
      </c>
      <c r="B1465" s="73" t="s">
        <v>231</v>
      </c>
      <c r="C1465" s="73">
        <v>665440</v>
      </c>
      <c r="D1465" s="73" t="s">
        <v>1780</v>
      </c>
      <c r="E1465" s="73">
        <v>54</v>
      </c>
      <c r="F1465" s="73">
        <v>0</v>
      </c>
      <c r="G1465" s="73">
        <v>0</v>
      </c>
      <c r="H1465" s="73">
        <v>54</v>
      </c>
      <c r="I1465">
        <f t="shared" si="44"/>
        <v>1</v>
      </c>
      <c r="J1465">
        <f t="shared" si="45"/>
        <v>54</v>
      </c>
    </row>
    <row r="1466" spans="1:10" ht="39.6" x14ac:dyDescent="0.3">
      <c r="A1466" s="73">
        <v>159880</v>
      </c>
      <c r="B1466" s="73" t="s">
        <v>231</v>
      </c>
      <c r="C1466" s="73">
        <v>681120</v>
      </c>
      <c r="D1466" s="73" t="s">
        <v>1792</v>
      </c>
      <c r="E1466" s="73">
        <v>49</v>
      </c>
      <c r="F1466" s="73">
        <v>0</v>
      </c>
      <c r="G1466" s="73">
        <v>47</v>
      </c>
      <c r="H1466" s="73">
        <v>96</v>
      </c>
      <c r="I1466">
        <f t="shared" si="44"/>
        <v>0.51041666666666663</v>
      </c>
      <c r="J1466">
        <f t="shared" si="45"/>
        <v>49</v>
      </c>
    </row>
    <row r="1467" spans="1:10" ht="39.6" x14ac:dyDescent="0.3">
      <c r="A1467" s="73">
        <v>159880</v>
      </c>
      <c r="B1467" s="73" t="s">
        <v>231</v>
      </c>
      <c r="C1467" s="73">
        <v>683662</v>
      </c>
      <c r="D1467" s="73" t="s">
        <v>1750</v>
      </c>
      <c r="E1467" s="73">
        <v>85</v>
      </c>
      <c r="F1467" s="73">
        <v>0</v>
      </c>
      <c r="G1467" s="73">
        <v>60</v>
      </c>
      <c r="H1467" s="73">
        <v>145</v>
      </c>
      <c r="I1467">
        <f t="shared" si="44"/>
        <v>0.58620689655172409</v>
      </c>
      <c r="J1467">
        <f t="shared" si="45"/>
        <v>85</v>
      </c>
    </row>
    <row r="1468" spans="1:10" ht="39.6" x14ac:dyDescent="0.3">
      <c r="A1468" s="73">
        <v>159880</v>
      </c>
      <c r="B1468" s="73" t="s">
        <v>231</v>
      </c>
      <c r="C1468" s="73">
        <v>660422</v>
      </c>
      <c r="D1468" s="73" t="s">
        <v>1824</v>
      </c>
      <c r="E1468" s="73">
        <v>118</v>
      </c>
      <c r="F1468" s="73">
        <v>0</v>
      </c>
      <c r="G1468" s="73">
        <v>35</v>
      </c>
      <c r="H1468" s="73">
        <v>153</v>
      </c>
      <c r="I1468">
        <f t="shared" si="44"/>
        <v>0.77124183006535951</v>
      </c>
      <c r="J1468">
        <f t="shared" si="45"/>
        <v>118</v>
      </c>
    </row>
    <row r="1469" spans="1:10" ht="39.6" x14ac:dyDescent="0.3">
      <c r="A1469" s="73">
        <v>159880</v>
      </c>
      <c r="B1469" s="73" t="s">
        <v>231</v>
      </c>
      <c r="C1469" s="73">
        <v>660429</v>
      </c>
      <c r="D1469" s="73" t="s">
        <v>434</v>
      </c>
      <c r="E1469" s="73">
        <v>39</v>
      </c>
      <c r="F1469" s="73">
        <v>5</v>
      </c>
      <c r="G1469" s="73">
        <v>109</v>
      </c>
      <c r="H1469" s="73">
        <v>153</v>
      </c>
      <c r="I1469">
        <f t="shared" si="44"/>
        <v>0.28758169934640521</v>
      </c>
      <c r="J1469">
        <f t="shared" si="45"/>
        <v>44</v>
      </c>
    </row>
    <row r="1470" spans="1:10" ht="66" x14ac:dyDescent="0.3">
      <c r="A1470" s="73">
        <v>159880</v>
      </c>
      <c r="B1470" s="73" t="s">
        <v>231</v>
      </c>
      <c r="C1470" s="73">
        <v>665118</v>
      </c>
      <c r="D1470" s="73" t="s">
        <v>1753</v>
      </c>
      <c r="E1470" s="73">
        <v>17</v>
      </c>
      <c r="F1470" s="73">
        <v>1</v>
      </c>
      <c r="G1470" s="73">
        <v>146</v>
      </c>
      <c r="H1470" s="73">
        <v>164</v>
      </c>
      <c r="I1470">
        <f t="shared" si="44"/>
        <v>0.10975609756097561</v>
      </c>
      <c r="J1470">
        <f t="shared" si="45"/>
        <v>18</v>
      </c>
    </row>
    <row r="1471" spans="1:10" ht="39.6" x14ac:dyDescent="0.3">
      <c r="A1471" s="73">
        <v>159880</v>
      </c>
      <c r="B1471" s="73" t="s">
        <v>231</v>
      </c>
      <c r="C1471" s="73">
        <v>663461</v>
      </c>
      <c r="D1471" s="73" t="s">
        <v>1828</v>
      </c>
      <c r="E1471" s="73">
        <v>14</v>
      </c>
      <c r="F1471" s="73">
        <v>4</v>
      </c>
      <c r="G1471" s="73">
        <v>147</v>
      </c>
      <c r="H1471" s="73">
        <v>165</v>
      </c>
      <c r="I1471">
        <f t="shared" si="44"/>
        <v>0.10909090909090909</v>
      </c>
      <c r="J1471">
        <f t="shared" si="45"/>
        <v>18</v>
      </c>
    </row>
    <row r="1472" spans="1:10" ht="52.8" x14ac:dyDescent="0.3">
      <c r="A1472" s="73">
        <v>159880</v>
      </c>
      <c r="B1472" s="73" t="s">
        <v>231</v>
      </c>
      <c r="C1472" s="73">
        <v>660417</v>
      </c>
      <c r="D1472" s="73" t="s">
        <v>1817</v>
      </c>
      <c r="E1472" s="73">
        <v>122</v>
      </c>
      <c r="F1472" s="73">
        <v>0</v>
      </c>
      <c r="G1472" s="73">
        <v>45</v>
      </c>
      <c r="H1472" s="73">
        <v>167</v>
      </c>
      <c r="I1472">
        <f t="shared" si="44"/>
        <v>0.73053892215568861</v>
      </c>
      <c r="J1472">
        <f t="shared" si="45"/>
        <v>122</v>
      </c>
    </row>
    <row r="1473" spans="1:10" ht="39.6" x14ac:dyDescent="0.3">
      <c r="A1473" s="73">
        <v>159880</v>
      </c>
      <c r="B1473" s="73" t="s">
        <v>231</v>
      </c>
      <c r="C1473" s="73">
        <v>662731</v>
      </c>
      <c r="D1473" s="73" t="s">
        <v>1759</v>
      </c>
      <c r="E1473" s="73">
        <v>153</v>
      </c>
      <c r="F1473" s="73">
        <v>0</v>
      </c>
      <c r="G1473" s="73">
        <v>19</v>
      </c>
      <c r="H1473" s="73">
        <v>172</v>
      </c>
      <c r="I1473">
        <f t="shared" si="44"/>
        <v>0.88953488372093026</v>
      </c>
      <c r="J1473">
        <f t="shared" si="45"/>
        <v>153</v>
      </c>
    </row>
    <row r="1474" spans="1:10" ht="39.6" x14ac:dyDescent="0.3">
      <c r="A1474" s="73">
        <v>159880</v>
      </c>
      <c r="B1474" s="73" t="s">
        <v>231</v>
      </c>
      <c r="C1474" s="73">
        <v>660409</v>
      </c>
      <c r="D1474" s="73" t="s">
        <v>1808</v>
      </c>
      <c r="E1474" s="73">
        <v>11</v>
      </c>
      <c r="F1474" s="73">
        <v>4</v>
      </c>
      <c r="G1474" s="73">
        <v>159</v>
      </c>
      <c r="H1474" s="73">
        <v>174</v>
      </c>
      <c r="I1474">
        <f t="shared" ref="I1474:I1537" si="46">SUM(E1474:F1474)/H1474</f>
        <v>8.6206896551724144E-2</v>
      </c>
      <c r="J1474">
        <f t="shared" ref="J1474:J1537" si="47">SUM(E1474:F1474)</f>
        <v>15</v>
      </c>
    </row>
    <row r="1475" spans="1:10" ht="52.8" x14ac:dyDescent="0.3">
      <c r="A1475" s="73">
        <v>159880</v>
      </c>
      <c r="B1475" s="73" t="s">
        <v>231</v>
      </c>
      <c r="C1475" s="73">
        <v>664738</v>
      </c>
      <c r="D1475" s="73" t="s">
        <v>1823</v>
      </c>
      <c r="E1475" s="73">
        <v>125</v>
      </c>
      <c r="F1475" s="73">
        <v>0</v>
      </c>
      <c r="G1475" s="73">
        <v>49</v>
      </c>
      <c r="H1475" s="73">
        <v>174</v>
      </c>
      <c r="I1475">
        <f t="shared" si="46"/>
        <v>0.7183908045977011</v>
      </c>
      <c r="J1475">
        <f t="shared" si="47"/>
        <v>125</v>
      </c>
    </row>
    <row r="1476" spans="1:10" ht="52.8" x14ac:dyDescent="0.3">
      <c r="A1476" s="73">
        <v>159880</v>
      </c>
      <c r="B1476" s="73" t="s">
        <v>231</v>
      </c>
      <c r="C1476" s="73">
        <v>664737</v>
      </c>
      <c r="D1476" s="73" t="s">
        <v>1815</v>
      </c>
      <c r="E1476" s="73">
        <v>10</v>
      </c>
      <c r="F1476" s="73">
        <v>3</v>
      </c>
      <c r="G1476" s="73">
        <v>165</v>
      </c>
      <c r="H1476" s="73">
        <v>178</v>
      </c>
      <c r="I1476">
        <f t="shared" si="46"/>
        <v>7.3033707865168537E-2</v>
      </c>
      <c r="J1476">
        <f t="shared" si="47"/>
        <v>13</v>
      </c>
    </row>
    <row r="1477" spans="1:10" ht="39.6" x14ac:dyDescent="0.3">
      <c r="A1477" s="73">
        <v>159880</v>
      </c>
      <c r="B1477" s="73" t="s">
        <v>231</v>
      </c>
      <c r="C1477" s="73">
        <v>684883</v>
      </c>
      <c r="D1477" s="73" t="s">
        <v>1763</v>
      </c>
      <c r="E1477" s="73">
        <v>4</v>
      </c>
      <c r="F1477" s="73">
        <v>5</v>
      </c>
      <c r="G1477" s="73">
        <v>181</v>
      </c>
      <c r="H1477" s="73">
        <v>190</v>
      </c>
      <c r="I1477">
        <f t="shared" si="46"/>
        <v>4.736842105263158E-2</v>
      </c>
      <c r="J1477">
        <f t="shared" si="47"/>
        <v>9</v>
      </c>
    </row>
    <row r="1478" spans="1:10" ht="39.6" x14ac:dyDescent="0.3">
      <c r="A1478" s="73">
        <v>159880</v>
      </c>
      <c r="B1478" s="73" t="s">
        <v>231</v>
      </c>
      <c r="C1478" s="73">
        <v>660405</v>
      </c>
      <c r="D1478" s="73" t="s">
        <v>1803</v>
      </c>
      <c r="E1478" s="73">
        <v>10</v>
      </c>
      <c r="F1478" s="73">
        <v>3</v>
      </c>
      <c r="G1478" s="73">
        <v>181</v>
      </c>
      <c r="H1478" s="73">
        <v>194</v>
      </c>
      <c r="I1478">
        <f t="shared" si="46"/>
        <v>6.7010309278350513E-2</v>
      </c>
      <c r="J1478">
        <f t="shared" si="47"/>
        <v>13</v>
      </c>
    </row>
    <row r="1479" spans="1:10" ht="52.8" x14ac:dyDescent="0.3">
      <c r="A1479" s="73">
        <v>159880</v>
      </c>
      <c r="B1479" s="73" t="s">
        <v>231</v>
      </c>
      <c r="C1479" s="73">
        <v>660421</v>
      </c>
      <c r="D1479" s="73" t="s">
        <v>1702</v>
      </c>
      <c r="E1479" s="73">
        <v>48</v>
      </c>
      <c r="F1479" s="73">
        <v>15</v>
      </c>
      <c r="G1479" s="73">
        <v>160</v>
      </c>
      <c r="H1479" s="73">
        <v>223</v>
      </c>
      <c r="I1479">
        <f t="shared" si="46"/>
        <v>0.28251121076233182</v>
      </c>
      <c r="J1479">
        <f t="shared" si="47"/>
        <v>63</v>
      </c>
    </row>
    <row r="1480" spans="1:10" ht="39.6" x14ac:dyDescent="0.3">
      <c r="A1480" s="73">
        <v>159880</v>
      </c>
      <c r="B1480" s="73" t="s">
        <v>231</v>
      </c>
      <c r="C1480" s="73">
        <v>660400</v>
      </c>
      <c r="D1480" s="73" t="s">
        <v>1797</v>
      </c>
      <c r="E1480" s="73">
        <v>163</v>
      </c>
      <c r="F1480" s="73">
        <v>0</v>
      </c>
      <c r="G1480" s="73">
        <v>63</v>
      </c>
      <c r="H1480" s="73">
        <v>226</v>
      </c>
      <c r="I1480">
        <f t="shared" si="46"/>
        <v>0.72123893805309736</v>
      </c>
      <c r="J1480">
        <f t="shared" si="47"/>
        <v>163</v>
      </c>
    </row>
    <row r="1481" spans="1:10" ht="39.6" x14ac:dyDescent="0.3">
      <c r="A1481" s="73">
        <v>159880</v>
      </c>
      <c r="B1481" s="73" t="s">
        <v>231</v>
      </c>
      <c r="C1481" s="73">
        <v>660356</v>
      </c>
      <c r="D1481" s="73" t="s">
        <v>1825</v>
      </c>
      <c r="E1481" s="73">
        <v>160</v>
      </c>
      <c r="F1481" s="73">
        <v>0</v>
      </c>
      <c r="G1481" s="73">
        <v>74</v>
      </c>
      <c r="H1481" s="73">
        <v>234</v>
      </c>
      <c r="I1481">
        <f t="shared" si="46"/>
        <v>0.68376068376068377</v>
      </c>
      <c r="J1481">
        <f t="shared" si="47"/>
        <v>160</v>
      </c>
    </row>
    <row r="1482" spans="1:10" ht="39.6" x14ac:dyDescent="0.3">
      <c r="A1482" s="73">
        <v>159880</v>
      </c>
      <c r="B1482" s="73" t="s">
        <v>231</v>
      </c>
      <c r="C1482" s="73">
        <v>663282</v>
      </c>
      <c r="D1482" s="73" t="s">
        <v>1811</v>
      </c>
      <c r="E1482" s="73">
        <v>49</v>
      </c>
      <c r="F1482" s="73">
        <v>11</v>
      </c>
      <c r="G1482" s="73">
        <v>186</v>
      </c>
      <c r="H1482" s="73">
        <v>246</v>
      </c>
      <c r="I1482">
        <f t="shared" si="46"/>
        <v>0.24390243902439024</v>
      </c>
      <c r="J1482">
        <f t="shared" si="47"/>
        <v>60</v>
      </c>
    </row>
    <row r="1483" spans="1:10" ht="52.8" x14ac:dyDescent="0.3">
      <c r="A1483" s="73">
        <v>159880</v>
      </c>
      <c r="B1483" s="73" t="s">
        <v>231</v>
      </c>
      <c r="C1483" s="73">
        <v>660418</v>
      </c>
      <c r="D1483" s="73" t="s">
        <v>1785</v>
      </c>
      <c r="E1483" s="73">
        <v>124</v>
      </c>
      <c r="F1483" s="73">
        <v>7</v>
      </c>
      <c r="G1483" s="73">
        <v>118</v>
      </c>
      <c r="H1483" s="73">
        <v>249</v>
      </c>
      <c r="I1483">
        <f t="shared" si="46"/>
        <v>0.52610441767068272</v>
      </c>
      <c r="J1483">
        <f t="shared" si="47"/>
        <v>131</v>
      </c>
    </row>
    <row r="1484" spans="1:10" ht="52.8" x14ac:dyDescent="0.3">
      <c r="A1484" s="73">
        <v>159880</v>
      </c>
      <c r="B1484" s="73" t="s">
        <v>231</v>
      </c>
      <c r="C1484" s="73">
        <v>684882</v>
      </c>
      <c r="D1484" s="73" t="s">
        <v>1756</v>
      </c>
      <c r="E1484" s="73">
        <v>42</v>
      </c>
      <c r="F1484" s="73">
        <v>17</v>
      </c>
      <c r="G1484" s="73">
        <v>196</v>
      </c>
      <c r="H1484" s="73">
        <v>255</v>
      </c>
      <c r="I1484">
        <f t="shared" si="46"/>
        <v>0.23137254901960785</v>
      </c>
      <c r="J1484">
        <f t="shared" si="47"/>
        <v>59</v>
      </c>
    </row>
    <row r="1485" spans="1:10" ht="39.6" x14ac:dyDescent="0.3">
      <c r="A1485" s="73">
        <v>159880</v>
      </c>
      <c r="B1485" s="73" t="s">
        <v>231</v>
      </c>
      <c r="C1485" s="73">
        <v>660371</v>
      </c>
      <c r="D1485" s="73" t="s">
        <v>1765</v>
      </c>
      <c r="E1485" s="73">
        <v>236</v>
      </c>
      <c r="F1485" s="73">
        <v>0</v>
      </c>
      <c r="G1485" s="73">
        <v>29</v>
      </c>
      <c r="H1485" s="73">
        <v>265</v>
      </c>
      <c r="I1485">
        <f t="shared" si="46"/>
        <v>0.89056603773584908</v>
      </c>
      <c r="J1485">
        <f t="shared" si="47"/>
        <v>236</v>
      </c>
    </row>
    <row r="1486" spans="1:10" ht="39.6" x14ac:dyDescent="0.3">
      <c r="A1486" s="73">
        <v>159880</v>
      </c>
      <c r="B1486" s="73" t="s">
        <v>231</v>
      </c>
      <c r="C1486" s="73">
        <v>660366</v>
      </c>
      <c r="D1486" s="73" t="s">
        <v>1760</v>
      </c>
      <c r="E1486" s="73">
        <v>194</v>
      </c>
      <c r="F1486" s="73">
        <v>0</v>
      </c>
      <c r="G1486" s="73">
        <v>73</v>
      </c>
      <c r="H1486" s="73">
        <v>267</v>
      </c>
      <c r="I1486">
        <f t="shared" si="46"/>
        <v>0.72659176029962547</v>
      </c>
      <c r="J1486">
        <f t="shared" si="47"/>
        <v>194</v>
      </c>
    </row>
    <row r="1487" spans="1:10" ht="52.8" x14ac:dyDescent="0.3">
      <c r="A1487" s="73">
        <v>159880</v>
      </c>
      <c r="B1487" s="73" t="s">
        <v>231</v>
      </c>
      <c r="C1487" s="73">
        <v>660411</v>
      </c>
      <c r="D1487" s="73" t="s">
        <v>1781</v>
      </c>
      <c r="E1487" s="73">
        <v>201</v>
      </c>
      <c r="F1487" s="73">
        <v>0</v>
      </c>
      <c r="G1487" s="73">
        <v>66</v>
      </c>
      <c r="H1487" s="73">
        <v>267</v>
      </c>
      <c r="I1487">
        <f t="shared" si="46"/>
        <v>0.7528089887640449</v>
      </c>
      <c r="J1487">
        <f t="shared" si="47"/>
        <v>201</v>
      </c>
    </row>
    <row r="1488" spans="1:10" ht="39.6" x14ac:dyDescent="0.3">
      <c r="A1488" s="73">
        <v>159880</v>
      </c>
      <c r="B1488" s="73" t="s">
        <v>231</v>
      </c>
      <c r="C1488" s="73">
        <v>660349</v>
      </c>
      <c r="D1488" s="73" t="s">
        <v>1744</v>
      </c>
      <c r="E1488" s="73">
        <v>22</v>
      </c>
      <c r="F1488" s="73">
        <v>4</v>
      </c>
      <c r="G1488" s="73">
        <v>244</v>
      </c>
      <c r="H1488" s="73">
        <v>270</v>
      </c>
      <c r="I1488">
        <f t="shared" si="46"/>
        <v>9.6296296296296297E-2</v>
      </c>
      <c r="J1488">
        <f t="shared" si="47"/>
        <v>26</v>
      </c>
    </row>
    <row r="1489" spans="1:10" ht="52.8" x14ac:dyDescent="0.3">
      <c r="A1489" s="73">
        <v>159880</v>
      </c>
      <c r="B1489" s="73" t="s">
        <v>231</v>
      </c>
      <c r="C1489" s="73">
        <v>660394</v>
      </c>
      <c r="D1489" s="73" t="s">
        <v>1789</v>
      </c>
      <c r="E1489" s="73">
        <v>60</v>
      </c>
      <c r="F1489" s="73">
        <v>8</v>
      </c>
      <c r="G1489" s="73">
        <v>205</v>
      </c>
      <c r="H1489" s="73">
        <v>273</v>
      </c>
      <c r="I1489">
        <f t="shared" si="46"/>
        <v>0.24908424908424909</v>
      </c>
      <c r="J1489">
        <f t="shared" si="47"/>
        <v>68</v>
      </c>
    </row>
    <row r="1490" spans="1:10" ht="39.6" x14ac:dyDescent="0.3">
      <c r="A1490" s="73">
        <v>159880</v>
      </c>
      <c r="B1490" s="73" t="s">
        <v>231</v>
      </c>
      <c r="C1490" s="73">
        <v>660365</v>
      </c>
      <c r="D1490" s="73" t="s">
        <v>1813</v>
      </c>
      <c r="E1490" s="73">
        <v>124</v>
      </c>
      <c r="F1490" s="73">
        <v>0</v>
      </c>
      <c r="G1490" s="73">
        <v>149</v>
      </c>
      <c r="H1490" s="73">
        <v>273</v>
      </c>
      <c r="I1490">
        <f t="shared" si="46"/>
        <v>0.45421245421245421</v>
      </c>
      <c r="J1490">
        <f t="shared" si="47"/>
        <v>124</v>
      </c>
    </row>
    <row r="1491" spans="1:10" ht="52.8" x14ac:dyDescent="0.3">
      <c r="A1491" s="73">
        <v>159880</v>
      </c>
      <c r="B1491" s="73" t="s">
        <v>231</v>
      </c>
      <c r="C1491" s="73">
        <v>660381</v>
      </c>
      <c r="D1491" s="73" t="s">
        <v>1773</v>
      </c>
      <c r="E1491" s="73">
        <v>172</v>
      </c>
      <c r="F1491" s="73">
        <v>0</v>
      </c>
      <c r="G1491" s="73">
        <v>102</v>
      </c>
      <c r="H1491" s="73">
        <v>274</v>
      </c>
      <c r="I1491">
        <f t="shared" si="46"/>
        <v>0.62773722627737227</v>
      </c>
      <c r="J1491">
        <f t="shared" si="47"/>
        <v>172</v>
      </c>
    </row>
    <row r="1492" spans="1:10" ht="39.6" x14ac:dyDescent="0.3">
      <c r="A1492" s="73">
        <v>159880</v>
      </c>
      <c r="B1492" s="73" t="s">
        <v>231</v>
      </c>
      <c r="C1492" s="73">
        <v>660396</v>
      </c>
      <c r="D1492" s="73" t="s">
        <v>1791</v>
      </c>
      <c r="E1492" s="73">
        <v>163</v>
      </c>
      <c r="F1492" s="73">
        <v>0</v>
      </c>
      <c r="G1492" s="73">
        <v>115</v>
      </c>
      <c r="H1492" s="73">
        <v>278</v>
      </c>
      <c r="I1492">
        <f t="shared" si="46"/>
        <v>0.58633093525179858</v>
      </c>
      <c r="J1492">
        <f t="shared" si="47"/>
        <v>163</v>
      </c>
    </row>
    <row r="1493" spans="1:10" ht="52.8" x14ac:dyDescent="0.3">
      <c r="A1493" s="73">
        <v>159880</v>
      </c>
      <c r="B1493" s="73" t="s">
        <v>231</v>
      </c>
      <c r="C1493" s="73">
        <v>660435</v>
      </c>
      <c r="D1493" s="73" t="s">
        <v>1833</v>
      </c>
      <c r="E1493" s="73">
        <v>114</v>
      </c>
      <c r="F1493" s="73">
        <v>0</v>
      </c>
      <c r="G1493" s="73">
        <v>171</v>
      </c>
      <c r="H1493" s="73">
        <v>285</v>
      </c>
      <c r="I1493">
        <f t="shared" si="46"/>
        <v>0.4</v>
      </c>
      <c r="J1493">
        <f t="shared" si="47"/>
        <v>114</v>
      </c>
    </row>
    <row r="1494" spans="1:10" ht="39.6" x14ac:dyDescent="0.3">
      <c r="A1494" s="73">
        <v>159880</v>
      </c>
      <c r="B1494" s="73" t="s">
        <v>231</v>
      </c>
      <c r="C1494" s="73">
        <v>660345</v>
      </c>
      <c r="D1494" s="73" t="s">
        <v>1740</v>
      </c>
      <c r="E1494" s="73">
        <v>30</v>
      </c>
      <c r="F1494" s="73">
        <v>7</v>
      </c>
      <c r="G1494" s="73">
        <v>250</v>
      </c>
      <c r="H1494" s="73">
        <v>287</v>
      </c>
      <c r="I1494">
        <f t="shared" si="46"/>
        <v>0.1289198606271777</v>
      </c>
      <c r="J1494">
        <f t="shared" si="47"/>
        <v>37</v>
      </c>
    </row>
    <row r="1495" spans="1:10" ht="66" x14ac:dyDescent="0.3">
      <c r="A1495" s="73">
        <v>159880</v>
      </c>
      <c r="B1495" s="73" t="s">
        <v>231</v>
      </c>
      <c r="C1495" s="73">
        <v>660358</v>
      </c>
      <c r="D1495" s="73" t="s">
        <v>1800</v>
      </c>
      <c r="E1495" s="73">
        <v>248</v>
      </c>
      <c r="F1495" s="73">
        <v>0</v>
      </c>
      <c r="G1495" s="73">
        <v>40</v>
      </c>
      <c r="H1495" s="73">
        <v>288</v>
      </c>
      <c r="I1495">
        <f t="shared" si="46"/>
        <v>0.86111111111111116</v>
      </c>
      <c r="J1495">
        <f t="shared" si="47"/>
        <v>248</v>
      </c>
    </row>
    <row r="1496" spans="1:10" ht="39.6" x14ac:dyDescent="0.3">
      <c r="A1496" s="73">
        <v>159880</v>
      </c>
      <c r="B1496" s="73" t="s">
        <v>231</v>
      </c>
      <c r="C1496" s="73">
        <v>660387</v>
      </c>
      <c r="D1496" s="73" t="s">
        <v>1783</v>
      </c>
      <c r="E1496" s="73">
        <v>58</v>
      </c>
      <c r="F1496" s="73">
        <v>14</v>
      </c>
      <c r="G1496" s="73">
        <v>220</v>
      </c>
      <c r="H1496" s="73">
        <v>292</v>
      </c>
      <c r="I1496">
        <f t="shared" si="46"/>
        <v>0.24657534246575341</v>
      </c>
      <c r="J1496">
        <f t="shared" si="47"/>
        <v>72</v>
      </c>
    </row>
    <row r="1497" spans="1:10" ht="52.8" x14ac:dyDescent="0.3">
      <c r="A1497" s="73">
        <v>159880</v>
      </c>
      <c r="B1497" s="73" t="s">
        <v>231</v>
      </c>
      <c r="C1497" s="73">
        <v>660434</v>
      </c>
      <c r="D1497" s="73" t="s">
        <v>887</v>
      </c>
      <c r="E1497" s="73">
        <v>30</v>
      </c>
      <c r="F1497" s="73">
        <v>3</v>
      </c>
      <c r="G1497" s="73">
        <v>267</v>
      </c>
      <c r="H1497" s="73">
        <v>300</v>
      </c>
      <c r="I1497">
        <f t="shared" si="46"/>
        <v>0.11</v>
      </c>
      <c r="J1497">
        <f t="shared" si="47"/>
        <v>33</v>
      </c>
    </row>
    <row r="1498" spans="1:10" ht="39.6" x14ac:dyDescent="0.3">
      <c r="A1498" s="73">
        <v>159880</v>
      </c>
      <c r="B1498" s="73" t="s">
        <v>231</v>
      </c>
      <c r="C1498" s="73">
        <v>660420</v>
      </c>
      <c r="D1498" s="73" t="s">
        <v>1821</v>
      </c>
      <c r="E1498" s="73">
        <v>271</v>
      </c>
      <c r="F1498" s="73">
        <v>0</v>
      </c>
      <c r="G1498" s="73">
        <v>30</v>
      </c>
      <c r="H1498" s="73">
        <v>301</v>
      </c>
      <c r="I1498">
        <f t="shared" si="46"/>
        <v>0.90033222591362128</v>
      </c>
      <c r="J1498">
        <f t="shared" si="47"/>
        <v>271</v>
      </c>
    </row>
    <row r="1499" spans="1:10" ht="52.8" x14ac:dyDescent="0.3">
      <c r="A1499" s="73">
        <v>159880</v>
      </c>
      <c r="B1499" s="73" t="s">
        <v>231</v>
      </c>
      <c r="C1499" s="73">
        <v>660389</v>
      </c>
      <c r="D1499" s="73" t="s">
        <v>1777</v>
      </c>
      <c r="E1499" s="73">
        <v>189</v>
      </c>
      <c r="F1499" s="73">
        <v>0</v>
      </c>
      <c r="G1499" s="73">
        <v>117</v>
      </c>
      <c r="H1499" s="73">
        <v>306</v>
      </c>
      <c r="I1499">
        <f t="shared" si="46"/>
        <v>0.61764705882352944</v>
      </c>
      <c r="J1499">
        <f t="shared" si="47"/>
        <v>189</v>
      </c>
    </row>
    <row r="1500" spans="1:10" ht="39.6" x14ac:dyDescent="0.3">
      <c r="A1500" s="73">
        <v>159880</v>
      </c>
      <c r="B1500" s="73" t="s">
        <v>231</v>
      </c>
      <c r="C1500" s="73">
        <v>660395</v>
      </c>
      <c r="D1500" s="73" t="s">
        <v>1790</v>
      </c>
      <c r="E1500" s="73">
        <v>28</v>
      </c>
      <c r="F1500" s="73">
        <v>5</v>
      </c>
      <c r="G1500" s="73">
        <v>280</v>
      </c>
      <c r="H1500" s="73">
        <v>313</v>
      </c>
      <c r="I1500">
        <f t="shared" si="46"/>
        <v>0.10543130990415335</v>
      </c>
      <c r="J1500">
        <f t="shared" si="47"/>
        <v>33</v>
      </c>
    </row>
    <row r="1501" spans="1:10" ht="52.8" x14ac:dyDescent="0.3">
      <c r="A1501" s="73">
        <v>159880</v>
      </c>
      <c r="B1501" s="73" t="s">
        <v>231</v>
      </c>
      <c r="C1501" s="73">
        <v>660433</v>
      </c>
      <c r="D1501" s="73" t="s">
        <v>1818</v>
      </c>
      <c r="E1501" s="73">
        <v>269</v>
      </c>
      <c r="F1501" s="73">
        <v>0</v>
      </c>
      <c r="G1501" s="73">
        <v>57</v>
      </c>
      <c r="H1501" s="73">
        <v>326</v>
      </c>
      <c r="I1501">
        <f t="shared" si="46"/>
        <v>0.82515337423312884</v>
      </c>
      <c r="J1501">
        <f t="shared" si="47"/>
        <v>269</v>
      </c>
    </row>
    <row r="1502" spans="1:10" ht="52.8" x14ac:dyDescent="0.3">
      <c r="A1502" s="73">
        <v>159880</v>
      </c>
      <c r="B1502" s="73" t="s">
        <v>231</v>
      </c>
      <c r="C1502" s="73">
        <v>660440</v>
      </c>
      <c r="D1502" s="73" t="s">
        <v>1834</v>
      </c>
      <c r="E1502" s="73">
        <v>22</v>
      </c>
      <c r="F1502" s="73">
        <v>7</v>
      </c>
      <c r="G1502" s="73">
        <v>304</v>
      </c>
      <c r="H1502" s="73">
        <v>333</v>
      </c>
      <c r="I1502">
        <f t="shared" si="46"/>
        <v>8.7087087087087081E-2</v>
      </c>
      <c r="J1502">
        <f t="shared" si="47"/>
        <v>29</v>
      </c>
    </row>
    <row r="1503" spans="1:10" ht="52.8" x14ac:dyDescent="0.3">
      <c r="A1503" s="73">
        <v>159880</v>
      </c>
      <c r="B1503" s="73" t="s">
        <v>231</v>
      </c>
      <c r="C1503" s="73">
        <v>660450</v>
      </c>
      <c r="D1503" s="73" t="s">
        <v>1784</v>
      </c>
      <c r="E1503" s="73">
        <v>261</v>
      </c>
      <c r="F1503" s="73">
        <v>0</v>
      </c>
      <c r="G1503" s="73">
        <v>74</v>
      </c>
      <c r="H1503" s="73">
        <v>335</v>
      </c>
      <c r="I1503">
        <f t="shared" si="46"/>
        <v>0.77910447761194035</v>
      </c>
      <c r="J1503">
        <f t="shared" si="47"/>
        <v>261</v>
      </c>
    </row>
    <row r="1504" spans="1:10" ht="52.8" x14ac:dyDescent="0.3">
      <c r="A1504" s="73">
        <v>159880</v>
      </c>
      <c r="B1504" s="73" t="s">
        <v>231</v>
      </c>
      <c r="C1504" s="73">
        <v>660353</v>
      </c>
      <c r="D1504" s="73" t="s">
        <v>1761</v>
      </c>
      <c r="E1504" s="73">
        <v>62</v>
      </c>
      <c r="F1504" s="73">
        <v>6</v>
      </c>
      <c r="G1504" s="73">
        <v>269</v>
      </c>
      <c r="H1504" s="73">
        <v>337</v>
      </c>
      <c r="I1504">
        <f t="shared" si="46"/>
        <v>0.20178041543026706</v>
      </c>
      <c r="J1504">
        <f t="shared" si="47"/>
        <v>68</v>
      </c>
    </row>
    <row r="1505" spans="1:10" ht="52.8" x14ac:dyDescent="0.3">
      <c r="A1505" s="73">
        <v>159880</v>
      </c>
      <c r="B1505" s="73" t="s">
        <v>231</v>
      </c>
      <c r="C1505" s="73">
        <v>660447</v>
      </c>
      <c r="D1505" s="73" t="s">
        <v>1839</v>
      </c>
      <c r="E1505" s="73">
        <v>296</v>
      </c>
      <c r="F1505" s="73">
        <v>0</v>
      </c>
      <c r="G1505" s="73">
        <v>42</v>
      </c>
      <c r="H1505" s="73">
        <v>338</v>
      </c>
      <c r="I1505">
        <f t="shared" si="46"/>
        <v>0.87573964497041423</v>
      </c>
      <c r="J1505">
        <f t="shared" si="47"/>
        <v>296</v>
      </c>
    </row>
    <row r="1506" spans="1:10" ht="52.8" x14ac:dyDescent="0.3">
      <c r="A1506" s="73">
        <v>159880</v>
      </c>
      <c r="B1506" s="73" t="s">
        <v>231</v>
      </c>
      <c r="C1506" s="73">
        <v>660368</v>
      </c>
      <c r="D1506" s="73" t="s">
        <v>1762</v>
      </c>
      <c r="E1506" s="73">
        <v>172</v>
      </c>
      <c r="F1506" s="73">
        <v>0</v>
      </c>
      <c r="G1506" s="73">
        <v>167</v>
      </c>
      <c r="H1506" s="73">
        <v>339</v>
      </c>
      <c r="I1506">
        <f t="shared" si="46"/>
        <v>0.50737463126843663</v>
      </c>
      <c r="J1506">
        <f t="shared" si="47"/>
        <v>172</v>
      </c>
    </row>
    <row r="1507" spans="1:10" ht="52.8" x14ac:dyDescent="0.3">
      <c r="A1507" s="73">
        <v>159880</v>
      </c>
      <c r="B1507" s="73" t="s">
        <v>231</v>
      </c>
      <c r="C1507" s="73">
        <v>660383</v>
      </c>
      <c r="D1507" s="73" t="s">
        <v>1775</v>
      </c>
      <c r="E1507" s="73">
        <v>24</v>
      </c>
      <c r="F1507" s="73">
        <v>3</v>
      </c>
      <c r="G1507" s="73">
        <v>318</v>
      </c>
      <c r="H1507" s="73">
        <v>345</v>
      </c>
      <c r="I1507">
        <f t="shared" si="46"/>
        <v>7.8260869565217397E-2</v>
      </c>
      <c r="J1507">
        <f t="shared" si="47"/>
        <v>27</v>
      </c>
    </row>
    <row r="1508" spans="1:10" ht="52.8" x14ac:dyDescent="0.3">
      <c r="A1508" s="73">
        <v>159880</v>
      </c>
      <c r="B1508" s="73" t="s">
        <v>231</v>
      </c>
      <c r="C1508" s="73">
        <v>660410</v>
      </c>
      <c r="D1508" s="73" t="s">
        <v>1810</v>
      </c>
      <c r="E1508" s="73">
        <v>25</v>
      </c>
      <c r="F1508" s="73">
        <v>14</v>
      </c>
      <c r="G1508" s="73">
        <v>308</v>
      </c>
      <c r="H1508" s="73">
        <v>347</v>
      </c>
      <c r="I1508">
        <f t="shared" si="46"/>
        <v>0.11239193083573487</v>
      </c>
      <c r="J1508">
        <f t="shared" si="47"/>
        <v>39</v>
      </c>
    </row>
    <row r="1509" spans="1:10" ht="39.6" x14ac:dyDescent="0.3">
      <c r="A1509" s="73">
        <v>159880</v>
      </c>
      <c r="B1509" s="73" t="s">
        <v>231</v>
      </c>
      <c r="C1509" s="73">
        <v>660444</v>
      </c>
      <c r="D1509" s="73" t="s">
        <v>888</v>
      </c>
      <c r="E1509" s="73">
        <v>16</v>
      </c>
      <c r="F1509" s="73">
        <v>2</v>
      </c>
      <c r="G1509" s="73">
        <v>331</v>
      </c>
      <c r="H1509" s="73">
        <v>349</v>
      </c>
      <c r="I1509">
        <f t="shared" si="46"/>
        <v>5.1575931232091692E-2</v>
      </c>
      <c r="J1509">
        <f t="shared" si="47"/>
        <v>18</v>
      </c>
    </row>
    <row r="1510" spans="1:10" ht="52.8" x14ac:dyDescent="0.3">
      <c r="A1510" s="73">
        <v>159880</v>
      </c>
      <c r="B1510" s="73" t="s">
        <v>231</v>
      </c>
      <c r="C1510" s="73">
        <v>660413</v>
      </c>
      <c r="D1510" s="73" t="s">
        <v>1440</v>
      </c>
      <c r="E1510" s="73">
        <v>169</v>
      </c>
      <c r="F1510" s="73">
        <v>0</v>
      </c>
      <c r="G1510" s="73">
        <v>182</v>
      </c>
      <c r="H1510" s="73">
        <v>351</v>
      </c>
      <c r="I1510">
        <f t="shared" si="46"/>
        <v>0.48148148148148145</v>
      </c>
      <c r="J1510">
        <f t="shared" si="47"/>
        <v>169</v>
      </c>
    </row>
    <row r="1511" spans="1:10" ht="39.6" x14ac:dyDescent="0.3">
      <c r="A1511" s="73">
        <v>159880</v>
      </c>
      <c r="B1511" s="73" t="s">
        <v>231</v>
      </c>
      <c r="C1511" s="73">
        <v>685835</v>
      </c>
      <c r="D1511" s="73" t="s">
        <v>1798</v>
      </c>
      <c r="E1511" s="73">
        <v>31</v>
      </c>
      <c r="F1511" s="73">
        <v>9</v>
      </c>
      <c r="G1511" s="73">
        <v>312</v>
      </c>
      <c r="H1511" s="73">
        <v>352</v>
      </c>
      <c r="I1511">
        <f t="shared" si="46"/>
        <v>0.11363636363636363</v>
      </c>
      <c r="J1511">
        <f t="shared" si="47"/>
        <v>40</v>
      </c>
    </row>
    <row r="1512" spans="1:10" ht="66" x14ac:dyDescent="0.3">
      <c r="A1512" s="73">
        <v>159880</v>
      </c>
      <c r="B1512" s="73" t="s">
        <v>231</v>
      </c>
      <c r="C1512" s="73">
        <v>660442</v>
      </c>
      <c r="D1512" s="73" t="s">
        <v>1837</v>
      </c>
      <c r="E1512" s="73">
        <v>18</v>
      </c>
      <c r="F1512" s="73">
        <v>2</v>
      </c>
      <c r="G1512" s="73">
        <v>335</v>
      </c>
      <c r="H1512" s="73">
        <v>355</v>
      </c>
      <c r="I1512">
        <f t="shared" si="46"/>
        <v>5.6338028169014086E-2</v>
      </c>
      <c r="J1512">
        <f t="shared" si="47"/>
        <v>20</v>
      </c>
    </row>
    <row r="1513" spans="1:10" ht="79.2" x14ac:dyDescent="0.3">
      <c r="A1513" s="73">
        <v>159880</v>
      </c>
      <c r="B1513" s="73" t="s">
        <v>231</v>
      </c>
      <c r="C1513" s="73">
        <v>660355</v>
      </c>
      <c r="D1513" s="73" t="s">
        <v>1749</v>
      </c>
      <c r="E1513" s="73">
        <v>97</v>
      </c>
      <c r="F1513" s="73">
        <v>47</v>
      </c>
      <c r="G1513" s="73">
        <v>212</v>
      </c>
      <c r="H1513" s="73">
        <v>356</v>
      </c>
      <c r="I1513">
        <f t="shared" si="46"/>
        <v>0.4044943820224719</v>
      </c>
      <c r="J1513">
        <f t="shared" si="47"/>
        <v>144</v>
      </c>
    </row>
    <row r="1514" spans="1:10" ht="52.8" x14ac:dyDescent="0.3">
      <c r="A1514" s="73">
        <v>159880</v>
      </c>
      <c r="B1514" s="73" t="s">
        <v>231</v>
      </c>
      <c r="C1514" s="73">
        <v>681118</v>
      </c>
      <c r="D1514" s="73" t="s">
        <v>1768</v>
      </c>
      <c r="E1514" s="73">
        <v>56</v>
      </c>
      <c r="F1514" s="73">
        <v>8</v>
      </c>
      <c r="G1514" s="73">
        <v>298</v>
      </c>
      <c r="H1514" s="73">
        <v>362</v>
      </c>
      <c r="I1514">
        <f t="shared" si="46"/>
        <v>0.17679558011049723</v>
      </c>
      <c r="J1514">
        <f t="shared" si="47"/>
        <v>64</v>
      </c>
    </row>
    <row r="1515" spans="1:10" ht="52.8" x14ac:dyDescent="0.3">
      <c r="A1515" s="73">
        <v>159880</v>
      </c>
      <c r="B1515" s="73" t="s">
        <v>231</v>
      </c>
      <c r="C1515" s="73">
        <v>660382</v>
      </c>
      <c r="D1515" s="73" t="s">
        <v>1774</v>
      </c>
      <c r="E1515" s="73">
        <v>100</v>
      </c>
      <c r="F1515" s="73">
        <v>17</v>
      </c>
      <c r="G1515" s="73">
        <v>255</v>
      </c>
      <c r="H1515" s="73">
        <v>372</v>
      </c>
      <c r="I1515">
        <f t="shared" si="46"/>
        <v>0.31451612903225806</v>
      </c>
      <c r="J1515">
        <f t="shared" si="47"/>
        <v>117</v>
      </c>
    </row>
    <row r="1516" spans="1:10" ht="52.8" x14ac:dyDescent="0.3">
      <c r="A1516" s="73">
        <v>159880</v>
      </c>
      <c r="B1516" s="73" t="s">
        <v>231</v>
      </c>
      <c r="C1516" s="73">
        <v>659695</v>
      </c>
      <c r="D1516" s="73" t="s">
        <v>1835</v>
      </c>
      <c r="E1516" s="73">
        <v>379</v>
      </c>
      <c r="F1516" s="73">
        <v>0</v>
      </c>
      <c r="G1516" s="73">
        <v>0</v>
      </c>
      <c r="H1516" s="73">
        <v>379</v>
      </c>
      <c r="I1516">
        <f t="shared" si="46"/>
        <v>1</v>
      </c>
      <c r="J1516">
        <f t="shared" si="47"/>
        <v>379</v>
      </c>
    </row>
    <row r="1517" spans="1:10" ht="39.6" x14ac:dyDescent="0.3">
      <c r="A1517" s="73">
        <v>159880</v>
      </c>
      <c r="B1517" s="73" t="s">
        <v>231</v>
      </c>
      <c r="C1517" s="73">
        <v>660397</v>
      </c>
      <c r="D1517" s="73" t="s">
        <v>538</v>
      </c>
      <c r="E1517" s="73">
        <v>362</v>
      </c>
      <c r="F1517" s="73">
        <v>0</v>
      </c>
      <c r="G1517" s="73">
        <v>32</v>
      </c>
      <c r="H1517" s="73">
        <v>394</v>
      </c>
      <c r="I1517">
        <f t="shared" si="46"/>
        <v>0.91878172588832485</v>
      </c>
      <c r="J1517">
        <f t="shared" si="47"/>
        <v>362</v>
      </c>
    </row>
    <row r="1518" spans="1:10" ht="52.8" x14ac:dyDescent="0.3">
      <c r="A1518" s="73">
        <v>159880</v>
      </c>
      <c r="B1518" s="73" t="s">
        <v>231</v>
      </c>
      <c r="C1518" s="73">
        <v>660386</v>
      </c>
      <c r="D1518" s="73" t="s">
        <v>873</v>
      </c>
      <c r="E1518" s="73">
        <v>73</v>
      </c>
      <c r="F1518" s="73">
        <v>12</v>
      </c>
      <c r="G1518" s="73">
        <v>313</v>
      </c>
      <c r="H1518" s="73">
        <v>398</v>
      </c>
      <c r="I1518">
        <f t="shared" si="46"/>
        <v>0.21356783919597991</v>
      </c>
      <c r="J1518">
        <f t="shared" si="47"/>
        <v>85</v>
      </c>
    </row>
    <row r="1519" spans="1:10" ht="39.6" x14ac:dyDescent="0.3">
      <c r="A1519" s="73">
        <v>159880</v>
      </c>
      <c r="B1519" s="73" t="s">
        <v>231</v>
      </c>
      <c r="C1519" s="73">
        <v>660414</v>
      </c>
      <c r="D1519" s="73" t="s">
        <v>1814</v>
      </c>
      <c r="E1519" s="73">
        <v>40</v>
      </c>
      <c r="F1519" s="73">
        <v>9</v>
      </c>
      <c r="G1519" s="73">
        <v>350</v>
      </c>
      <c r="H1519" s="73">
        <v>399</v>
      </c>
      <c r="I1519">
        <f t="shared" si="46"/>
        <v>0.12280701754385964</v>
      </c>
      <c r="J1519">
        <f t="shared" si="47"/>
        <v>49</v>
      </c>
    </row>
    <row r="1520" spans="1:10" ht="39.6" x14ac:dyDescent="0.3">
      <c r="A1520" s="73">
        <v>159880</v>
      </c>
      <c r="B1520" s="73" t="s">
        <v>231</v>
      </c>
      <c r="C1520" s="73">
        <v>660401</v>
      </c>
      <c r="D1520" s="73" t="s">
        <v>1799</v>
      </c>
      <c r="E1520" s="73">
        <v>165</v>
      </c>
      <c r="F1520" s="73">
        <v>0</v>
      </c>
      <c r="G1520" s="73">
        <v>237</v>
      </c>
      <c r="H1520" s="73">
        <v>402</v>
      </c>
      <c r="I1520">
        <f t="shared" si="46"/>
        <v>0.41044776119402987</v>
      </c>
      <c r="J1520">
        <f t="shared" si="47"/>
        <v>165</v>
      </c>
    </row>
    <row r="1521" spans="1:10" ht="39.6" x14ac:dyDescent="0.3">
      <c r="A1521" s="73">
        <v>159880</v>
      </c>
      <c r="B1521" s="73" t="s">
        <v>231</v>
      </c>
      <c r="C1521" s="73">
        <v>663905</v>
      </c>
      <c r="D1521" s="73" t="s">
        <v>1767</v>
      </c>
      <c r="E1521" s="73">
        <v>382</v>
      </c>
      <c r="F1521" s="73">
        <v>0</v>
      </c>
      <c r="G1521" s="73">
        <v>21</v>
      </c>
      <c r="H1521" s="73">
        <v>403</v>
      </c>
      <c r="I1521">
        <f t="shared" si="46"/>
        <v>0.94789081885856075</v>
      </c>
      <c r="J1521">
        <f t="shared" si="47"/>
        <v>382</v>
      </c>
    </row>
    <row r="1522" spans="1:10" ht="52.8" x14ac:dyDescent="0.3">
      <c r="A1522" s="73">
        <v>159880</v>
      </c>
      <c r="B1522" s="73" t="s">
        <v>231</v>
      </c>
      <c r="C1522" s="73">
        <v>660379</v>
      </c>
      <c r="D1522" s="73" t="s">
        <v>1771</v>
      </c>
      <c r="E1522" s="73">
        <v>29</v>
      </c>
      <c r="F1522" s="73">
        <v>11</v>
      </c>
      <c r="G1522" s="73">
        <v>363</v>
      </c>
      <c r="H1522" s="73">
        <v>403</v>
      </c>
      <c r="I1522">
        <f t="shared" si="46"/>
        <v>9.9255583126550875E-2</v>
      </c>
      <c r="J1522">
        <f t="shared" si="47"/>
        <v>40</v>
      </c>
    </row>
    <row r="1523" spans="1:10" ht="52.8" x14ac:dyDescent="0.3">
      <c r="A1523" s="73">
        <v>159880</v>
      </c>
      <c r="B1523" s="73" t="s">
        <v>231</v>
      </c>
      <c r="C1523" s="73">
        <v>660369</v>
      </c>
      <c r="D1523" s="73" t="s">
        <v>1829</v>
      </c>
      <c r="E1523" s="73">
        <v>38</v>
      </c>
      <c r="F1523" s="73">
        <v>5</v>
      </c>
      <c r="G1523" s="73">
        <v>360</v>
      </c>
      <c r="H1523" s="73">
        <v>403</v>
      </c>
      <c r="I1523">
        <f t="shared" si="46"/>
        <v>0.10669975186104218</v>
      </c>
      <c r="J1523">
        <f t="shared" si="47"/>
        <v>43</v>
      </c>
    </row>
    <row r="1524" spans="1:10" ht="39.6" x14ac:dyDescent="0.3">
      <c r="A1524" s="73">
        <v>159880</v>
      </c>
      <c r="B1524" s="73" t="s">
        <v>231</v>
      </c>
      <c r="C1524" s="73">
        <v>660352</v>
      </c>
      <c r="D1524" s="73" t="s">
        <v>1746</v>
      </c>
      <c r="E1524" s="73">
        <v>43</v>
      </c>
      <c r="F1524" s="73">
        <v>8</v>
      </c>
      <c r="G1524" s="73">
        <v>355</v>
      </c>
      <c r="H1524" s="73">
        <v>406</v>
      </c>
      <c r="I1524">
        <f t="shared" si="46"/>
        <v>0.12561576354679804</v>
      </c>
      <c r="J1524">
        <f t="shared" si="47"/>
        <v>51</v>
      </c>
    </row>
    <row r="1525" spans="1:10" ht="52.8" x14ac:dyDescent="0.3">
      <c r="A1525" s="73">
        <v>159880</v>
      </c>
      <c r="B1525" s="73" t="s">
        <v>231</v>
      </c>
      <c r="C1525" s="73">
        <v>660380</v>
      </c>
      <c r="D1525" s="73" t="s">
        <v>1747</v>
      </c>
      <c r="E1525" s="73">
        <v>411</v>
      </c>
      <c r="F1525" s="73">
        <v>0</v>
      </c>
      <c r="G1525" s="73">
        <v>0</v>
      </c>
      <c r="H1525" s="73">
        <v>411</v>
      </c>
      <c r="I1525">
        <f t="shared" si="46"/>
        <v>1</v>
      </c>
      <c r="J1525">
        <f t="shared" si="47"/>
        <v>411</v>
      </c>
    </row>
    <row r="1526" spans="1:10" ht="66" x14ac:dyDescent="0.3">
      <c r="A1526" s="73">
        <v>159880</v>
      </c>
      <c r="B1526" s="73" t="s">
        <v>231</v>
      </c>
      <c r="C1526" s="73">
        <v>660428</v>
      </c>
      <c r="D1526" s="73" t="s">
        <v>1786</v>
      </c>
      <c r="E1526" s="73">
        <v>16</v>
      </c>
      <c r="F1526" s="73">
        <v>10</v>
      </c>
      <c r="G1526" s="73">
        <v>397</v>
      </c>
      <c r="H1526" s="73">
        <v>423</v>
      </c>
      <c r="I1526">
        <f t="shared" si="46"/>
        <v>6.1465721040189124E-2</v>
      </c>
      <c r="J1526">
        <f t="shared" si="47"/>
        <v>26</v>
      </c>
    </row>
    <row r="1527" spans="1:10" ht="39.6" x14ac:dyDescent="0.3">
      <c r="A1527" s="73">
        <v>159880</v>
      </c>
      <c r="B1527" s="73" t="s">
        <v>231</v>
      </c>
      <c r="C1527" s="73">
        <v>660392</v>
      </c>
      <c r="D1527" s="73" t="s">
        <v>1787</v>
      </c>
      <c r="E1527" s="73">
        <v>214</v>
      </c>
      <c r="F1527" s="73">
        <v>0</v>
      </c>
      <c r="G1527" s="73">
        <v>209</v>
      </c>
      <c r="H1527" s="73">
        <v>423</v>
      </c>
      <c r="I1527">
        <f t="shared" si="46"/>
        <v>0.50591016548463352</v>
      </c>
      <c r="J1527">
        <f t="shared" si="47"/>
        <v>214</v>
      </c>
    </row>
    <row r="1528" spans="1:10" ht="52.8" x14ac:dyDescent="0.3">
      <c r="A1528" s="73">
        <v>159880</v>
      </c>
      <c r="B1528" s="73" t="s">
        <v>231</v>
      </c>
      <c r="C1528" s="73">
        <v>665437</v>
      </c>
      <c r="D1528" s="73" t="s">
        <v>1794</v>
      </c>
      <c r="E1528" s="73">
        <v>118</v>
      </c>
      <c r="F1528" s="73">
        <v>22</v>
      </c>
      <c r="G1528" s="73">
        <v>294</v>
      </c>
      <c r="H1528" s="73">
        <v>434</v>
      </c>
      <c r="I1528">
        <f t="shared" si="46"/>
        <v>0.32258064516129031</v>
      </c>
      <c r="J1528">
        <f t="shared" si="47"/>
        <v>140</v>
      </c>
    </row>
    <row r="1529" spans="1:10" ht="52.8" x14ac:dyDescent="0.3">
      <c r="A1529" s="73">
        <v>159880</v>
      </c>
      <c r="B1529" s="73" t="s">
        <v>231</v>
      </c>
      <c r="C1529" s="73">
        <v>664736</v>
      </c>
      <c r="D1529" s="73" t="s">
        <v>1802</v>
      </c>
      <c r="E1529" s="73">
        <v>9</v>
      </c>
      <c r="F1529" s="73">
        <v>9</v>
      </c>
      <c r="G1529" s="73">
        <v>424</v>
      </c>
      <c r="H1529" s="73">
        <v>442</v>
      </c>
      <c r="I1529">
        <f t="shared" si="46"/>
        <v>4.072398190045249E-2</v>
      </c>
      <c r="J1529">
        <f t="shared" si="47"/>
        <v>18</v>
      </c>
    </row>
    <row r="1530" spans="1:10" ht="52.8" x14ac:dyDescent="0.3">
      <c r="A1530" s="73">
        <v>159880</v>
      </c>
      <c r="B1530" s="73" t="s">
        <v>231</v>
      </c>
      <c r="C1530" s="73">
        <v>660357</v>
      </c>
      <c r="D1530" s="73" t="s">
        <v>1755</v>
      </c>
      <c r="E1530" s="73">
        <v>19</v>
      </c>
      <c r="F1530" s="73">
        <v>7</v>
      </c>
      <c r="G1530" s="73">
        <v>418</v>
      </c>
      <c r="H1530" s="73">
        <v>444</v>
      </c>
      <c r="I1530">
        <f t="shared" si="46"/>
        <v>5.8558558558558557E-2</v>
      </c>
      <c r="J1530">
        <f t="shared" si="47"/>
        <v>26</v>
      </c>
    </row>
    <row r="1531" spans="1:10" ht="92.4" x14ac:dyDescent="0.3">
      <c r="A1531" s="73">
        <v>159880</v>
      </c>
      <c r="B1531" s="73" t="s">
        <v>231</v>
      </c>
      <c r="C1531" s="73">
        <v>660431</v>
      </c>
      <c r="D1531" s="73" t="s">
        <v>1831</v>
      </c>
      <c r="E1531" s="73">
        <v>79</v>
      </c>
      <c r="F1531" s="73">
        <v>23</v>
      </c>
      <c r="G1531" s="73">
        <v>347</v>
      </c>
      <c r="H1531" s="73">
        <v>449</v>
      </c>
      <c r="I1531">
        <f t="shared" si="46"/>
        <v>0.22717149220489977</v>
      </c>
      <c r="J1531">
        <f t="shared" si="47"/>
        <v>102</v>
      </c>
    </row>
    <row r="1532" spans="1:10" ht="52.8" x14ac:dyDescent="0.3">
      <c r="A1532" s="73">
        <v>159880</v>
      </c>
      <c r="B1532" s="73" t="s">
        <v>231</v>
      </c>
      <c r="C1532" s="73">
        <v>660423</v>
      </c>
      <c r="D1532" s="73" t="s">
        <v>1772</v>
      </c>
      <c r="E1532" s="73">
        <v>26</v>
      </c>
      <c r="F1532" s="73">
        <v>4</v>
      </c>
      <c r="G1532" s="73">
        <v>426</v>
      </c>
      <c r="H1532" s="73">
        <v>456</v>
      </c>
      <c r="I1532">
        <f t="shared" si="46"/>
        <v>6.5789473684210523E-2</v>
      </c>
      <c r="J1532">
        <f t="shared" si="47"/>
        <v>30</v>
      </c>
    </row>
    <row r="1533" spans="1:10" ht="52.8" x14ac:dyDescent="0.3">
      <c r="A1533" s="73">
        <v>159880</v>
      </c>
      <c r="B1533" s="73" t="s">
        <v>231</v>
      </c>
      <c r="C1533" s="73">
        <v>660362</v>
      </c>
      <c r="D1533" s="73" t="s">
        <v>1770</v>
      </c>
      <c r="E1533" s="73">
        <v>35</v>
      </c>
      <c r="F1533" s="73">
        <v>3</v>
      </c>
      <c r="G1533" s="73">
        <v>430</v>
      </c>
      <c r="H1533" s="73">
        <v>468</v>
      </c>
      <c r="I1533">
        <f t="shared" si="46"/>
        <v>8.11965811965812E-2</v>
      </c>
      <c r="J1533">
        <f t="shared" si="47"/>
        <v>38</v>
      </c>
    </row>
    <row r="1534" spans="1:10" ht="39.6" x14ac:dyDescent="0.3">
      <c r="A1534" s="73">
        <v>159880</v>
      </c>
      <c r="B1534" s="73" t="s">
        <v>231</v>
      </c>
      <c r="C1534" s="73">
        <v>660360</v>
      </c>
      <c r="D1534" s="73" t="s">
        <v>1752</v>
      </c>
      <c r="E1534" s="73">
        <v>13</v>
      </c>
      <c r="F1534" s="73">
        <v>5</v>
      </c>
      <c r="G1534" s="73">
        <v>458</v>
      </c>
      <c r="H1534" s="73">
        <v>476</v>
      </c>
      <c r="I1534">
        <f t="shared" si="46"/>
        <v>3.7815126050420166E-2</v>
      </c>
      <c r="J1534">
        <f t="shared" si="47"/>
        <v>18</v>
      </c>
    </row>
    <row r="1535" spans="1:10" ht="39.6" x14ac:dyDescent="0.3">
      <c r="A1535" s="73">
        <v>159880</v>
      </c>
      <c r="B1535" s="73" t="s">
        <v>231</v>
      </c>
      <c r="C1535" s="73">
        <v>660404</v>
      </c>
      <c r="D1535" s="73" t="s">
        <v>1801</v>
      </c>
      <c r="E1535" s="73">
        <v>63</v>
      </c>
      <c r="F1535" s="73">
        <v>11</v>
      </c>
      <c r="G1535" s="73">
        <v>402</v>
      </c>
      <c r="H1535" s="73">
        <v>476</v>
      </c>
      <c r="I1535">
        <f t="shared" si="46"/>
        <v>0.15546218487394958</v>
      </c>
      <c r="J1535">
        <f t="shared" si="47"/>
        <v>74</v>
      </c>
    </row>
    <row r="1536" spans="1:10" ht="52.8" x14ac:dyDescent="0.3">
      <c r="A1536" s="73">
        <v>159880</v>
      </c>
      <c r="B1536" s="73" t="s">
        <v>231</v>
      </c>
      <c r="C1536" s="73">
        <v>660412</v>
      </c>
      <c r="D1536" s="73" t="s">
        <v>1812</v>
      </c>
      <c r="E1536" s="73">
        <v>307</v>
      </c>
      <c r="F1536" s="73">
        <v>0</v>
      </c>
      <c r="G1536" s="73">
        <v>178</v>
      </c>
      <c r="H1536" s="73">
        <v>485</v>
      </c>
      <c r="I1536">
        <f t="shared" si="46"/>
        <v>0.63298969072164946</v>
      </c>
      <c r="J1536">
        <f t="shared" si="47"/>
        <v>307</v>
      </c>
    </row>
    <row r="1537" spans="1:10" ht="52.8" x14ac:dyDescent="0.3">
      <c r="A1537" s="73">
        <v>159880</v>
      </c>
      <c r="B1537" s="73" t="s">
        <v>231</v>
      </c>
      <c r="C1537" s="73">
        <v>660350</v>
      </c>
      <c r="D1537" s="73" t="s">
        <v>1745</v>
      </c>
      <c r="E1537" s="73">
        <v>70</v>
      </c>
      <c r="F1537" s="73">
        <v>11</v>
      </c>
      <c r="G1537" s="73">
        <v>424</v>
      </c>
      <c r="H1537" s="73">
        <v>505</v>
      </c>
      <c r="I1537">
        <f t="shared" si="46"/>
        <v>0.1603960396039604</v>
      </c>
      <c r="J1537">
        <f t="shared" si="47"/>
        <v>81</v>
      </c>
    </row>
    <row r="1538" spans="1:10" ht="52.8" x14ac:dyDescent="0.3">
      <c r="A1538" s="73">
        <v>159880</v>
      </c>
      <c r="B1538" s="73" t="s">
        <v>231</v>
      </c>
      <c r="C1538" s="73">
        <v>660402</v>
      </c>
      <c r="D1538" s="73" t="s">
        <v>1830</v>
      </c>
      <c r="E1538" s="73">
        <v>222</v>
      </c>
      <c r="F1538" s="73">
        <v>0</v>
      </c>
      <c r="G1538" s="73">
        <v>286</v>
      </c>
      <c r="H1538" s="73">
        <v>508</v>
      </c>
      <c r="I1538">
        <f t="shared" ref="I1538:I1601" si="48">SUM(E1538:F1538)/H1538</f>
        <v>0.43700787401574803</v>
      </c>
      <c r="J1538">
        <f t="shared" ref="J1538:J1601" si="49">SUM(E1538:F1538)</f>
        <v>222</v>
      </c>
    </row>
    <row r="1539" spans="1:10" ht="39.6" x14ac:dyDescent="0.3">
      <c r="A1539" s="73">
        <v>159880</v>
      </c>
      <c r="B1539" s="73" t="s">
        <v>231</v>
      </c>
      <c r="C1539" s="73">
        <v>684885</v>
      </c>
      <c r="D1539" s="73" t="s">
        <v>1804</v>
      </c>
      <c r="E1539" s="73">
        <v>324</v>
      </c>
      <c r="F1539" s="73">
        <v>0</v>
      </c>
      <c r="G1539" s="73">
        <v>197</v>
      </c>
      <c r="H1539" s="73">
        <v>521</v>
      </c>
      <c r="I1539">
        <f t="shared" si="48"/>
        <v>0.62188099808061426</v>
      </c>
      <c r="J1539">
        <f t="shared" si="49"/>
        <v>324</v>
      </c>
    </row>
    <row r="1540" spans="1:10" ht="39.6" x14ac:dyDescent="0.3">
      <c r="A1540" s="73">
        <v>159880</v>
      </c>
      <c r="B1540" s="73" t="s">
        <v>231</v>
      </c>
      <c r="C1540" s="73">
        <v>660393</v>
      </c>
      <c r="D1540" s="73" t="s">
        <v>1788</v>
      </c>
      <c r="E1540" s="73">
        <v>52</v>
      </c>
      <c r="F1540" s="73">
        <v>13</v>
      </c>
      <c r="G1540" s="73">
        <v>468</v>
      </c>
      <c r="H1540" s="73">
        <v>533</v>
      </c>
      <c r="I1540">
        <f t="shared" si="48"/>
        <v>0.12195121951219512</v>
      </c>
      <c r="J1540">
        <f t="shared" si="49"/>
        <v>65</v>
      </c>
    </row>
    <row r="1541" spans="1:10" ht="52.8" x14ac:dyDescent="0.3">
      <c r="A1541" s="73">
        <v>159880</v>
      </c>
      <c r="B1541" s="73" t="s">
        <v>231</v>
      </c>
      <c r="C1541" s="73">
        <v>660398</v>
      </c>
      <c r="D1541" s="73" t="s">
        <v>1795</v>
      </c>
      <c r="E1541" s="73">
        <v>35</v>
      </c>
      <c r="F1541" s="73">
        <v>9</v>
      </c>
      <c r="G1541" s="73">
        <v>489</v>
      </c>
      <c r="H1541" s="73">
        <v>533</v>
      </c>
      <c r="I1541">
        <f t="shared" si="48"/>
        <v>8.2551594746716694E-2</v>
      </c>
      <c r="J1541">
        <f t="shared" si="49"/>
        <v>44</v>
      </c>
    </row>
    <row r="1542" spans="1:10" ht="39.6" x14ac:dyDescent="0.3">
      <c r="A1542" s="73">
        <v>159880</v>
      </c>
      <c r="B1542" s="73" t="s">
        <v>231</v>
      </c>
      <c r="C1542" s="73">
        <v>662525</v>
      </c>
      <c r="D1542" s="73" t="s">
        <v>1826</v>
      </c>
      <c r="E1542" s="73">
        <v>450</v>
      </c>
      <c r="F1542" s="73">
        <v>0</v>
      </c>
      <c r="G1542" s="73">
        <v>112</v>
      </c>
      <c r="H1542" s="73">
        <v>562</v>
      </c>
      <c r="I1542">
        <f t="shared" si="48"/>
        <v>0.80071174377224197</v>
      </c>
      <c r="J1542">
        <f t="shared" si="49"/>
        <v>450</v>
      </c>
    </row>
    <row r="1543" spans="1:10" ht="39.6" x14ac:dyDescent="0.3">
      <c r="A1543" s="73">
        <v>159880</v>
      </c>
      <c r="B1543" s="73" t="s">
        <v>231</v>
      </c>
      <c r="C1543" s="73">
        <v>665438</v>
      </c>
      <c r="D1543" s="73" t="s">
        <v>1754</v>
      </c>
      <c r="E1543" s="73">
        <v>36</v>
      </c>
      <c r="F1543" s="73">
        <v>14</v>
      </c>
      <c r="G1543" s="73">
        <v>516</v>
      </c>
      <c r="H1543" s="73">
        <v>566</v>
      </c>
      <c r="I1543">
        <f t="shared" si="48"/>
        <v>8.8339222614840993E-2</v>
      </c>
      <c r="J1543">
        <f t="shared" si="49"/>
        <v>50</v>
      </c>
    </row>
    <row r="1544" spans="1:10" ht="39.6" x14ac:dyDescent="0.3">
      <c r="A1544" s="73">
        <v>159880</v>
      </c>
      <c r="B1544" s="73" t="s">
        <v>231</v>
      </c>
      <c r="C1544" s="73">
        <v>660436</v>
      </c>
      <c r="D1544" s="73" t="s">
        <v>1518</v>
      </c>
      <c r="E1544" s="73">
        <v>391</v>
      </c>
      <c r="F1544" s="73">
        <v>0</v>
      </c>
      <c r="G1544" s="73">
        <v>183</v>
      </c>
      <c r="H1544" s="73">
        <v>574</v>
      </c>
      <c r="I1544">
        <f t="shared" si="48"/>
        <v>0.68118466898954699</v>
      </c>
      <c r="J1544">
        <f t="shared" si="49"/>
        <v>391</v>
      </c>
    </row>
    <row r="1545" spans="1:10" ht="66" x14ac:dyDescent="0.3">
      <c r="A1545" s="73">
        <v>159880</v>
      </c>
      <c r="B1545" s="73" t="s">
        <v>231</v>
      </c>
      <c r="C1545" s="73">
        <v>659692</v>
      </c>
      <c r="D1545" s="73" t="s">
        <v>1751</v>
      </c>
      <c r="E1545" s="73">
        <v>411</v>
      </c>
      <c r="F1545" s="73">
        <v>0</v>
      </c>
      <c r="G1545" s="73">
        <v>181</v>
      </c>
      <c r="H1545" s="73">
        <v>592</v>
      </c>
      <c r="I1545">
        <f t="shared" si="48"/>
        <v>0.6942567567567568</v>
      </c>
      <c r="J1545">
        <f t="shared" si="49"/>
        <v>411</v>
      </c>
    </row>
    <row r="1546" spans="1:10" ht="39.6" x14ac:dyDescent="0.3">
      <c r="A1546" s="73">
        <v>159880</v>
      </c>
      <c r="B1546" s="73" t="s">
        <v>231</v>
      </c>
      <c r="C1546" s="73">
        <v>660363</v>
      </c>
      <c r="D1546" s="73" t="s">
        <v>1822</v>
      </c>
      <c r="E1546" s="73">
        <v>30</v>
      </c>
      <c r="F1546" s="73">
        <v>17</v>
      </c>
      <c r="G1546" s="73">
        <v>555</v>
      </c>
      <c r="H1546" s="73">
        <v>602</v>
      </c>
      <c r="I1546">
        <f t="shared" si="48"/>
        <v>7.8073089700996676E-2</v>
      </c>
      <c r="J1546">
        <f t="shared" si="49"/>
        <v>47</v>
      </c>
    </row>
    <row r="1547" spans="1:10" ht="39.6" x14ac:dyDescent="0.3">
      <c r="A1547" s="73">
        <v>159880</v>
      </c>
      <c r="B1547" s="73" t="s">
        <v>231</v>
      </c>
      <c r="C1547" s="73">
        <v>660443</v>
      </c>
      <c r="D1547" s="73" t="s">
        <v>1838</v>
      </c>
      <c r="E1547" s="73">
        <v>60</v>
      </c>
      <c r="F1547" s="73">
        <v>17</v>
      </c>
      <c r="G1547" s="73">
        <v>560</v>
      </c>
      <c r="H1547" s="73">
        <v>637</v>
      </c>
      <c r="I1547">
        <f t="shared" si="48"/>
        <v>0.12087912087912088</v>
      </c>
      <c r="J1547">
        <f t="shared" si="49"/>
        <v>77</v>
      </c>
    </row>
    <row r="1548" spans="1:10" ht="39.6" x14ac:dyDescent="0.3">
      <c r="A1548" s="73">
        <v>159880</v>
      </c>
      <c r="B1548" s="73" t="s">
        <v>231</v>
      </c>
      <c r="C1548" s="73">
        <v>681119</v>
      </c>
      <c r="D1548" s="73" t="s">
        <v>1776</v>
      </c>
      <c r="E1548" s="73">
        <v>102</v>
      </c>
      <c r="F1548" s="73">
        <v>20</v>
      </c>
      <c r="G1548" s="73">
        <v>542</v>
      </c>
      <c r="H1548" s="73">
        <v>664</v>
      </c>
      <c r="I1548">
        <f t="shared" si="48"/>
        <v>0.18373493975903615</v>
      </c>
      <c r="J1548">
        <f t="shared" si="49"/>
        <v>122</v>
      </c>
    </row>
    <row r="1549" spans="1:10" ht="39.6" x14ac:dyDescent="0.3">
      <c r="A1549" s="73">
        <v>159880</v>
      </c>
      <c r="B1549" s="73" t="s">
        <v>231</v>
      </c>
      <c r="C1549" s="73">
        <v>660370</v>
      </c>
      <c r="D1549" s="73" t="s">
        <v>1764</v>
      </c>
      <c r="E1549" s="73">
        <v>461</v>
      </c>
      <c r="F1549" s="73">
        <v>0</v>
      </c>
      <c r="G1549" s="73">
        <v>262</v>
      </c>
      <c r="H1549" s="73">
        <v>723</v>
      </c>
      <c r="I1549">
        <f t="shared" si="48"/>
        <v>0.63762102351313965</v>
      </c>
      <c r="J1549">
        <f t="shared" si="49"/>
        <v>461</v>
      </c>
    </row>
    <row r="1550" spans="1:10" ht="66" x14ac:dyDescent="0.3">
      <c r="A1550" s="73">
        <v>159880</v>
      </c>
      <c r="B1550" s="73" t="s">
        <v>231</v>
      </c>
      <c r="C1550" s="73">
        <v>684884</v>
      </c>
      <c r="D1550" s="73" t="s">
        <v>1819</v>
      </c>
      <c r="E1550" s="73">
        <v>153</v>
      </c>
      <c r="F1550" s="73">
        <v>39</v>
      </c>
      <c r="G1550" s="73">
        <v>542</v>
      </c>
      <c r="H1550" s="73">
        <v>734</v>
      </c>
      <c r="I1550">
        <f t="shared" si="48"/>
        <v>0.26158038147138962</v>
      </c>
      <c r="J1550">
        <f t="shared" si="49"/>
        <v>192</v>
      </c>
    </row>
    <row r="1551" spans="1:10" ht="66" x14ac:dyDescent="0.3">
      <c r="A1551" s="73">
        <v>159880</v>
      </c>
      <c r="B1551" s="73" t="s">
        <v>231</v>
      </c>
      <c r="C1551" s="73">
        <v>660407</v>
      </c>
      <c r="D1551" s="73" t="s">
        <v>1805</v>
      </c>
      <c r="E1551" s="73">
        <v>419</v>
      </c>
      <c r="F1551" s="73">
        <v>0</v>
      </c>
      <c r="G1551" s="73">
        <v>342</v>
      </c>
      <c r="H1551" s="73">
        <v>761</v>
      </c>
      <c r="I1551">
        <f t="shared" si="48"/>
        <v>0.55059132720105119</v>
      </c>
      <c r="J1551">
        <f t="shared" si="49"/>
        <v>419</v>
      </c>
    </row>
    <row r="1552" spans="1:10" ht="52.8" x14ac:dyDescent="0.3">
      <c r="A1552" s="73">
        <v>159880</v>
      </c>
      <c r="B1552" s="73" t="s">
        <v>231</v>
      </c>
      <c r="C1552" s="73">
        <v>660347</v>
      </c>
      <c r="D1552" s="73" t="s">
        <v>1741</v>
      </c>
      <c r="E1552" s="73">
        <v>637</v>
      </c>
      <c r="F1552" s="73">
        <v>0</v>
      </c>
      <c r="G1552" s="73">
        <v>185</v>
      </c>
      <c r="H1552" s="73">
        <v>822</v>
      </c>
      <c r="I1552">
        <f t="shared" si="48"/>
        <v>0.77493917274939172</v>
      </c>
      <c r="J1552">
        <f t="shared" si="49"/>
        <v>637</v>
      </c>
    </row>
    <row r="1553" spans="1:10" ht="52.8" x14ac:dyDescent="0.3">
      <c r="A1553" s="73">
        <v>159880</v>
      </c>
      <c r="B1553" s="73" t="s">
        <v>231</v>
      </c>
      <c r="C1553" s="73">
        <v>660430</v>
      </c>
      <c r="D1553" s="73" t="s">
        <v>1782</v>
      </c>
      <c r="E1553" s="73">
        <v>216</v>
      </c>
      <c r="F1553" s="73">
        <v>37</v>
      </c>
      <c r="G1553" s="73">
        <v>585</v>
      </c>
      <c r="H1553" s="73">
        <v>838</v>
      </c>
      <c r="I1553">
        <f t="shared" si="48"/>
        <v>0.30190930787589498</v>
      </c>
      <c r="J1553">
        <f t="shared" si="49"/>
        <v>253</v>
      </c>
    </row>
    <row r="1554" spans="1:10" ht="52.8" x14ac:dyDescent="0.3">
      <c r="A1554" s="73">
        <v>159880</v>
      </c>
      <c r="B1554" s="73" t="s">
        <v>231</v>
      </c>
      <c r="C1554" s="73">
        <v>660416</v>
      </c>
      <c r="D1554" s="73" t="s">
        <v>1816</v>
      </c>
      <c r="E1554" s="73">
        <v>735</v>
      </c>
      <c r="F1554" s="73">
        <v>0</v>
      </c>
      <c r="G1554" s="73">
        <v>128</v>
      </c>
      <c r="H1554" s="73">
        <v>863</v>
      </c>
      <c r="I1554">
        <f t="shared" si="48"/>
        <v>0.8516801853997682</v>
      </c>
      <c r="J1554">
        <f t="shared" si="49"/>
        <v>735</v>
      </c>
    </row>
    <row r="1555" spans="1:10" ht="39.6" x14ac:dyDescent="0.3">
      <c r="A1555" s="73">
        <v>159880</v>
      </c>
      <c r="B1555" s="73" t="s">
        <v>231</v>
      </c>
      <c r="C1555" s="73">
        <v>660361</v>
      </c>
      <c r="D1555" s="73" t="s">
        <v>1758</v>
      </c>
      <c r="E1555" s="73">
        <v>439</v>
      </c>
      <c r="F1555" s="73">
        <v>0</v>
      </c>
      <c r="G1555" s="73">
        <v>442</v>
      </c>
      <c r="H1555" s="73">
        <v>881</v>
      </c>
      <c r="I1555">
        <f t="shared" si="48"/>
        <v>0.49829738933030648</v>
      </c>
      <c r="J1555">
        <f t="shared" si="49"/>
        <v>439</v>
      </c>
    </row>
    <row r="1556" spans="1:10" ht="92.4" x14ac:dyDescent="0.3">
      <c r="A1556" s="73">
        <v>159880</v>
      </c>
      <c r="B1556" s="73" t="s">
        <v>231</v>
      </c>
      <c r="C1556" s="73">
        <v>660385</v>
      </c>
      <c r="D1556" s="73" t="s">
        <v>1743</v>
      </c>
      <c r="E1556" s="73">
        <v>65</v>
      </c>
      <c r="F1556" s="73">
        <v>27</v>
      </c>
      <c r="G1556" s="73">
        <v>903</v>
      </c>
      <c r="H1556" s="73">
        <v>995</v>
      </c>
      <c r="I1556">
        <f t="shared" si="48"/>
        <v>9.2462311557788945E-2</v>
      </c>
      <c r="J1556">
        <f t="shared" si="49"/>
        <v>92</v>
      </c>
    </row>
    <row r="1557" spans="1:10" ht="39.6" x14ac:dyDescent="0.3">
      <c r="A1557" s="73">
        <v>159880</v>
      </c>
      <c r="B1557" s="73" t="s">
        <v>231</v>
      </c>
      <c r="C1557" s="73">
        <v>660399</v>
      </c>
      <c r="D1557" s="73" t="s">
        <v>1796</v>
      </c>
      <c r="E1557" s="73">
        <v>103</v>
      </c>
      <c r="F1557" s="73">
        <v>23</v>
      </c>
      <c r="G1557" s="73">
        <v>901</v>
      </c>
      <c r="H1557" s="73">
        <v>1027</v>
      </c>
      <c r="I1557">
        <f t="shared" si="48"/>
        <v>0.12268743914313535</v>
      </c>
      <c r="J1557">
        <f t="shared" si="49"/>
        <v>126</v>
      </c>
    </row>
    <row r="1558" spans="1:10" ht="39.6" x14ac:dyDescent="0.3">
      <c r="A1558" s="73">
        <v>159880</v>
      </c>
      <c r="B1558" s="73" t="s">
        <v>231</v>
      </c>
      <c r="C1558" s="73">
        <v>660372</v>
      </c>
      <c r="D1558" s="73" t="s">
        <v>1766</v>
      </c>
      <c r="E1558" s="73">
        <v>99</v>
      </c>
      <c r="F1558" s="73">
        <v>27</v>
      </c>
      <c r="G1558" s="73">
        <v>904</v>
      </c>
      <c r="H1558" s="73">
        <v>1030</v>
      </c>
      <c r="I1558">
        <f t="shared" si="48"/>
        <v>0.12233009708737864</v>
      </c>
      <c r="J1558">
        <f t="shared" si="49"/>
        <v>126</v>
      </c>
    </row>
    <row r="1559" spans="1:10" ht="39.6" x14ac:dyDescent="0.3">
      <c r="A1559" s="73">
        <v>159880</v>
      </c>
      <c r="B1559" s="73" t="s">
        <v>231</v>
      </c>
      <c r="C1559" s="73">
        <v>660384</v>
      </c>
      <c r="D1559" s="73" t="s">
        <v>1809</v>
      </c>
      <c r="E1559" s="73">
        <v>290</v>
      </c>
      <c r="F1559" s="73">
        <v>38</v>
      </c>
      <c r="G1559" s="73">
        <v>738</v>
      </c>
      <c r="H1559" s="73">
        <v>1066</v>
      </c>
      <c r="I1559">
        <f t="shared" si="48"/>
        <v>0.30769230769230771</v>
      </c>
      <c r="J1559">
        <f t="shared" si="49"/>
        <v>328</v>
      </c>
    </row>
    <row r="1560" spans="1:10" ht="52.8" x14ac:dyDescent="0.3">
      <c r="A1560" s="73">
        <v>159880</v>
      </c>
      <c r="B1560" s="73" t="s">
        <v>231</v>
      </c>
      <c r="C1560" s="73">
        <v>660425</v>
      </c>
      <c r="D1560" s="73" t="s">
        <v>1757</v>
      </c>
      <c r="E1560" s="73">
        <v>794</v>
      </c>
      <c r="F1560" s="73">
        <v>0</v>
      </c>
      <c r="G1560" s="73">
        <v>402</v>
      </c>
      <c r="H1560" s="73">
        <v>1196</v>
      </c>
      <c r="I1560">
        <f t="shared" si="48"/>
        <v>0.66387959866220736</v>
      </c>
      <c r="J1560">
        <f t="shared" si="49"/>
        <v>794</v>
      </c>
    </row>
    <row r="1561" spans="1:10" ht="39.6" x14ac:dyDescent="0.3">
      <c r="A1561" s="73">
        <v>159880</v>
      </c>
      <c r="B1561" s="73" t="s">
        <v>231</v>
      </c>
      <c r="C1561" s="73">
        <v>660376</v>
      </c>
      <c r="D1561" s="73" t="s">
        <v>1769</v>
      </c>
      <c r="E1561" s="73">
        <v>773</v>
      </c>
      <c r="F1561" s="73">
        <v>0</v>
      </c>
      <c r="G1561" s="73">
        <v>523</v>
      </c>
      <c r="H1561" s="73">
        <v>1296</v>
      </c>
      <c r="I1561">
        <f t="shared" si="48"/>
        <v>0.59645061728395066</v>
      </c>
      <c r="J1561">
        <f t="shared" si="49"/>
        <v>773</v>
      </c>
    </row>
    <row r="1562" spans="1:10" ht="39.6" x14ac:dyDescent="0.3">
      <c r="A1562" s="73">
        <v>159880</v>
      </c>
      <c r="B1562" s="73" t="s">
        <v>231</v>
      </c>
      <c r="C1562" s="73">
        <v>660391</v>
      </c>
      <c r="D1562" s="73" t="s">
        <v>1778</v>
      </c>
      <c r="E1562" s="73">
        <v>271</v>
      </c>
      <c r="F1562" s="73">
        <v>53</v>
      </c>
      <c r="G1562" s="73">
        <v>1095</v>
      </c>
      <c r="H1562" s="73">
        <v>1419</v>
      </c>
      <c r="I1562">
        <f t="shared" si="48"/>
        <v>0.22832980972515857</v>
      </c>
      <c r="J1562">
        <f t="shared" si="49"/>
        <v>324</v>
      </c>
    </row>
    <row r="1563" spans="1:10" ht="52.8" x14ac:dyDescent="0.3">
      <c r="A1563" s="73">
        <v>159880</v>
      </c>
      <c r="B1563" s="73" t="s">
        <v>231</v>
      </c>
      <c r="C1563" s="73">
        <v>660441</v>
      </c>
      <c r="D1563" s="73" t="s">
        <v>1836</v>
      </c>
      <c r="E1563" s="73">
        <v>172</v>
      </c>
      <c r="F1563" s="73">
        <v>35</v>
      </c>
      <c r="G1563" s="73">
        <v>1298</v>
      </c>
      <c r="H1563" s="73">
        <v>1505</v>
      </c>
      <c r="I1563">
        <f t="shared" si="48"/>
        <v>0.13754152823920265</v>
      </c>
      <c r="J1563">
        <f t="shared" si="49"/>
        <v>207</v>
      </c>
    </row>
    <row r="1564" spans="1:10" ht="39.6" x14ac:dyDescent="0.3">
      <c r="A1564" s="73">
        <v>159880</v>
      </c>
      <c r="B1564" s="73" t="s">
        <v>231</v>
      </c>
      <c r="C1564" s="73">
        <v>660378</v>
      </c>
      <c r="D1564" s="73" t="s">
        <v>992</v>
      </c>
      <c r="E1564" s="73">
        <v>628</v>
      </c>
      <c r="F1564" s="73">
        <v>0</v>
      </c>
      <c r="G1564" s="73">
        <v>901</v>
      </c>
      <c r="H1564" s="73">
        <v>1529</v>
      </c>
      <c r="I1564">
        <f t="shared" si="48"/>
        <v>0.41072596468279921</v>
      </c>
      <c r="J1564">
        <f t="shared" si="49"/>
        <v>628</v>
      </c>
    </row>
    <row r="1565" spans="1:10" ht="39.6" x14ac:dyDescent="0.3">
      <c r="A1565" s="73">
        <v>159880</v>
      </c>
      <c r="B1565" s="73" t="s">
        <v>231</v>
      </c>
      <c r="C1565" s="73">
        <v>660419</v>
      </c>
      <c r="D1565" s="73" t="s">
        <v>1820</v>
      </c>
      <c r="E1565" s="73">
        <v>197</v>
      </c>
      <c r="F1565" s="73">
        <v>35</v>
      </c>
      <c r="G1565" s="73">
        <v>1350</v>
      </c>
      <c r="H1565" s="73">
        <v>1582</v>
      </c>
      <c r="I1565">
        <f t="shared" si="48"/>
        <v>0.14664981036662453</v>
      </c>
      <c r="J1565">
        <f t="shared" si="49"/>
        <v>232</v>
      </c>
    </row>
    <row r="1566" spans="1:10" ht="39.6" x14ac:dyDescent="0.3">
      <c r="A1566" s="73">
        <v>159880</v>
      </c>
      <c r="B1566" s="73" t="s">
        <v>231</v>
      </c>
      <c r="C1566" s="73">
        <v>660354</v>
      </c>
      <c r="D1566" s="73" t="s">
        <v>1748</v>
      </c>
      <c r="E1566" s="73">
        <v>105</v>
      </c>
      <c r="F1566" s="73">
        <v>40</v>
      </c>
      <c r="G1566" s="73">
        <v>1570</v>
      </c>
      <c r="H1566" s="73">
        <v>1715</v>
      </c>
      <c r="I1566">
        <f t="shared" si="48"/>
        <v>8.4548104956268216E-2</v>
      </c>
      <c r="J1566">
        <f t="shared" si="49"/>
        <v>145</v>
      </c>
    </row>
    <row r="1567" spans="1:10" ht="39.6" x14ac:dyDescent="0.3">
      <c r="A1567" s="73">
        <v>159880</v>
      </c>
      <c r="B1567" s="73" t="s">
        <v>231</v>
      </c>
      <c r="C1567" s="73">
        <v>685834</v>
      </c>
      <c r="D1567" s="73" t="s">
        <v>1793</v>
      </c>
      <c r="E1567" s="73">
        <v>125</v>
      </c>
      <c r="F1567" s="73">
        <v>30</v>
      </c>
      <c r="G1567" s="73">
        <v>1635</v>
      </c>
      <c r="H1567" s="73">
        <v>1790</v>
      </c>
      <c r="I1567">
        <f t="shared" si="48"/>
        <v>8.6592178770949726E-2</v>
      </c>
      <c r="J1567">
        <f t="shared" si="49"/>
        <v>155</v>
      </c>
    </row>
    <row r="1568" spans="1:10" ht="52.8" x14ac:dyDescent="0.3">
      <c r="A1568" s="73">
        <v>159978</v>
      </c>
      <c r="B1568" s="73" t="s">
        <v>232</v>
      </c>
      <c r="C1568" s="73">
        <v>660542</v>
      </c>
      <c r="D1568" s="73" t="s">
        <v>1842</v>
      </c>
      <c r="E1568" s="73">
        <v>35</v>
      </c>
      <c r="F1568" s="73">
        <v>0</v>
      </c>
      <c r="G1568" s="73">
        <v>25</v>
      </c>
      <c r="H1568" s="73">
        <v>60</v>
      </c>
      <c r="I1568">
        <f t="shared" si="48"/>
        <v>0.58333333333333337</v>
      </c>
      <c r="J1568">
        <f t="shared" si="49"/>
        <v>35</v>
      </c>
    </row>
    <row r="1569" spans="1:10" ht="52.8" x14ac:dyDescent="0.3">
      <c r="A1569" s="73">
        <v>159978</v>
      </c>
      <c r="B1569" s="73" t="s">
        <v>232</v>
      </c>
      <c r="C1569" s="73">
        <v>660544</v>
      </c>
      <c r="D1569" s="73" t="s">
        <v>1847</v>
      </c>
      <c r="E1569" s="73">
        <v>141</v>
      </c>
      <c r="F1569" s="73">
        <v>0</v>
      </c>
      <c r="G1569" s="73">
        <v>0</v>
      </c>
      <c r="H1569" s="73">
        <v>141</v>
      </c>
      <c r="I1569">
        <f t="shared" si="48"/>
        <v>1</v>
      </c>
      <c r="J1569">
        <f t="shared" si="49"/>
        <v>141</v>
      </c>
    </row>
    <row r="1570" spans="1:10" ht="52.8" x14ac:dyDescent="0.3">
      <c r="A1570" s="73">
        <v>159978</v>
      </c>
      <c r="B1570" s="73" t="s">
        <v>232</v>
      </c>
      <c r="C1570" s="73">
        <v>660540</v>
      </c>
      <c r="D1570" s="73" t="s">
        <v>1845</v>
      </c>
      <c r="E1570" s="73">
        <v>94</v>
      </c>
      <c r="F1570" s="73">
        <v>0</v>
      </c>
      <c r="G1570" s="73">
        <v>72</v>
      </c>
      <c r="H1570" s="73">
        <v>166</v>
      </c>
      <c r="I1570">
        <f t="shared" si="48"/>
        <v>0.5662650602409639</v>
      </c>
      <c r="J1570">
        <f t="shared" si="49"/>
        <v>94</v>
      </c>
    </row>
    <row r="1571" spans="1:10" ht="52.8" x14ac:dyDescent="0.3">
      <c r="A1571" s="73">
        <v>159978</v>
      </c>
      <c r="B1571" s="73" t="s">
        <v>232</v>
      </c>
      <c r="C1571" s="73">
        <v>664594</v>
      </c>
      <c r="D1571" s="73" t="s">
        <v>1843</v>
      </c>
      <c r="E1571" s="73">
        <v>114</v>
      </c>
      <c r="F1571" s="73">
        <v>0</v>
      </c>
      <c r="G1571" s="73">
        <v>69</v>
      </c>
      <c r="H1571" s="73">
        <v>183</v>
      </c>
      <c r="I1571">
        <f t="shared" si="48"/>
        <v>0.62295081967213117</v>
      </c>
      <c r="J1571">
        <f t="shared" si="49"/>
        <v>114</v>
      </c>
    </row>
    <row r="1572" spans="1:10" ht="52.8" x14ac:dyDescent="0.3">
      <c r="A1572" s="73">
        <v>159978</v>
      </c>
      <c r="B1572" s="73" t="s">
        <v>232</v>
      </c>
      <c r="C1572" s="73">
        <v>660539</v>
      </c>
      <c r="D1572" s="73" t="s">
        <v>1840</v>
      </c>
      <c r="E1572" s="73">
        <v>92</v>
      </c>
      <c r="F1572" s="73">
        <v>0</v>
      </c>
      <c r="G1572" s="73">
        <v>197</v>
      </c>
      <c r="H1572" s="73">
        <v>289</v>
      </c>
      <c r="I1572">
        <f t="shared" si="48"/>
        <v>0.31833910034602075</v>
      </c>
      <c r="J1572">
        <f t="shared" si="49"/>
        <v>92</v>
      </c>
    </row>
    <row r="1573" spans="1:10" ht="52.8" x14ac:dyDescent="0.3">
      <c r="A1573" s="73">
        <v>159978</v>
      </c>
      <c r="B1573" s="73" t="s">
        <v>232</v>
      </c>
      <c r="C1573" s="73">
        <v>660538</v>
      </c>
      <c r="D1573" s="73" t="s">
        <v>1841</v>
      </c>
      <c r="E1573" s="73">
        <v>159</v>
      </c>
      <c r="F1573" s="73">
        <v>0</v>
      </c>
      <c r="G1573" s="73">
        <v>156</v>
      </c>
      <c r="H1573" s="73">
        <v>315</v>
      </c>
      <c r="I1573">
        <f t="shared" si="48"/>
        <v>0.50476190476190474</v>
      </c>
      <c r="J1573">
        <f t="shared" si="49"/>
        <v>159</v>
      </c>
    </row>
    <row r="1574" spans="1:10" ht="52.8" x14ac:dyDescent="0.3">
      <c r="A1574" s="73">
        <v>159978</v>
      </c>
      <c r="B1574" s="73" t="s">
        <v>232</v>
      </c>
      <c r="C1574" s="73">
        <v>663428</v>
      </c>
      <c r="D1574" s="73" t="s">
        <v>1844</v>
      </c>
      <c r="E1574" s="73">
        <v>458</v>
      </c>
      <c r="F1574" s="73">
        <v>0</v>
      </c>
      <c r="G1574" s="73">
        <v>7</v>
      </c>
      <c r="H1574" s="73">
        <v>465</v>
      </c>
      <c r="I1574">
        <f t="shared" si="48"/>
        <v>0.98494623655913982</v>
      </c>
      <c r="J1574">
        <f t="shared" si="49"/>
        <v>458</v>
      </c>
    </row>
    <row r="1575" spans="1:10" ht="52.8" x14ac:dyDescent="0.3">
      <c r="A1575" s="73">
        <v>159978</v>
      </c>
      <c r="B1575" s="73" t="s">
        <v>232</v>
      </c>
      <c r="C1575" s="73">
        <v>663743</v>
      </c>
      <c r="D1575" s="73" t="s">
        <v>384</v>
      </c>
      <c r="E1575" s="73">
        <v>348</v>
      </c>
      <c r="F1575" s="73">
        <v>0</v>
      </c>
      <c r="G1575" s="73">
        <v>126</v>
      </c>
      <c r="H1575" s="73">
        <v>474</v>
      </c>
      <c r="I1575">
        <f t="shared" si="48"/>
        <v>0.73417721518987344</v>
      </c>
      <c r="J1575">
        <f t="shared" si="49"/>
        <v>348</v>
      </c>
    </row>
    <row r="1576" spans="1:10" ht="52.8" x14ac:dyDescent="0.3">
      <c r="A1576" s="73">
        <v>159978</v>
      </c>
      <c r="B1576" s="73" t="s">
        <v>232</v>
      </c>
      <c r="C1576" s="73">
        <v>660536</v>
      </c>
      <c r="D1576" s="73" t="s">
        <v>410</v>
      </c>
      <c r="E1576" s="73">
        <v>412</v>
      </c>
      <c r="F1576" s="73">
        <v>0</v>
      </c>
      <c r="G1576" s="73">
        <v>99</v>
      </c>
      <c r="H1576" s="73">
        <v>511</v>
      </c>
      <c r="I1576">
        <f t="shared" si="48"/>
        <v>0.80626223091976512</v>
      </c>
      <c r="J1576">
        <f t="shared" si="49"/>
        <v>412</v>
      </c>
    </row>
    <row r="1577" spans="1:10" ht="52.8" x14ac:dyDescent="0.3">
      <c r="A1577" s="73">
        <v>159978</v>
      </c>
      <c r="B1577" s="73" t="s">
        <v>232</v>
      </c>
      <c r="C1577" s="73">
        <v>660535</v>
      </c>
      <c r="D1577" s="73" t="s">
        <v>461</v>
      </c>
      <c r="E1577" s="73">
        <v>424</v>
      </c>
      <c r="F1577" s="73">
        <v>0</v>
      </c>
      <c r="G1577" s="73">
        <v>248</v>
      </c>
      <c r="H1577" s="73">
        <v>672</v>
      </c>
      <c r="I1577">
        <f t="shared" si="48"/>
        <v>0.63095238095238093</v>
      </c>
      <c r="J1577">
        <f t="shared" si="49"/>
        <v>424</v>
      </c>
    </row>
    <row r="1578" spans="1:10" ht="52.8" x14ac:dyDescent="0.3">
      <c r="A1578" s="73">
        <v>159978</v>
      </c>
      <c r="B1578" s="73" t="s">
        <v>232</v>
      </c>
      <c r="C1578" s="73">
        <v>660534</v>
      </c>
      <c r="D1578" s="73" t="s">
        <v>1846</v>
      </c>
      <c r="E1578" s="73">
        <v>750</v>
      </c>
      <c r="F1578" s="73">
        <v>0</v>
      </c>
      <c r="G1578" s="73">
        <v>464</v>
      </c>
      <c r="H1578" s="73">
        <v>1214</v>
      </c>
      <c r="I1578">
        <f t="shared" si="48"/>
        <v>0.61779242174629323</v>
      </c>
      <c r="J1578">
        <f t="shared" si="49"/>
        <v>750</v>
      </c>
    </row>
    <row r="1579" spans="1:10" ht="39.6" x14ac:dyDescent="0.3">
      <c r="A1579" s="73">
        <v>159908</v>
      </c>
      <c r="B1579" s="73" t="s">
        <v>233</v>
      </c>
      <c r="C1579" s="73">
        <v>662243</v>
      </c>
      <c r="D1579" s="73" t="s">
        <v>1849</v>
      </c>
      <c r="E1579" s="73">
        <v>324</v>
      </c>
      <c r="F1579" s="73">
        <v>0</v>
      </c>
      <c r="G1579" s="73">
        <v>50</v>
      </c>
      <c r="H1579" s="73">
        <v>374</v>
      </c>
      <c r="I1579">
        <f t="shared" si="48"/>
        <v>0.86631016042780751</v>
      </c>
      <c r="J1579">
        <f t="shared" si="49"/>
        <v>324</v>
      </c>
    </row>
    <row r="1580" spans="1:10" ht="52.8" x14ac:dyDescent="0.3">
      <c r="A1580" s="73">
        <v>159908</v>
      </c>
      <c r="B1580" s="73" t="s">
        <v>233</v>
      </c>
      <c r="C1580" s="73">
        <v>662242</v>
      </c>
      <c r="D1580" s="73" t="s">
        <v>1848</v>
      </c>
      <c r="E1580" s="73">
        <v>359</v>
      </c>
      <c r="F1580" s="73">
        <v>0</v>
      </c>
      <c r="G1580" s="73">
        <v>133</v>
      </c>
      <c r="H1580" s="73">
        <v>492</v>
      </c>
      <c r="I1580">
        <f t="shared" si="48"/>
        <v>0.72967479674796742</v>
      </c>
      <c r="J1580">
        <f t="shared" si="49"/>
        <v>359</v>
      </c>
    </row>
    <row r="1581" spans="1:10" ht="39.6" x14ac:dyDescent="0.3">
      <c r="A1581" s="73">
        <v>159908</v>
      </c>
      <c r="B1581" s="73" t="s">
        <v>233</v>
      </c>
      <c r="C1581" s="73">
        <v>662244</v>
      </c>
      <c r="D1581" s="73" t="s">
        <v>1851</v>
      </c>
      <c r="E1581" s="73">
        <v>569</v>
      </c>
      <c r="F1581" s="73">
        <v>0</v>
      </c>
      <c r="G1581" s="73">
        <v>240</v>
      </c>
      <c r="H1581" s="73">
        <v>809</v>
      </c>
      <c r="I1581">
        <f t="shared" si="48"/>
        <v>0.70333745364647715</v>
      </c>
      <c r="J1581">
        <f t="shared" si="49"/>
        <v>569</v>
      </c>
    </row>
    <row r="1582" spans="1:10" ht="39.6" x14ac:dyDescent="0.3">
      <c r="A1582" s="73">
        <v>159908</v>
      </c>
      <c r="B1582" s="73" t="s">
        <v>233</v>
      </c>
      <c r="C1582" s="73">
        <v>662245</v>
      </c>
      <c r="D1582" s="73" t="s">
        <v>1852</v>
      </c>
      <c r="E1582" s="73">
        <v>642</v>
      </c>
      <c r="F1582" s="73">
        <v>0</v>
      </c>
      <c r="G1582" s="73">
        <v>231</v>
      </c>
      <c r="H1582" s="73">
        <v>873</v>
      </c>
      <c r="I1582">
        <f t="shared" si="48"/>
        <v>0.73539518900343648</v>
      </c>
      <c r="J1582">
        <f t="shared" si="49"/>
        <v>642</v>
      </c>
    </row>
    <row r="1583" spans="1:10" ht="39.6" x14ac:dyDescent="0.3">
      <c r="A1583" s="73">
        <v>159908</v>
      </c>
      <c r="B1583" s="73" t="s">
        <v>233</v>
      </c>
      <c r="C1583" s="73">
        <v>662246</v>
      </c>
      <c r="D1583" s="73" t="s">
        <v>1850</v>
      </c>
      <c r="E1583" s="73">
        <v>787</v>
      </c>
      <c r="F1583" s="73">
        <v>0</v>
      </c>
      <c r="G1583" s="73">
        <v>467</v>
      </c>
      <c r="H1583" s="73">
        <v>1254</v>
      </c>
      <c r="I1583">
        <f t="shared" si="48"/>
        <v>0.62759170653907492</v>
      </c>
      <c r="J1583">
        <f t="shared" si="49"/>
        <v>787</v>
      </c>
    </row>
    <row r="1584" spans="1:10" ht="39.6" x14ac:dyDescent="0.3">
      <c r="A1584" s="73">
        <v>159496</v>
      </c>
      <c r="B1584" s="73" t="s">
        <v>234</v>
      </c>
      <c r="C1584" s="73">
        <v>665489</v>
      </c>
      <c r="D1584" s="73" t="s">
        <v>669</v>
      </c>
      <c r="E1584" s="73">
        <v>31</v>
      </c>
      <c r="F1584" s="73">
        <v>0</v>
      </c>
      <c r="G1584" s="73">
        <v>20</v>
      </c>
      <c r="H1584" s="73">
        <v>51</v>
      </c>
      <c r="I1584">
        <f t="shared" si="48"/>
        <v>0.60784313725490191</v>
      </c>
      <c r="J1584">
        <f t="shared" si="49"/>
        <v>31</v>
      </c>
    </row>
    <row r="1585" spans="1:10" ht="39.6" x14ac:dyDescent="0.3">
      <c r="A1585" s="73">
        <v>159496</v>
      </c>
      <c r="B1585" s="73" t="s">
        <v>234</v>
      </c>
      <c r="C1585" s="73">
        <v>665490</v>
      </c>
      <c r="D1585" s="73" t="s">
        <v>1854</v>
      </c>
      <c r="E1585" s="73">
        <v>42</v>
      </c>
      <c r="F1585" s="73">
        <v>0</v>
      </c>
      <c r="G1585" s="73">
        <v>35</v>
      </c>
      <c r="H1585" s="73">
        <v>77</v>
      </c>
      <c r="I1585">
        <f t="shared" si="48"/>
        <v>0.54545454545454541</v>
      </c>
      <c r="J1585">
        <f t="shared" si="49"/>
        <v>42</v>
      </c>
    </row>
    <row r="1586" spans="1:10" ht="39.6" x14ac:dyDescent="0.3">
      <c r="A1586" s="73">
        <v>159496</v>
      </c>
      <c r="B1586" s="73" t="s">
        <v>234</v>
      </c>
      <c r="C1586" s="73">
        <v>661860</v>
      </c>
      <c r="D1586" s="73" t="s">
        <v>1853</v>
      </c>
      <c r="E1586" s="73">
        <v>101</v>
      </c>
      <c r="F1586" s="73">
        <v>0</v>
      </c>
      <c r="G1586" s="73">
        <v>23</v>
      </c>
      <c r="H1586" s="73">
        <v>124</v>
      </c>
      <c r="I1586">
        <f t="shared" si="48"/>
        <v>0.81451612903225812</v>
      </c>
      <c r="J1586">
        <f t="shared" si="49"/>
        <v>101</v>
      </c>
    </row>
    <row r="1587" spans="1:10" ht="39.6" x14ac:dyDescent="0.3">
      <c r="A1587" s="73">
        <v>159340</v>
      </c>
      <c r="B1587" s="73" t="s">
        <v>235</v>
      </c>
      <c r="C1587" s="73">
        <v>661200</v>
      </c>
      <c r="D1587" s="73" t="s">
        <v>1857</v>
      </c>
      <c r="E1587" s="73">
        <v>47</v>
      </c>
      <c r="F1587" s="73">
        <v>26</v>
      </c>
      <c r="G1587" s="73">
        <v>42</v>
      </c>
      <c r="H1587" s="73">
        <v>115</v>
      </c>
      <c r="I1587">
        <f t="shared" si="48"/>
        <v>0.63478260869565217</v>
      </c>
      <c r="J1587">
        <f t="shared" si="49"/>
        <v>73</v>
      </c>
    </row>
    <row r="1588" spans="1:10" ht="39.6" x14ac:dyDescent="0.3">
      <c r="A1588" s="73">
        <v>159340</v>
      </c>
      <c r="B1588" s="73" t="s">
        <v>235</v>
      </c>
      <c r="C1588" s="73">
        <v>661199</v>
      </c>
      <c r="D1588" s="73" t="s">
        <v>1855</v>
      </c>
      <c r="E1588" s="73">
        <v>308</v>
      </c>
      <c r="F1588" s="73">
        <v>0</v>
      </c>
      <c r="G1588" s="73">
        <v>170</v>
      </c>
      <c r="H1588" s="73">
        <v>478</v>
      </c>
      <c r="I1588">
        <f t="shared" si="48"/>
        <v>0.64435146443514646</v>
      </c>
      <c r="J1588">
        <f t="shared" si="49"/>
        <v>308</v>
      </c>
    </row>
    <row r="1589" spans="1:10" ht="52.8" x14ac:dyDescent="0.3">
      <c r="A1589" s="73">
        <v>159340</v>
      </c>
      <c r="B1589" s="73" t="s">
        <v>235</v>
      </c>
      <c r="C1589" s="73">
        <v>661198</v>
      </c>
      <c r="D1589" s="73" t="s">
        <v>1856</v>
      </c>
      <c r="E1589" s="73">
        <v>368</v>
      </c>
      <c r="F1589" s="73">
        <v>0</v>
      </c>
      <c r="G1589" s="73">
        <v>162</v>
      </c>
      <c r="H1589" s="73">
        <v>530</v>
      </c>
      <c r="I1589">
        <f t="shared" si="48"/>
        <v>0.69433962264150939</v>
      </c>
      <c r="J1589">
        <f t="shared" si="49"/>
        <v>368</v>
      </c>
    </row>
    <row r="1590" spans="1:10" ht="39.6" x14ac:dyDescent="0.3">
      <c r="A1590" s="73">
        <v>159340</v>
      </c>
      <c r="B1590" s="73" t="s">
        <v>235</v>
      </c>
      <c r="C1590" s="73">
        <v>661197</v>
      </c>
      <c r="D1590" s="73" t="s">
        <v>1859</v>
      </c>
      <c r="E1590" s="73">
        <v>322</v>
      </c>
      <c r="F1590" s="73">
        <v>59</v>
      </c>
      <c r="G1590" s="73">
        <v>181</v>
      </c>
      <c r="H1590" s="73">
        <v>562</v>
      </c>
      <c r="I1590">
        <f t="shared" si="48"/>
        <v>0.6779359430604982</v>
      </c>
      <c r="J1590">
        <f t="shared" si="49"/>
        <v>381</v>
      </c>
    </row>
    <row r="1591" spans="1:10" ht="39.6" x14ac:dyDescent="0.3">
      <c r="A1591" s="73">
        <v>159340</v>
      </c>
      <c r="B1591" s="73" t="s">
        <v>235</v>
      </c>
      <c r="C1591" s="73">
        <v>661196</v>
      </c>
      <c r="D1591" s="73" t="s">
        <v>1858</v>
      </c>
      <c r="E1591" s="73">
        <v>340</v>
      </c>
      <c r="F1591" s="73">
        <v>92</v>
      </c>
      <c r="G1591" s="73">
        <v>392</v>
      </c>
      <c r="H1591" s="73">
        <v>824</v>
      </c>
      <c r="I1591">
        <f t="shared" si="48"/>
        <v>0.52427184466019416</v>
      </c>
      <c r="J1591">
        <f t="shared" si="49"/>
        <v>432</v>
      </c>
    </row>
    <row r="1592" spans="1:10" ht="39.6" x14ac:dyDescent="0.3">
      <c r="A1592" s="73">
        <v>159487</v>
      </c>
      <c r="B1592" s="73" t="s">
        <v>236</v>
      </c>
      <c r="C1592" s="73">
        <v>686343</v>
      </c>
      <c r="D1592" s="73" t="s">
        <v>1861</v>
      </c>
      <c r="E1592" s="73">
        <v>79</v>
      </c>
      <c r="F1592" s="73">
        <v>0</v>
      </c>
      <c r="G1592" s="73">
        <v>21</v>
      </c>
      <c r="H1592" s="73">
        <v>100</v>
      </c>
      <c r="I1592">
        <f t="shared" si="48"/>
        <v>0.79</v>
      </c>
      <c r="J1592">
        <f t="shared" si="49"/>
        <v>79</v>
      </c>
    </row>
    <row r="1593" spans="1:10" ht="39.6" x14ac:dyDescent="0.3">
      <c r="A1593" s="73">
        <v>159487</v>
      </c>
      <c r="B1593" s="73" t="s">
        <v>236</v>
      </c>
      <c r="C1593" s="73">
        <v>662736</v>
      </c>
      <c r="D1593" s="73" t="s">
        <v>1862</v>
      </c>
      <c r="E1593" s="73">
        <v>237</v>
      </c>
      <c r="F1593" s="73">
        <v>0</v>
      </c>
      <c r="G1593" s="73">
        <v>11</v>
      </c>
      <c r="H1593" s="73">
        <v>248</v>
      </c>
      <c r="I1593">
        <f t="shared" si="48"/>
        <v>0.95564516129032262</v>
      </c>
      <c r="J1593">
        <f t="shared" si="49"/>
        <v>237</v>
      </c>
    </row>
    <row r="1594" spans="1:10" ht="66" x14ac:dyDescent="0.3">
      <c r="A1594" s="73">
        <v>159487</v>
      </c>
      <c r="B1594" s="73" t="s">
        <v>236</v>
      </c>
      <c r="C1594" s="73">
        <v>663970</v>
      </c>
      <c r="D1594" s="73" t="s">
        <v>1863</v>
      </c>
      <c r="E1594" s="73">
        <v>378</v>
      </c>
      <c r="F1594" s="73">
        <v>0</v>
      </c>
      <c r="G1594" s="73">
        <v>0</v>
      </c>
      <c r="H1594" s="73">
        <v>378</v>
      </c>
      <c r="I1594">
        <f t="shared" si="48"/>
        <v>1</v>
      </c>
      <c r="J1594">
        <f t="shared" si="49"/>
        <v>378</v>
      </c>
    </row>
    <row r="1595" spans="1:10" ht="39.6" x14ac:dyDescent="0.3">
      <c r="A1595" s="73">
        <v>159487</v>
      </c>
      <c r="B1595" s="73" t="s">
        <v>236</v>
      </c>
      <c r="C1595" s="73">
        <v>663458</v>
      </c>
      <c r="D1595" s="73" t="s">
        <v>1860</v>
      </c>
      <c r="E1595" s="73">
        <v>507</v>
      </c>
      <c r="F1595" s="73">
        <v>0</v>
      </c>
      <c r="G1595" s="73">
        <v>32</v>
      </c>
      <c r="H1595" s="73">
        <v>539</v>
      </c>
      <c r="I1595">
        <f t="shared" si="48"/>
        <v>0.94063079777365488</v>
      </c>
      <c r="J1595">
        <f t="shared" si="49"/>
        <v>507</v>
      </c>
    </row>
    <row r="1596" spans="1:10" ht="52.8" x14ac:dyDescent="0.3">
      <c r="A1596" s="73">
        <v>159487</v>
      </c>
      <c r="B1596" s="73" t="s">
        <v>236</v>
      </c>
      <c r="C1596" s="73">
        <v>664591</v>
      </c>
      <c r="D1596" s="73" t="s">
        <v>1865</v>
      </c>
      <c r="E1596" s="73">
        <v>499</v>
      </c>
      <c r="F1596" s="73">
        <v>0</v>
      </c>
      <c r="G1596" s="73">
        <v>44</v>
      </c>
      <c r="H1596" s="73">
        <v>543</v>
      </c>
      <c r="I1596">
        <f t="shared" si="48"/>
        <v>0.91896869244935542</v>
      </c>
      <c r="J1596">
        <f t="shared" si="49"/>
        <v>499</v>
      </c>
    </row>
    <row r="1597" spans="1:10" ht="39.6" x14ac:dyDescent="0.3">
      <c r="A1597" s="73">
        <v>159487</v>
      </c>
      <c r="B1597" s="73" t="s">
        <v>236</v>
      </c>
      <c r="C1597" s="73">
        <v>663971</v>
      </c>
      <c r="D1597" s="73" t="s">
        <v>1864</v>
      </c>
      <c r="E1597" s="73">
        <v>524</v>
      </c>
      <c r="F1597" s="73">
        <v>0</v>
      </c>
      <c r="G1597" s="73">
        <v>23</v>
      </c>
      <c r="H1597" s="73">
        <v>547</v>
      </c>
      <c r="I1597">
        <f t="shared" si="48"/>
        <v>0.9579524680073126</v>
      </c>
      <c r="J1597">
        <f t="shared" si="49"/>
        <v>524</v>
      </c>
    </row>
    <row r="1598" spans="1:10" ht="39.6" x14ac:dyDescent="0.3">
      <c r="A1598" s="73">
        <v>159487</v>
      </c>
      <c r="B1598" s="73" t="s">
        <v>236</v>
      </c>
      <c r="C1598" s="73">
        <v>664660</v>
      </c>
      <c r="D1598" s="73" t="s">
        <v>393</v>
      </c>
      <c r="E1598" s="73">
        <v>573</v>
      </c>
      <c r="F1598" s="73">
        <v>0</v>
      </c>
      <c r="G1598" s="73">
        <v>22</v>
      </c>
      <c r="H1598" s="73">
        <v>595</v>
      </c>
      <c r="I1598">
        <f t="shared" si="48"/>
        <v>0.96302521008403363</v>
      </c>
      <c r="J1598">
        <f t="shared" si="49"/>
        <v>573</v>
      </c>
    </row>
    <row r="1599" spans="1:10" ht="39.6" x14ac:dyDescent="0.3">
      <c r="A1599" s="73">
        <v>159487</v>
      </c>
      <c r="B1599" s="73" t="s">
        <v>236</v>
      </c>
      <c r="C1599" s="73">
        <v>663523</v>
      </c>
      <c r="D1599" s="73" t="s">
        <v>1866</v>
      </c>
      <c r="E1599" s="73">
        <v>1138</v>
      </c>
      <c r="F1599" s="73">
        <v>0</v>
      </c>
      <c r="G1599" s="73">
        <v>329</v>
      </c>
      <c r="H1599" s="73">
        <v>1467</v>
      </c>
      <c r="I1599">
        <f t="shared" si="48"/>
        <v>0.7757327880027266</v>
      </c>
      <c r="J1599">
        <f t="shared" si="49"/>
        <v>1138</v>
      </c>
    </row>
    <row r="1600" spans="1:10" ht="52.8" x14ac:dyDescent="0.3">
      <c r="A1600" s="73">
        <v>159939</v>
      </c>
      <c r="B1600" s="73" t="s">
        <v>237</v>
      </c>
      <c r="C1600" s="73">
        <v>662720</v>
      </c>
      <c r="D1600" s="73" t="s">
        <v>1868</v>
      </c>
      <c r="E1600" s="73">
        <v>25</v>
      </c>
      <c r="F1600" s="73">
        <v>12</v>
      </c>
      <c r="G1600" s="73">
        <v>286</v>
      </c>
      <c r="H1600" s="73">
        <v>323</v>
      </c>
      <c r="I1600">
        <f t="shared" si="48"/>
        <v>0.11455108359133127</v>
      </c>
      <c r="J1600">
        <f t="shared" si="49"/>
        <v>37</v>
      </c>
    </row>
    <row r="1601" spans="1:10" ht="52.8" x14ac:dyDescent="0.3">
      <c r="A1601" s="73">
        <v>159939</v>
      </c>
      <c r="B1601" s="73" t="s">
        <v>237</v>
      </c>
      <c r="C1601" s="73">
        <v>661423</v>
      </c>
      <c r="D1601" s="73" t="s">
        <v>1873</v>
      </c>
      <c r="E1601" s="73">
        <v>38</v>
      </c>
      <c r="F1601" s="73">
        <v>17</v>
      </c>
      <c r="G1601" s="73">
        <v>268</v>
      </c>
      <c r="H1601" s="73">
        <v>323</v>
      </c>
      <c r="I1601">
        <f t="shared" si="48"/>
        <v>0.17027863777089783</v>
      </c>
      <c r="J1601">
        <f t="shared" si="49"/>
        <v>55</v>
      </c>
    </row>
    <row r="1602" spans="1:10" ht="52.8" x14ac:dyDescent="0.3">
      <c r="A1602" s="73">
        <v>159939</v>
      </c>
      <c r="B1602" s="73" t="s">
        <v>237</v>
      </c>
      <c r="C1602" s="73">
        <v>661421</v>
      </c>
      <c r="D1602" s="73" t="s">
        <v>1870</v>
      </c>
      <c r="E1602" s="73">
        <v>87</v>
      </c>
      <c r="F1602" s="73">
        <v>31</v>
      </c>
      <c r="G1602" s="73">
        <v>256</v>
      </c>
      <c r="H1602" s="73">
        <v>374</v>
      </c>
      <c r="I1602">
        <f t="shared" ref="I1602:I1665" si="50">SUM(E1602:F1602)/H1602</f>
        <v>0.31550802139037432</v>
      </c>
      <c r="J1602">
        <f t="shared" ref="J1602:J1665" si="51">SUM(E1602:F1602)</f>
        <v>118</v>
      </c>
    </row>
    <row r="1603" spans="1:10" ht="66" x14ac:dyDescent="0.3">
      <c r="A1603" s="73">
        <v>159939</v>
      </c>
      <c r="B1603" s="73" t="s">
        <v>237</v>
      </c>
      <c r="C1603" s="73">
        <v>661424</v>
      </c>
      <c r="D1603" s="73" t="s">
        <v>1875</v>
      </c>
      <c r="E1603" s="73">
        <v>80</v>
      </c>
      <c r="F1603" s="73">
        <v>17</v>
      </c>
      <c r="G1603" s="73">
        <v>281</v>
      </c>
      <c r="H1603" s="73">
        <v>378</v>
      </c>
      <c r="I1603">
        <f t="shared" si="50"/>
        <v>0.25661375661375663</v>
      </c>
      <c r="J1603">
        <f t="shared" si="51"/>
        <v>97</v>
      </c>
    </row>
    <row r="1604" spans="1:10" ht="52.8" x14ac:dyDescent="0.3">
      <c r="A1604" s="73">
        <v>159939</v>
      </c>
      <c r="B1604" s="73" t="s">
        <v>237</v>
      </c>
      <c r="C1604" s="73">
        <v>661427</v>
      </c>
      <c r="D1604" s="73" t="s">
        <v>1877</v>
      </c>
      <c r="E1604" s="73">
        <v>122</v>
      </c>
      <c r="F1604" s="73">
        <v>34</v>
      </c>
      <c r="G1604" s="73">
        <v>239</v>
      </c>
      <c r="H1604" s="73">
        <v>395</v>
      </c>
      <c r="I1604">
        <f t="shared" si="50"/>
        <v>0.39493670886075949</v>
      </c>
      <c r="J1604">
        <f t="shared" si="51"/>
        <v>156</v>
      </c>
    </row>
    <row r="1605" spans="1:10" ht="52.8" x14ac:dyDescent="0.3">
      <c r="A1605" s="73">
        <v>159939</v>
      </c>
      <c r="B1605" s="73" t="s">
        <v>237</v>
      </c>
      <c r="C1605" s="73">
        <v>684932</v>
      </c>
      <c r="D1605" s="73" t="s">
        <v>1872</v>
      </c>
      <c r="E1605" s="73">
        <v>403</v>
      </c>
      <c r="F1605" s="73">
        <v>0</v>
      </c>
      <c r="G1605" s="73">
        <v>0</v>
      </c>
      <c r="H1605" s="73">
        <v>403</v>
      </c>
      <c r="I1605">
        <f t="shared" si="50"/>
        <v>1</v>
      </c>
      <c r="J1605">
        <f t="shared" si="51"/>
        <v>403</v>
      </c>
    </row>
    <row r="1606" spans="1:10" ht="52.8" x14ac:dyDescent="0.3">
      <c r="A1606" s="73">
        <v>159939</v>
      </c>
      <c r="B1606" s="73" t="s">
        <v>237</v>
      </c>
      <c r="C1606" s="73">
        <v>661422</v>
      </c>
      <c r="D1606" s="73" t="s">
        <v>1871</v>
      </c>
      <c r="E1606" s="73">
        <v>134</v>
      </c>
      <c r="F1606" s="73">
        <v>35</v>
      </c>
      <c r="G1606" s="73">
        <v>252</v>
      </c>
      <c r="H1606" s="73">
        <v>421</v>
      </c>
      <c r="I1606">
        <f t="shared" si="50"/>
        <v>0.40142517814726841</v>
      </c>
      <c r="J1606">
        <f t="shared" si="51"/>
        <v>169</v>
      </c>
    </row>
    <row r="1607" spans="1:10" ht="52.8" x14ac:dyDescent="0.3">
      <c r="A1607" s="73">
        <v>159939</v>
      </c>
      <c r="B1607" s="73" t="s">
        <v>237</v>
      </c>
      <c r="C1607" s="73">
        <v>661428</v>
      </c>
      <c r="D1607" s="73" t="s">
        <v>1633</v>
      </c>
      <c r="E1607" s="73">
        <v>182</v>
      </c>
      <c r="F1607" s="73">
        <v>0</v>
      </c>
      <c r="G1607" s="73">
        <v>243</v>
      </c>
      <c r="H1607" s="73">
        <v>425</v>
      </c>
      <c r="I1607">
        <f t="shared" si="50"/>
        <v>0.42823529411764705</v>
      </c>
      <c r="J1607">
        <f t="shared" si="51"/>
        <v>182</v>
      </c>
    </row>
    <row r="1608" spans="1:10" ht="39.6" x14ac:dyDescent="0.3">
      <c r="A1608" s="73">
        <v>159939</v>
      </c>
      <c r="B1608" s="73" t="s">
        <v>237</v>
      </c>
      <c r="C1608" s="73">
        <v>661430</v>
      </c>
      <c r="D1608" s="73" t="s">
        <v>1880</v>
      </c>
      <c r="E1608" s="73">
        <v>50</v>
      </c>
      <c r="F1608" s="73">
        <v>11</v>
      </c>
      <c r="G1608" s="73">
        <v>383</v>
      </c>
      <c r="H1608" s="73">
        <v>444</v>
      </c>
      <c r="I1608">
        <f t="shared" si="50"/>
        <v>0.1373873873873874</v>
      </c>
      <c r="J1608">
        <f t="shared" si="51"/>
        <v>61</v>
      </c>
    </row>
    <row r="1609" spans="1:10" ht="52.8" x14ac:dyDescent="0.3">
      <c r="A1609" s="73">
        <v>159939</v>
      </c>
      <c r="B1609" s="73" t="s">
        <v>237</v>
      </c>
      <c r="C1609" s="73">
        <v>661420</v>
      </c>
      <c r="D1609" s="73" t="s">
        <v>1869</v>
      </c>
      <c r="E1609" s="73">
        <v>106</v>
      </c>
      <c r="F1609" s="73">
        <v>38</v>
      </c>
      <c r="G1609" s="73">
        <v>313</v>
      </c>
      <c r="H1609" s="73">
        <v>457</v>
      </c>
      <c r="I1609">
        <f t="shared" si="50"/>
        <v>0.31509846827133481</v>
      </c>
      <c r="J1609">
        <f t="shared" si="51"/>
        <v>144</v>
      </c>
    </row>
    <row r="1610" spans="1:10" ht="52.8" x14ac:dyDescent="0.3">
      <c r="A1610" s="73">
        <v>159939</v>
      </c>
      <c r="B1610" s="73" t="s">
        <v>237</v>
      </c>
      <c r="C1610" s="73">
        <v>661425</v>
      </c>
      <c r="D1610" s="73" t="s">
        <v>1876</v>
      </c>
      <c r="E1610" s="73">
        <v>127</v>
      </c>
      <c r="F1610" s="73">
        <v>52</v>
      </c>
      <c r="G1610" s="73">
        <v>411</v>
      </c>
      <c r="H1610" s="73">
        <v>590</v>
      </c>
      <c r="I1610">
        <f t="shared" si="50"/>
        <v>0.30338983050847457</v>
      </c>
      <c r="J1610">
        <f t="shared" si="51"/>
        <v>179</v>
      </c>
    </row>
    <row r="1611" spans="1:10" ht="39.6" x14ac:dyDescent="0.3">
      <c r="A1611" s="73">
        <v>159939</v>
      </c>
      <c r="B1611" s="73" t="s">
        <v>237</v>
      </c>
      <c r="C1611" s="73">
        <v>661432</v>
      </c>
      <c r="D1611" s="73" t="s">
        <v>1874</v>
      </c>
      <c r="E1611" s="73">
        <v>253</v>
      </c>
      <c r="F1611" s="73">
        <v>67</v>
      </c>
      <c r="G1611" s="73">
        <v>672</v>
      </c>
      <c r="H1611" s="73">
        <v>992</v>
      </c>
      <c r="I1611">
        <f t="shared" si="50"/>
        <v>0.32258064516129031</v>
      </c>
      <c r="J1611">
        <f t="shared" si="51"/>
        <v>320</v>
      </c>
    </row>
    <row r="1612" spans="1:10" ht="39.6" x14ac:dyDescent="0.3">
      <c r="A1612" s="73">
        <v>159939</v>
      </c>
      <c r="B1612" s="73" t="s">
        <v>237</v>
      </c>
      <c r="C1612" s="73">
        <v>661431</v>
      </c>
      <c r="D1612" s="73" t="s">
        <v>1867</v>
      </c>
      <c r="E1612" s="73">
        <v>195</v>
      </c>
      <c r="F1612" s="73">
        <v>82</v>
      </c>
      <c r="G1612" s="73">
        <v>759</v>
      </c>
      <c r="H1612" s="73">
        <v>1036</v>
      </c>
      <c r="I1612">
        <f t="shared" si="50"/>
        <v>0.2673745173745174</v>
      </c>
      <c r="J1612">
        <f t="shared" si="51"/>
        <v>277</v>
      </c>
    </row>
    <row r="1613" spans="1:10" ht="39.6" x14ac:dyDescent="0.3">
      <c r="A1613" s="73">
        <v>159939</v>
      </c>
      <c r="B1613" s="73" t="s">
        <v>237</v>
      </c>
      <c r="C1613" s="73">
        <v>661434</v>
      </c>
      <c r="D1613" s="73" t="s">
        <v>1879</v>
      </c>
      <c r="E1613" s="73">
        <v>274</v>
      </c>
      <c r="F1613" s="73">
        <v>108</v>
      </c>
      <c r="G1613" s="73">
        <v>1127</v>
      </c>
      <c r="H1613" s="73">
        <v>1509</v>
      </c>
      <c r="I1613">
        <f t="shared" si="50"/>
        <v>0.2531477799867462</v>
      </c>
      <c r="J1613">
        <f t="shared" si="51"/>
        <v>382</v>
      </c>
    </row>
    <row r="1614" spans="1:10" ht="39.6" x14ac:dyDescent="0.3">
      <c r="A1614" s="73">
        <v>159939</v>
      </c>
      <c r="B1614" s="73" t="s">
        <v>237</v>
      </c>
      <c r="C1614" s="73">
        <v>661433</v>
      </c>
      <c r="D1614" s="73" t="s">
        <v>1878</v>
      </c>
      <c r="E1614" s="73">
        <v>290</v>
      </c>
      <c r="F1614" s="73">
        <v>112</v>
      </c>
      <c r="G1614" s="73">
        <v>1135</v>
      </c>
      <c r="H1614" s="73">
        <v>1537</v>
      </c>
      <c r="I1614">
        <f t="shared" si="50"/>
        <v>0.26154847104749512</v>
      </c>
      <c r="J1614">
        <f t="shared" si="51"/>
        <v>402</v>
      </c>
    </row>
    <row r="1615" spans="1:10" ht="52.8" x14ac:dyDescent="0.3">
      <c r="A1615" s="73">
        <v>159567</v>
      </c>
      <c r="B1615" s="73" t="s">
        <v>238</v>
      </c>
      <c r="C1615" s="73">
        <v>660725</v>
      </c>
      <c r="D1615" s="73" t="s">
        <v>1881</v>
      </c>
      <c r="E1615" s="73">
        <v>77</v>
      </c>
      <c r="F1615" s="73">
        <v>0</v>
      </c>
      <c r="G1615" s="73">
        <v>33</v>
      </c>
      <c r="H1615" s="73">
        <v>110</v>
      </c>
      <c r="I1615">
        <f t="shared" si="50"/>
        <v>0.7</v>
      </c>
      <c r="J1615">
        <f t="shared" si="51"/>
        <v>77</v>
      </c>
    </row>
    <row r="1616" spans="1:10" ht="39.6" x14ac:dyDescent="0.3">
      <c r="A1616" s="73">
        <v>159461</v>
      </c>
      <c r="B1616" s="73" t="s">
        <v>239</v>
      </c>
      <c r="C1616" s="73">
        <v>663445</v>
      </c>
      <c r="D1616" s="73" t="s">
        <v>1882</v>
      </c>
      <c r="E1616" s="73">
        <v>35</v>
      </c>
      <c r="F1616" s="73">
        <v>0</v>
      </c>
      <c r="G1616" s="73">
        <v>9</v>
      </c>
      <c r="H1616" s="73">
        <v>44</v>
      </c>
      <c r="I1616">
        <f t="shared" si="50"/>
        <v>0.79545454545454541</v>
      </c>
      <c r="J1616">
        <f t="shared" si="51"/>
        <v>35</v>
      </c>
    </row>
    <row r="1617" spans="1:10" ht="52.8" x14ac:dyDescent="0.3">
      <c r="A1617" s="73">
        <v>159975</v>
      </c>
      <c r="B1617" s="73" t="s">
        <v>240</v>
      </c>
      <c r="C1617" s="73">
        <v>660701</v>
      </c>
      <c r="D1617" s="73" t="s">
        <v>384</v>
      </c>
      <c r="E1617" s="73">
        <v>51</v>
      </c>
      <c r="F1617" s="73">
        <v>0</v>
      </c>
      <c r="G1617" s="73">
        <v>17</v>
      </c>
      <c r="H1617" s="73">
        <v>68</v>
      </c>
      <c r="I1617">
        <f t="shared" si="50"/>
        <v>0.75</v>
      </c>
      <c r="J1617">
        <f t="shared" si="51"/>
        <v>51</v>
      </c>
    </row>
    <row r="1618" spans="1:10" ht="52.8" x14ac:dyDescent="0.3">
      <c r="A1618" s="73">
        <v>159975</v>
      </c>
      <c r="B1618" s="73" t="s">
        <v>240</v>
      </c>
      <c r="C1618" s="73">
        <v>660707</v>
      </c>
      <c r="D1618" s="73" t="s">
        <v>1892</v>
      </c>
      <c r="E1618" s="73">
        <v>42</v>
      </c>
      <c r="F1618" s="73">
        <v>6</v>
      </c>
      <c r="G1618" s="73">
        <v>344</v>
      </c>
      <c r="H1618" s="73">
        <v>392</v>
      </c>
      <c r="I1618">
        <f t="shared" si="50"/>
        <v>0.12244897959183673</v>
      </c>
      <c r="J1618">
        <f t="shared" si="51"/>
        <v>48</v>
      </c>
    </row>
    <row r="1619" spans="1:10" ht="52.8" x14ac:dyDescent="0.3">
      <c r="A1619" s="73">
        <v>159975</v>
      </c>
      <c r="B1619" s="73" t="s">
        <v>240</v>
      </c>
      <c r="C1619" s="73">
        <v>660699</v>
      </c>
      <c r="D1619" s="73" t="s">
        <v>1883</v>
      </c>
      <c r="E1619" s="73">
        <v>63</v>
      </c>
      <c r="F1619" s="73">
        <v>28</v>
      </c>
      <c r="G1619" s="73">
        <v>302</v>
      </c>
      <c r="H1619" s="73">
        <v>393</v>
      </c>
      <c r="I1619">
        <f t="shared" si="50"/>
        <v>0.23155216284987276</v>
      </c>
      <c r="J1619">
        <f t="shared" si="51"/>
        <v>91</v>
      </c>
    </row>
    <row r="1620" spans="1:10" ht="52.8" x14ac:dyDescent="0.3">
      <c r="A1620" s="73">
        <v>159975</v>
      </c>
      <c r="B1620" s="73" t="s">
        <v>240</v>
      </c>
      <c r="C1620" s="73">
        <v>660705</v>
      </c>
      <c r="D1620" s="73" t="s">
        <v>915</v>
      </c>
      <c r="E1620" s="73">
        <v>78</v>
      </c>
      <c r="F1620" s="73">
        <v>28</v>
      </c>
      <c r="G1620" s="73">
        <v>365</v>
      </c>
      <c r="H1620" s="73">
        <v>471</v>
      </c>
      <c r="I1620">
        <f t="shared" si="50"/>
        <v>0.22505307855626328</v>
      </c>
      <c r="J1620">
        <f t="shared" si="51"/>
        <v>106</v>
      </c>
    </row>
    <row r="1621" spans="1:10" ht="52.8" x14ac:dyDescent="0.3">
      <c r="A1621" s="73">
        <v>159975</v>
      </c>
      <c r="B1621" s="73" t="s">
        <v>240</v>
      </c>
      <c r="C1621" s="73">
        <v>664940</v>
      </c>
      <c r="D1621" s="73" t="s">
        <v>2336</v>
      </c>
      <c r="E1621" s="73">
        <v>281</v>
      </c>
      <c r="F1621" s="73">
        <v>0</v>
      </c>
      <c r="G1621" s="73">
        <v>197</v>
      </c>
      <c r="H1621" s="73">
        <v>478</v>
      </c>
      <c r="I1621">
        <f t="shared" si="50"/>
        <v>0.58786610878661083</v>
      </c>
      <c r="J1621">
        <f t="shared" si="51"/>
        <v>281</v>
      </c>
    </row>
    <row r="1622" spans="1:10" ht="52.8" x14ac:dyDescent="0.3">
      <c r="A1622" s="73">
        <v>159975</v>
      </c>
      <c r="B1622" s="73" t="s">
        <v>240</v>
      </c>
      <c r="C1622" s="73">
        <v>660700</v>
      </c>
      <c r="D1622" s="73" t="s">
        <v>1884</v>
      </c>
      <c r="E1622" s="73">
        <v>97</v>
      </c>
      <c r="F1622" s="73">
        <v>42</v>
      </c>
      <c r="G1622" s="73">
        <v>359</v>
      </c>
      <c r="H1622" s="73">
        <v>498</v>
      </c>
      <c r="I1622">
        <f t="shared" si="50"/>
        <v>0.27911646586345379</v>
      </c>
      <c r="J1622">
        <f t="shared" si="51"/>
        <v>139</v>
      </c>
    </row>
    <row r="1623" spans="1:10" ht="52.8" x14ac:dyDescent="0.3">
      <c r="A1623" s="73">
        <v>159975</v>
      </c>
      <c r="B1623" s="73" t="s">
        <v>240</v>
      </c>
      <c r="C1623" s="73">
        <v>660706</v>
      </c>
      <c r="D1623" s="73" t="s">
        <v>1890</v>
      </c>
      <c r="E1623" s="73">
        <v>88</v>
      </c>
      <c r="F1623" s="73">
        <v>28</v>
      </c>
      <c r="G1623" s="73">
        <v>451</v>
      </c>
      <c r="H1623" s="73">
        <v>567</v>
      </c>
      <c r="I1623">
        <f t="shared" si="50"/>
        <v>0.20458553791887124</v>
      </c>
      <c r="J1623">
        <f t="shared" si="51"/>
        <v>116</v>
      </c>
    </row>
    <row r="1624" spans="1:10" ht="52.8" x14ac:dyDescent="0.3">
      <c r="A1624" s="73">
        <v>159975</v>
      </c>
      <c r="B1624" s="73" t="s">
        <v>240</v>
      </c>
      <c r="C1624" s="73">
        <v>660704</v>
      </c>
      <c r="D1624" s="73" t="s">
        <v>1889</v>
      </c>
      <c r="E1624" s="73">
        <v>106</v>
      </c>
      <c r="F1624" s="73">
        <v>40</v>
      </c>
      <c r="G1624" s="73">
        <v>473</v>
      </c>
      <c r="H1624" s="73">
        <v>619</v>
      </c>
      <c r="I1624">
        <f t="shared" si="50"/>
        <v>0.23586429725363489</v>
      </c>
      <c r="J1624">
        <f t="shared" si="51"/>
        <v>146</v>
      </c>
    </row>
    <row r="1625" spans="1:10" ht="52.8" x14ac:dyDescent="0.3">
      <c r="A1625" s="73">
        <v>159975</v>
      </c>
      <c r="B1625" s="73" t="s">
        <v>240</v>
      </c>
      <c r="C1625" s="73">
        <v>660698</v>
      </c>
      <c r="D1625" s="73" t="s">
        <v>1893</v>
      </c>
      <c r="E1625" s="73">
        <v>81</v>
      </c>
      <c r="F1625" s="73">
        <v>29</v>
      </c>
      <c r="G1625" s="73">
        <v>533</v>
      </c>
      <c r="H1625" s="73">
        <v>643</v>
      </c>
      <c r="I1625">
        <f t="shared" si="50"/>
        <v>0.17107309486780714</v>
      </c>
      <c r="J1625">
        <f t="shared" si="51"/>
        <v>110</v>
      </c>
    </row>
    <row r="1626" spans="1:10" ht="52.8" x14ac:dyDescent="0.3">
      <c r="A1626" s="73">
        <v>159975</v>
      </c>
      <c r="B1626" s="73" t="s">
        <v>240</v>
      </c>
      <c r="C1626" s="73">
        <v>663871</v>
      </c>
      <c r="D1626" s="73" t="s">
        <v>1888</v>
      </c>
      <c r="E1626" s="73">
        <v>70</v>
      </c>
      <c r="F1626" s="73">
        <v>28</v>
      </c>
      <c r="G1626" s="73">
        <v>550</v>
      </c>
      <c r="H1626" s="73">
        <v>648</v>
      </c>
      <c r="I1626">
        <f t="shared" si="50"/>
        <v>0.15123456790123457</v>
      </c>
      <c r="J1626">
        <f t="shared" si="51"/>
        <v>98</v>
      </c>
    </row>
    <row r="1627" spans="1:10" ht="52.8" x14ac:dyDescent="0.3">
      <c r="A1627" s="73">
        <v>159975</v>
      </c>
      <c r="B1627" s="73" t="s">
        <v>240</v>
      </c>
      <c r="C1627" s="73">
        <v>660702</v>
      </c>
      <c r="D1627" s="73" t="s">
        <v>1886</v>
      </c>
      <c r="E1627" s="73">
        <v>112</v>
      </c>
      <c r="F1627" s="73">
        <v>39</v>
      </c>
      <c r="G1627" s="73">
        <v>547</v>
      </c>
      <c r="H1627" s="73">
        <v>698</v>
      </c>
      <c r="I1627">
        <f t="shared" si="50"/>
        <v>0.21633237822349571</v>
      </c>
      <c r="J1627">
        <f t="shared" si="51"/>
        <v>151</v>
      </c>
    </row>
    <row r="1628" spans="1:10" ht="52.8" x14ac:dyDescent="0.3">
      <c r="A1628" s="73">
        <v>159975</v>
      </c>
      <c r="B1628" s="73" t="s">
        <v>240</v>
      </c>
      <c r="C1628" s="73">
        <v>660697</v>
      </c>
      <c r="D1628" s="73" t="s">
        <v>1885</v>
      </c>
      <c r="E1628" s="73">
        <v>144</v>
      </c>
      <c r="F1628" s="73">
        <v>58</v>
      </c>
      <c r="G1628" s="73">
        <v>532</v>
      </c>
      <c r="H1628" s="73">
        <v>734</v>
      </c>
      <c r="I1628">
        <f t="shared" si="50"/>
        <v>0.27520435967302453</v>
      </c>
      <c r="J1628">
        <f t="shared" si="51"/>
        <v>202</v>
      </c>
    </row>
    <row r="1629" spans="1:10" ht="52.8" x14ac:dyDescent="0.3">
      <c r="A1629" s="73">
        <v>159975</v>
      </c>
      <c r="B1629" s="73" t="s">
        <v>240</v>
      </c>
      <c r="C1629" s="73">
        <v>664109</v>
      </c>
      <c r="D1629" s="73" t="s">
        <v>1887</v>
      </c>
      <c r="E1629" s="73">
        <v>174</v>
      </c>
      <c r="F1629" s="73">
        <v>61</v>
      </c>
      <c r="G1629" s="73">
        <v>1348</v>
      </c>
      <c r="H1629" s="73">
        <v>1583</v>
      </c>
      <c r="I1629">
        <f t="shared" si="50"/>
        <v>0.14845230574857865</v>
      </c>
      <c r="J1629">
        <f t="shared" si="51"/>
        <v>235</v>
      </c>
    </row>
    <row r="1630" spans="1:10" ht="52.8" x14ac:dyDescent="0.3">
      <c r="A1630" s="73">
        <v>159975</v>
      </c>
      <c r="B1630" s="73" t="s">
        <v>240</v>
      </c>
      <c r="C1630" s="73">
        <v>665345</v>
      </c>
      <c r="D1630" s="73" t="s">
        <v>1891</v>
      </c>
      <c r="E1630" s="73">
        <v>284</v>
      </c>
      <c r="F1630" s="73">
        <v>88</v>
      </c>
      <c r="G1630" s="73">
        <v>1383</v>
      </c>
      <c r="H1630" s="73">
        <v>1755</v>
      </c>
      <c r="I1630">
        <f t="shared" si="50"/>
        <v>0.21196581196581196</v>
      </c>
      <c r="J1630">
        <f t="shared" si="51"/>
        <v>372</v>
      </c>
    </row>
    <row r="1631" spans="1:10" ht="66" x14ac:dyDescent="0.3">
      <c r="A1631" s="73">
        <v>159937</v>
      </c>
      <c r="B1631" s="73" t="s">
        <v>241</v>
      </c>
      <c r="C1631" s="73">
        <v>660959</v>
      </c>
      <c r="D1631" s="73" t="s">
        <v>1904</v>
      </c>
      <c r="E1631" s="73">
        <v>10</v>
      </c>
      <c r="F1631" s="73">
        <v>1</v>
      </c>
      <c r="G1631" s="73">
        <v>48</v>
      </c>
      <c r="H1631" s="73">
        <v>59</v>
      </c>
      <c r="I1631">
        <f t="shared" si="50"/>
        <v>0.1864406779661017</v>
      </c>
      <c r="J1631">
        <f t="shared" si="51"/>
        <v>11</v>
      </c>
    </row>
    <row r="1632" spans="1:10" ht="66" x14ac:dyDescent="0.3">
      <c r="A1632" s="73">
        <v>159937</v>
      </c>
      <c r="B1632" s="73" t="s">
        <v>241</v>
      </c>
      <c r="C1632" s="73">
        <v>660952</v>
      </c>
      <c r="D1632" s="73" t="s">
        <v>1896</v>
      </c>
      <c r="E1632" s="73">
        <v>49</v>
      </c>
      <c r="F1632" s="73">
        <v>20</v>
      </c>
      <c r="G1632" s="73">
        <v>402</v>
      </c>
      <c r="H1632" s="73">
        <v>471</v>
      </c>
      <c r="I1632">
        <f t="shared" si="50"/>
        <v>0.1464968152866242</v>
      </c>
      <c r="J1632">
        <f t="shared" si="51"/>
        <v>69</v>
      </c>
    </row>
    <row r="1633" spans="1:10" ht="66" x14ac:dyDescent="0.3">
      <c r="A1633" s="73">
        <v>159937</v>
      </c>
      <c r="B1633" s="73" t="s">
        <v>241</v>
      </c>
      <c r="C1633" s="73">
        <v>660953</v>
      </c>
      <c r="D1633" s="73" t="s">
        <v>1898</v>
      </c>
      <c r="E1633" s="73">
        <v>42</v>
      </c>
      <c r="F1633" s="73">
        <v>18</v>
      </c>
      <c r="G1633" s="73">
        <v>415</v>
      </c>
      <c r="H1633" s="73">
        <v>475</v>
      </c>
      <c r="I1633">
        <f t="shared" si="50"/>
        <v>0.12631578947368421</v>
      </c>
      <c r="J1633">
        <f t="shared" si="51"/>
        <v>60</v>
      </c>
    </row>
    <row r="1634" spans="1:10" ht="66" x14ac:dyDescent="0.3">
      <c r="A1634" s="73">
        <v>159937</v>
      </c>
      <c r="B1634" s="73" t="s">
        <v>241</v>
      </c>
      <c r="C1634" s="73">
        <v>663180</v>
      </c>
      <c r="D1634" s="73" t="s">
        <v>1894</v>
      </c>
      <c r="E1634" s="73">
        <v>9</v>
      </c>
      <c r="F1634" s="73">
        <v>3</v>
      </c>
      <c r="G1634" s="73">
        <v>488</v>
      </c>
      <c r="H1634" s="73">
        <v>500</v>
      </c>
      <c r="I1634">
        <f t="shared" si="50"/>
        <v>2.4E-2</v>
      </c>
      <c r="J1634">
        <f t="shared" si="51"/>
        <v>12</v>
      </c>
    </row>
    <row r="1635" spans="1:10" ht="66" x14ac:dyDescent="0.3">
      <c r="A1635" s="73">
        <v>159937</v>
      </c>
      <c r="B1635" s="73" t="s">
        <v>241</v>
      </c>
      <c r="C1635" s="73">
        <v>660957</v>
      </c>
      <c r="D1635" s="73" t="s">
        <v>1901</v>
      </c>
      <c r="E1635" s="73">
        <v>43</v>
      </c>
      <c r="F1635" s="73">
        <v>8</v>
      </c>
      <c r="G1635" s="73">
        <v>453</v>
      </c>
      <c r="H1635" s="73">
        <v>504</v>
      </c>
      <c r="I1635">
        <f t="shared" si="50"/>
        <v>0.10119047619047619</v>
      </c>
      <c r="J1635">
        <f t="shared" si="51"/>
        <v>51</v>
      </c>
    </row>
    <row r="1636" spans="1:10" ht="66" x14ac:dyDescent="0.3">
      <c r="A1636" s="73">
        <v>159937</v>
      </c>
      <c r="B1636" s="73" t="s">
        <v>241</v>
      </c>
      <c r="C1636" s="73">
        <v>660955</v>
      </c>
      <c r="D1636" s="73" t="s">
        <v>1900</v>
      </c>
      <c r="E1636" s="73">
        <v>54</v>
      </c>
      <c r="F1636" s="73">
        <v>14</v>
      </c>
      <c r="G1636" s="73">
        <v>463</v>
      </c>
      <c r="H1636" s="73">
        <v>531</v>
      </c>
      <c r="I1636">
        <f t="shared" si="50"/>
        <v>0.128060263653484</v>
      </c>
      <c r="J1636">
        <f t="shared" si="51"/>
        <v>68</v>
      </c>
    </row>
    <row r="1637" spans="1:10" ht="66" x14ac:dyDescent="0.3">
      <c r="A1637" s="73">
        <v>159937</v>
      </c>
      <c r="B1637" s="73" t="s">
        <v>241</v>
      </c>
      <c r="C1637" s="73">
        <v>660956</v>
      </c>
      <c r="D1637" s="73" t="s">
        <v>1895</v>
      </c>
      <c r="E1637" s="73">
        <v>54</v>
      </c>
      <c r="F1637" s="73">
        <v>22</v>
      </c>
      <c r="G1637" s="73">
        <v>456</v>
      </c>
      <c r="H1637" s="73">
        <v>532</v>
      </c>
      <c r="I1637">
        <f t="shared" si="50"/>
        <v>0.14285714285714285</v>
      </c>
      <c r="J1637">
        <f t="shared" si="51"/>
        <v>76</v>
      </c>
    </row>
    <row r="1638" spans="1:10" ht="66" x14ac:dyDescent="0.3">
      <c r="A1638" s="73">
        <v>159937</v>
      </c>
      <c r="B1638" s="73" t="s">
        <v>241</v>
      </c>
      <c r="C1638" s="73">
        <v>664219</v>
      </c>
      <c r="D1638" s="73" t="s">
        <v>1903</v>
      </c>
      <c r="E1638" s="73">
        <v>65</v>
      </c>
      <c r="F1638" s="73">
        <v>22</v>
      </c>
      <c r="G1638" s="73">
        <v>489</v>
      </c>
      <c r="H1638" s="73">
        <v>576</v>
      </c>
      <c r="I1638">
        <f t="shared" si="50"/>
        <v>0.15104166666666666</v>
      </c>
      <c r="J1638">
        <f t="shared" si="51"/>
        <v>87</v>
      </c>
    </row>
    <row r="1639" spans="1:10" ht="66" x14ac:dyDescent="0.3">
      <c r="A1639" s="73">
        <v>159937</v>
      </c>
      <c r="B1639" s="73" t="s">
        <v>241</v>
      </c>
      <c r="C1639" s="73">
        <v>660954</v>
      </c>
      <c r="D1639" s="73" t="s">
        <v>1899</v>
      </c>
      <c r="E1639" s="73">
        <v>51</v>
      </c>
      <c r="F1639" s="73">
        <v>22</v>
      </c>
      <c r="G1639" s="73">
        <v>524</v>
      </c>
      <c r="H1639" s="73">
        <v>597</v>
      </c>
      <c r="I1639">
        <f t="shared" si="50"/>
        <v>0.12227805695142378</v>
      </c>
      <c r="J1639">
        <f t="shared" si="51"/>
        <v>73</v>
      </c>
    </row>
    <row r="1640" spans="1:10" ht="66" x14ac:dyDescent="0.3">
      <c r="A1640" s="73">
        <v>159937</v>
      </c>
      <c r="B1640" s="73" t="s">
        <v>241</v>
      </c>
      <c r="C1640" s="73">
        <v>684459</v>
      </c>
      <c r="D1640" s="73" t="s">
        <v>1902</v>
      </c>
      <c r="E1640" s="73">
        <v>54</v>
      </c>
      <c r="F1640" s="73">
        <v>22</v>
      </c>
      <c r="G1640" s="73">
        <v>543</v>
      </c>
      <c r="H1640" s="73">
        <v>619</v>
      </c>
      <c r="I1640">
        <f t="shared" si="50"/>
        <v>0.12277867528271405</v>
      </c>
      <c r="J1640">
        <f t="shared" si="51"/>
        <v>76</v>
      </c>
    </row>
    <row r="1641" spans="1:10" ht="66" x14ac:dyDescent="0.3">
      <c r="A1641" s="73">
        <v>159937</v>
      </c>
      <c r="B1641" s="73" t="s">
        <v>241</v>
      </c>
      <c r="C1641" s="73">
        <v>660958</v>
      </c>
      <c r="D1641" s="73" t="s">
        <v>1897</v>
      </c>
      <c r="E1641" s="73">
        <v>196</v>
      </c>
      <c r="F1641" s="73">
        <v>74</v>
      </c>
      <c r="G1641" s="73">
        <v>1980</v>
      </c>
      <c r="H1641" s="73">
        <v>2250</v>
      </c>
      <c r="I1641">
        <f t="shared" si="50"/>
        <v>0.12</v>
      </c>
      <c r="J1641">
        <f t="shared" si="51"/>
        <v>270</v>
      </c>
    </row>
    <row r="1642" spans="1:10" ht="52.8" x14ac:dyDescent="0.3">
      <c r="A1642" s="73">
        <v>159960</v>
      </c>
      <c r="B1642" s="73" t="s">
        <v>242</v>
      </c>
      <c r="C1642" s="73">
        <v>661534</v>
      </c>
      <c r="D1642" s="73" t="s">
        <v>1906</v>
      </c>
      <c r="E1642" s="73">
        <v>88</v>
      </c>
      <c r="F1642" s="73">
        <v>0</v>
      </c>
      <c r="G1642" s="73">
        <v>0</v>
      </c>
      <c r="H1642" s="73">
        <v>88</v>
      </c>
      <c r="I1642">
        <f t="shared" si="50"/>
        <v>1</v>
      </c>
      <c r="J1642">
        <f t="shared" si="51"/>
        <v>88</v>
      </c>
    </row>
    <row r="1643" spans="1:10" ht="52.8" x14ac:dyDescent="0.3">
      <c r="A1643" s="73">
        <v>159960</v>
      </c>
      <c r="B1643" s="73" t="s">
        <v>242</v>
      </c>
      <c r="C1643" s="73">
        <v>663012</v>
      </c>
      <c r="D1643" s="73" t="s">
        <v>1907</v>
      </c>
      <c r="E1643" s="73">
        <v>138</v>
      </c>
      <c r="F1643" s="73">
        <v>0</v>
      </c>
      <c r="G1643" s="73">
        <v>0</v>
      </c>
      <c r="H1643" s="73">
        <v>138</v>
      </c>
      <c r="I1643">
        <f t="shared" si="50"/>
        <v>1</v>
      </c>
      <c r="J1643">
        <f t="shared" si="51"/>
        <v>138</v>
      </c>
    </row>
    <row r="1644" spans="1:10" ht="52.8" x14ac:dyDescent="0.3">
      <c r="A1644" s="73">
        <v>159960</v>
      </c>
      <c r="B1644" s="73" t="s">
        <v>242</v>
      </c>
      <c r="C1644" s="73">
        <v>664879</v>
      </c>
      <c r="D1644" s="73" t="s">
        <v>1905</v>
      </c>
      <c r="E1644" s="73">
        <v>296</v>
      </c>
      <c r="F1644" s="73">
        <v>0</v>
      </c>
      <c r="G1644" s="73">
        <v>0</v>
      </c>
      <c r="H1644" s="73">
        <v>296</v>
      </c>
      <c r="I1644">
        <f t="shared" si="50"/>
        <v>1</v>
      </c>
      <c r="J1644">
        <f t="shared" si="51"/>
        <v>296</v>
      </c>
    </row>
    <row r="1645" spans="1:10" ht="52.8" x14ac:dyDescent="0.3">
      <c r="A1645" s="73">
        <v>159393</v>
      </c>
      <c r="B1645" s="73" t="s">
        <v>243</v>
      </c>
      <c r="C1645" s="73">
        <v>661848</v>
      </c>
      <c r="D1645" s="73" t="s">
        <v>1909</v>
      </c>
      <c r="E1645" s="73">
        <v>189</v>
      </c>
      <c r="F1645" s="73">
        <v>0</v>
      </c>
      <c r="G1645" s="73">
        <v>68</v>
      </c>
      <c r="H1645" s="73">
        <v>257</v>
      </c>
      <c r="I1645">
        <f t="shared" si="50"/>
        <v>0.7354085603112841</v>
      </c>
      <c r="J1645">
        <f t="shared" si="51"/>
        <v>189</v>
      </c>
    </row>
    <row r="1646" spans="1:10" ht="52.8" x14ac:dyDescent="0.3">
      <c r="A1646" s="73">
        <v>159393</v>
      </c>
      <c r="B1646" s="73" t="s">
        <v>243</v>
      </c>
      <c r="C1646" s="73">
        <v>661847</v>
      </c>
      <c r="D1646" s="73" t="s">
        <v>1908</v>
      </c>
      <c r="E1646" s="73">
        <v>215</v>
      </c>
      <c r="F1646" s="73">
        <v>0</v>
      </c>
      <c r="G1646" s="73">
        <v>65</v>
      </c>
      <c r="H1646" s="73">
        <v>280</v>
      </c>
      <c r="I1646">
        <f t="shared" si="50"/>
        <v>0.7678571428571429</v>
      </c>
      <c r="J1646">
        <f t="shared" si="51"/>
        <v>215</v>
      </c>
    </row>
    <row r="1647" spans="1:10" ht="52.8" x14ac:dyDescent="0.3">
      <c r="A1647" s="73">
        <v>159930</v>
      </c>
      <c r="B1647" s="73" t="s">
        <v>244</v>
      </c>
      <c r="C1647" s="73">
        <v>661732</v>
      </c>
      <c r="D1647" s="73" t="s">
        <v>1912</v>
      </c>
      <c r="E1647" s="73">
        <v>165</v>
      </c>
      <c r="F1647" s="73">
        <v>0</v>
      </c>
      <c r="G1647" s="73">
        <v>56</v>
      </c>
      <c r="H1647" s="73">
        <v>221</v>
      </c>
      <c r="I1647">
        <f t="shared" si="50"/>
        <v>0.74660633484162897</v>
      </c>
      <c r="J1647">
        <f t="shared" si="51"/>
        <v>165</v>
      </c>
    </row>
    <row r="1648" spans="1:10" ht="52.8" x14ac:dyDescent="0.3">
      <c r="A1648" s="73">
        <v>159930</v>
      </c>
      <c r="B1648" s="73" t="s">
        <v>244</v>
      </c>
      <c r="C1648" s="73">
        <v>661730</v>
      </c>
      <c r="D1648" s="73" t="s">
        <v>1922</v>
      </c>
      <c r="E1648" s="73">
        <v>66</v>
      </c>
      <c r="F1648" s="73">
        <v>28</v>
      </c>
      <c r="G1648" s="73">
        <v>186</v>
      </c>
      <c r="H1648" s="73">
        <v>280</v>
      </c>
      <c r="I1648">
        <f t="shared" si="50"/>
        <v>0.33571428571428569</v>
      </c>
      <c r="J1648">
        <f t="shared" si="51"/>
        <v>94</v>
      </c>
    </row>
    <row r="1649" spans="1:10" ht="52.8" x14ac:dyDescent="0.3">
      <c r="A1649" s="73">
        <v>159930</v>
      </c>
      <c r="B1649" s="73" t="s">
        <v>244</v>
      </c>
      <c r="C1649" s="73">
        <v>661727</v>
      </c>
      <c r="D1649" s="73" t="s">
        <v>1919</v>
      </c>
      <c r="E1649" s="73">
        <v>87</v>
      </c>
      <c r="F1649" s="73">
        <v>20</v>
      </c>
      <c r="G1649" s="73">
        <v>210</v>
      </c>
      <c r="H1649" s="73">
        <v>317</v>
      </c>
      <c r="I1649">
        <f t="shared" si="50"/>
        <v>0.33753943217665616</v>
      </c>
      <c r="J1649">
        <f t="shared" si="51"/>
        <v>107</v>
      </c>
    </row>
    <row r="1650" spans="1:10" ht="52.8" x14ac:dyDescent="0.3">
      <c r="A1650" s="73">
        <v>159930</v>
      </c>
      <c r="B1650" s="73" t="s">
        <v>244</v>
      </c>
      <c r="C1650" s="73">
        <v>661726</v>
      </c>
      <c r="D1650" s="73" t="s">
        <v>1918</v>
      </c>
      <c r="E1650" s="73">
        <v>89</v>
      </c>
      <c r="F1650" s="73">
        <v>29</v>
      </c>
      <c r="G1650" s="73">
        <v>261</v>
      </c>
      <c r="H1650" s="73">
        <v>379</v>
      </c>
      <c r="I1650">
        <f t="shared" si="50"/>
        <v>0.31134564643799473</v>
      </c>
      <c r="J1650">
        <f t="shared" si="51"/>
        <v>118</v>
      </c>
    </row>
    <row r="1651" spans="1:10" ht="52.8" x14ac:dyDescent="0.3">
      <c r="A1651" s="73">
        <v>159930</v>
      </c>
      <c r="B1651" s="73" t="s">
        <v>244</v>
      </c>
      <c r="C1651" s="73">
        <v>664583</v>
      </c>
      <c r="D1651" s="73" t="s">
        <v>1913</v>
      </c>
      <c r="E1651" s="73">
        <v>280</v>
      </c>
      <c r="F1651" s="73">
        <v>0</v>
      </c>
      <c r="G1651" s="73">
        <v>148</v>
      </c>
      <c r="H1651" s="73">
        <v>428</v>
      </c>
      <c r="I1651">
        <f t="shared" si="50"/>
        <v>0.65420560747663548</v>
      </c>
      <c r="J1651">
        <f t="shared" si="51"/>
        <v>280</v>
      </c>
    </row>
    <row r="1652" spans="1:10" ht="52.8" x14ac:dyDescent="0.3">
      <c r="A1652" s="73">
        <v>159930</v>
      </c>
      <c r="B1652" s="73" t="s">
        <v>244</v>
      </c>
      <c r="C1652" s="73">
        <v>661724</v>
      </c>
      <c r="D1652" s="73" t="s">
        <v>1914</v>
      </c>
      <c r="E1652" s="73">
        <v>131</v>
      </c>
      <c r="F1652" s="73">
        <v>42</v>
      </c>
      <c r="G1652" s="73">
        <v>269</v>
      </c>
      <c r="H1652" s="73">
        <v>442</v>
      </c>
      <c r="I1652">
        <f t="shared" si="50"/>
        <v>0.39140271493212669</v>
      </c>
      <c r="J1652">
        <f t="shared" si="51"/>
        <v>173</v>
      </c>
    </row>
    <row r="1653" spans="1:10" ht="52.8" x14ac:dyDescent="0.3">
      <c r="A1653" s="73">
        <v>159930</v>
      </c>
      <c r="B1653" s="73" t="s">
        <v>244</v>
      </c>
      <c r="C1653" s="73">
        <v>661722</v>
      </c>
      <c r="D1653" s="73" t="s">
        <v>1910</v>
      </c>
      <c r="E1653" s="73">
        <v>127</v>
      </c>
      <c r="F1653" s="73">
        <v>29</v>
      </c>
      <c r="G1653" s="73">
        <v>297</v>
      </c>
      <c r="H1653" s="73">
        <v>453</v>
      </c>
      <c r="I1653">
        <f t="shared" si="50"/>
        <v>0.3443708609271523</v>
      </c>
      <c r="J1653">
        <f t="shared" si="51"/>
        <v>156</v>
      </c>
    </row>
    <row r="1654" spans="1:10" ht="52.8" x14ac:dyDescent="0.3">
      <c r="A1654" s="73">
        <v>159930</v>
      </c>
      <c r="B1654" s="73" t="s">
        <v>244</v>
      </c>
      <c r="C1654" s="73">
        <v>661725</v>
      </c>
      <c r="D1654" s="73" t="s">
        <v>1916</v>
      </c>
      <c r="E1654" s="73">
        <v>148</v>
      </c>
      <c r="F1654" s="73">
        <v>39</v>
      </c>
      <c r="G1654" s="73">
        <v>271</v>
      </c>
      <c r="H1654" s="73">
        <v>458</v>
      </c>
      <c r="I1654">
        <f t="shared" si="50"/>
        <v>0.40829694323144106</v>
      </c>
      <c r="J1654">
        <f t="shared" si="51"/>
        <v>187</v>
      </c>
    </row>
    <row r="1655" spans="1:10" ht="52.8" x14ac:dyDescent="0.3">
      <c r="A1655" s="73">
        <v>159930</v>
      </c>
      <c r="B1655" s="73" t="s">
        <v>244</v>
      </c>
      <c r="C1655" s="73">
        <v>663783</v>
      </c>
      <c r="D1655" s="73" t="s">
        <v>1921</v>
      </c>
      <c r="E1655" s="73">
        <v>142</v>
      </c>
      <c r="F1655" s="73">
        <v>31</v>
      </c>
      <c r="G1655" s="73">
        <v>327</v>
      </c>
      <c r="H1655" s="73">
        <v>500</v>
      </c>
      <c r="I1655">
        <f t="shared" si="50"/>
        <v>0.34599999999999997</v>
      </c>
      <c r="J1655">
        <f t="shared" si="51"/>
        <v>173</v>
      </c>
    </row>
    <row r="1656" spans="1:10" ht="52.8" x14ac:dyDescent="0.3">
      <c r="A1656" s="73">
        <v>159930</v>
      </c>
      <c r="B1656" s="73" t="s">
        <v>244</v>
      </c>
      <c r="C1656" s="73">
        <v>661731</v>
      </c>
      <c r="D1656" s="73" t="s">
        <v>1924</v>
      </c>
      <c r="E1656" s="73">
        <v>152</v>
      </c>
      <c r="F1656" s="73">
        <v>30</v>
      </c>
      <c r="G1656" s="73">
        <v>324</v>
      </c>
      <c r="H1656" s="73">
        <v>506</v>
      </c>
      <c r="I1656">
        <f t="shared" si="50"/>
        <v>0.35968379446640314</v>
      </c>
      <c r="J1656">
        <f t="shared" si="51"/>
        <v>182</v>
      </c>
    </row>
    <row r="1657" spans="1:10" ht="52.8" x14ac:dyDescent="0.3">
      <c r="A1657" s="73">
        <v>159930</v>
      </c>
      <c r="B1657" s="73" t="s">
        <v>244</v>
      </c>
      <c r="C1657" s="73">
        <v>663966</v>
      </c>
      <c r="D1657" s="73" t="s">
        <v>1920</v>
      </c>
      <c r="E1657" s="73">
        <v>449</v>
      </c>
      <c r="F1657" s="73">
        <v>0</v>
      </c>
      <c r="G1657" s="73">
        <v>93</v>
      </c>
      <c r="H1657" s="73">
        <v>542</v>
      </c>
      <c r="I1657">
        <f t="shared" si="50"/>
        <v>0.82841328413284132</v>
      </c>
      <c r="J1657">
        <f t="shared" si="51"/>
        <v>449</v>
      </c>
    </row>
    <row r="1658" spans="1:10" ht="52.8" x14ac:dyDescent="0.3">
      <c r="A1658" s="73">
        <v>159930</v>
      </c>
      <c r="B1658" s="73" t="s">
        <v>244</v>
      </c>
      <c r="C1658" s="73">
        <v>661720</v>
      </c>
      <c r="D1658" s="73" t="s">
        <v>1917</v>
      </c>
      <c r="E1658" s="73">
        <v>407</v>
      </c>
      <c r="F1658" s="73">
        <v>0</v>
      </c>
      <c r="G1658" s="73">
        <v>231</v>
      </c>
      <c r="H1658" s="73">
        <v>638</v>
      </c>
      <c r="I1658">
        <f t="shared" si="50"/>
        <v>0.63793103448275867</v>
      </c>
      <c r="J1658">
        <f t="shared" si="51"/>
        <v>407</v>
      </c>
    </row>
    <row r="1659" spans="1:10" ht="52.8" x14ac:dyDescent="0.3">
      <c r="A1659" s="73">
        <v>159930</v>
      </c>
      <c r="B1659" s="73" t="s">
        <v>244</v>
      </c>
      <c r="C1659" s="73">
        <v>661718</v>
      </c>
      <c r="D1659" s="73" t="s">
        <v>1911</v>
      </c>
      <c r="E1659" s="73">
        <v>362</v>
      </c>
      <c r="F1659" s="73">
        <v>0</v>
      </c>
      <c r="G1659" s="73">
        <v>338</v>
      </c>
      <c r="H1659" s="73">
        <v>700</v>
      </c>
      <c r="I1659">
        <f t="shared" si="50"/>
        <v>0.51714285714285713</v>
      </c>
      <c r="J1659">
        <f t="shared" si="51"/>
        <v>362</v>
      </c>
    </row>
    <row r="1660" spans="1:10" ht="52.8" x14ac:dyDescent="0.3">
      <c r="A1660" s="73">
        <v>159930</v>
      </c>
      <c r="B1660" s="73" t="s">
        <v>244</v>
      </c>
      <c r="C1660" s="73">
        <v>661719</v>
      </c>
      <c r="D1660" s="73" t="s">
        <v>1915</v>
      </c>
      <c r="E1660" s="73">
        <v>166</v>
      </c>
      <c r="F1660" s="73">
        <v>66</v>
      </c>
      <c r="G1660" s="73">
        <v>522</v>
      </c>
      <c r="H1660" s="73">
        <v>754</v>
      </c>
      <c r="I1660">
        <f t="shared" si="50"/>
        <v>0.30769230769230771</v>
      </c>
      <c r="J1660">
        <f t="shared" si="51"/>
        <v>232</v>
      </c>
    </row>
    <row r="1661" spans="1:10" ht="52.8" x14ac:dyDescent="0.3">
      <c r="A1661" s="73">
        <v>159930</v>
      </c>
      <c r="B1661" s="73" t="s">
        <v>244</v>
      </c>
      <c r="C1661" s="73">
        <v>678948</v>
      </c>
      <c r="D1661" s="73" t="s">
        <v>1923</v>
      </c>
      <c r="E1661" s="73">
        <v>687</v>
      </c>
      <c r="F1661" s="73">
        <v>170</v>
      </c>
      <c r="G1661" s="73">
        <v>1641</v>
      </c>
      <c r="H1661" s="73">
        <v>2498</v>
      </c>
      <c r="I1661">
        <f t="shared" si="50"/>
        <v>0.34307445956765414</v>
      </c>
      <c r="J1661">
        <f t="shared" si="51"/>
        <v>857</v>
      </c>
    </row>
    <row r="1662" spans="1:10" ht="92.4" x14ac:dyDescent="0.3">
      <c r="A1662" s="73">
        <v>159327</v>
      </c>
      <c r="B1662" s="73" t="s">
        <v>245</v>
      </c>
      <c r="C1662" s="73">
        <v>663064</v>
      </c>
      <c r="D1662" s="73" t="s">
        <v>1925</v>
      </c>
      <c r="E1662" s="73">
        <v>37</v>
      </c>
      <c r="F1662" s="73">
        <v>0</v>
      </c>
      <c r="G1662" s="73">
        <v>8</v>
      </c>
      <c r="H1662" s="73">
        <v>45</v>
      </c>
      <c r="I1662">
        <f t="shared" si="50"/>
        <v>0.82222222222222219</v>
      </c>
      <c r="J1662">
        <f t="shared" si="51"/>
        <v>37</v>
      </c>
    </row>
    <row r="1663" spans="1:10" ht="66" x14ac:dyDescent="0.3">
      <c r="A1663" s="73">
        <v>159327</v>
      </c>
      <c r="B1663" s="73" t="s">
        <v>245</v>
      </c>
      <c r="C1663" s="73">
        <v>660783</v>
      </c>
      <c r="D1663" s="73" t="s">
        <v>1928</v>
      </c>
      <c r="E1663" s="73">
        <v>61</v>
      </c>
      <c r="F1663" s="73">
        <v>14</v>
      </c>
      <c r="G1663" s="73">
        <v>213</v>
      </c>
      <c r="H1663" s="73">
        <v>288</v>
      </c>
      <c r="I1663">
        <f t="shared" si="50"/>
        <v>0.26041666666666669</v>
      </c>
      <c r="J1663">
        <f t="shared" si="51"/>
        <v>75</v>
      </c>
    </row>
    <row r="1664" spans="1:10" ht="52.8" x14ac:dyDescent="0.3">
      <c r="A1664" s="73">
        <v>159327</v>
      </c>
      <c r="B1664" s="73" t="s">
        <v>245</v>
      </c>
      <c r="C1664" s="73">
        <v>660785</v>
      </c>
      <c r="D1664" s="73" t="s">
        <v>1927</v>
      </c>
      <c r="E1664" s="73">
        <v>83</v>
      </c>
      <c r="F1664" s="73">
        <v>20</v>
      </c>
      <c r="G1664" s="73">
        <v>291</v>
      </c>
      <c r="H1664" s="73">
        <v>394</v>
      </c>
      <c r="I1664">
        <f t="shared" si="50"/>
        <v>0.26142131979695432</v>
      </c>
      <c r="J1664">
        <f t="shared" si="51"/>
        <v>103</v>
      </c>
    </row>
    <row r="1665" spans="1:10" ht="118.8" x14ac:dyDescent="0.3">
      <c r="A1665" s="73">
        <v>159327</v>
      </c>
      <c r="B1665" s="73" t="s">
        <v>245</v>
      </c>
      <c r="C1665" s="73">
        <v>660781</v>
      </c>
      <c r="D1665" s="73" t="s">
        <v>1926</v>
      </c>
      <c r="E1665" s="73">
        <v>119</v>
      </c>
      <c r="F1665" s="73">
        <v>24</v>
      </c>
      <c r="G1665" s="73">
        <v>332</v>
      </c>
      <c r="H1665" s="73">
        <v>475</v>
      </c>
      <c r="I1665">
        <f t="shared" si="50"/>
        <v>0.30105263157894735</v>
      </c>
      <c r="J1665">
        <f t="shared" si="51"/>
        <v>143</v>
      </c>
    </row>
    <row r="1666" spans="1:10" ht="52.8" x14ac:dyDescent="0.3">
      <c r="A1666" s="73">
        <v>159560</v>
      </c>
      <c r="B1666" s="73" t="s">
        <v>246</v>
      </c>
      <c r="C1666" s="73">
        <v>661806</v>
      </c>
      <c r="D1666" s="73" t="s">
        <v>1929</v>
      </c>
      <c r="E1666" s="73">
        <v>58</v>
      </c>
      <c r="F1666" s="73">
        <v>18</v>
      </c>
      <c r="G1666" s="73">
        <v>135</v>
      </c>
      <c r="H1666" s="73">
        <v>211</v>
      </c>
      <c r="I1666">
        <f t="shared" ref="I1666:I1729" si="52">SUM(E1666:F1666)/H1666</f>
        <v>0.36018957345971564</v>
      </c>
      <c r="J1666">
        <f t="shared" ref="J1666:J1729" si="53">SUM(E1666:F1666)</f>
        <v>76</v>
      </c>
    </row>
    <row r="1667" spans="1:10" ht="52.8" x14ac:dyDescent="0.3">
      <c r="A1667" s="73">
        <v>160165</v>
      </c>
      <c r="B1667" s="73" t="s">
        <v>247</v>
      </c>
      <c r="C1667" s="73">
        <v>683661</v>
      </c>
      <c r="D1667" s="73" t="s">
        <v>247</v>
      </c>
      <c r="E1667" s="73">
        <v>219</v>
      </c>
      <c r="F1667" s="73">
        <v>111</v>
      </c>
      <c r="G1667" s="73">
        <v>508</v>
      </c>
      <c r="H1667" s="73">
        <v>838</v>
      </c>
      <c r="I1667">
        <f t="shared" si="52"/>
        <v>0.3937947494033413</v>
      </c>
      <c r="J1667">
        <f t="shared" si="53"/>
        <v>330</v>
      </c>
    </row>
    <row r="1668" spans="1:10" ht="92.4" x14ac:dyDescent="0.3">
      <c r="A1668" s="73">
        <v>159900</v>
      </c>
      <c r="B1668" s="73" t="s">
        <v>248</v>
      </c>
      <c r="C1668" s="73">
        <v>664951</v>
      </c>
      <c r="D1668" s="73" t="s">
        <v>1955</v>
      </c>
      <c r="E1668" s="73">
        <v>25</v>
      </c>
      <c r="F1668" s="73">
        <v>0</v>
      </c>
      <c r="G1668" s="73">
        <v>3</v>
      </c>
      <c r="H1668" s="73">
        <v>28</v>
      </c>
      <c r="I1668">
        <f t="shared" si="52"/>
        <v>0.8928571428571429</v>
      </c>
      <c r="J1668">
        <f t="shared" si="53"/>
        <v>25</v>
      </c>
    </row>
    <row r="1669" spans="1:10" ht="39.6" x14ac:dyDescent="0.3">
      <c r="A1669" s="73">
        <v>159900</v>
      </c>
      <c r="B1669" s="73" t="s">
        <v>248</v>
      </c>
      <c r="C1669" s="73">
        <v>661083</v>
      </c>
      <c r="D1669" s="73" t="s">
        <v>1967</v>
      </c>
      <c r="E1669" s="73">
        <v>89</v>
      </c>
      <c r="F1669" s="73">
        <v>0</v>
      </c>
      <c r="G1669" s="73">
        <v>74</v>
      </c>
      <c r="H1669" s="73">
        <v>163</v>
      </c>
      <c r="I1669">
        <f t="shared" si="52"/>
        <v>0.54601226993865026</v>
      </c>
      <c r="J1669">
        <f t="shared" si="53"/>
        <v>89</v>
      </c>
    </row>
    <row r="1670" spans="1:10" ht="39.6" x14ac:dyDescent="0.3">
      <c r="A1670" s="73">
        <v>159900</v>
      </c>
      <c r="B1670" s="73" t="s">
        <v>248</v>
      </c>
      <c r="C1670" s="73">
        <v>661032</v>
      </c>
      <c r="D1670" s="73" t="s">
        <v>1931</v>
      </c>
      <c r="E1670" s="73">
        <v>134</v>
      </c>
      <c r="F1670" s="73">
        <v>0</v>
      </c>
      <c r="G1670" s="73">
        <v>118</v>
      </c>
      <c r="H1670" s="73">
        <v>252</v>
      </c>
      <c r="I1670">
        <f t="shared" si="52"/>
        <v>0.53174603174603174</v>
      </c>
      <c r="J1670">
        <f t="shared" si="53"/>
        <v>134</v>
      </c>
    </row>
    <row r="1671" spans="1:10" ht="39.6" x14ac:dyDescent="0.3">
      <c r="A1671" s="73">
        <v>159900</v>
      </c>
      <c r="B1671" s="73" t="s">
        <v>248</v>
      </c>
      <c r="C1671" s="73">
        <v>664760</v>
      </c>
      <c r="D1671" s="73" t="s">
        <v>878</v>
      </c>
      <c r="E1671" s="73">
        <v>247</v>
      </c>
      <c r="F1671" s="73">
        <v>0</v>
      </c>
      <c r="G1671" s="73">
        <v>29</v>
      </c>
      <c r="H1671" s="73">
        <v>276</v>
      </c>
      <c r="I1671">
        <f t="shared" si="52"/>
        <v>0.89492753623188404</v>
      </c>
      <c r="J1671">
        <f t="shared" si="53"/>
        <v>247</v>
      </c>
    </row>
    <row r="1672" spans="1:10" ht="171.6" x14ac:dyDescent="0.3">
      <c r="A1672" s="73">
        <v>159900</v>
      </c>
      <c r="B1672" s="73" t="s">
        <v>248</v>
      </c>
      <c r="C1672" s="73">
        <v>687955</v>
      </c>
      <c r="D1672" s="73" t="s">
        <v>2332</v>
      </c>
      <c r="E1672" s="73">
        <v>76</v>
      </c>
      <c r="F1672" s="73">
        <v>0</v>
      </c>
      <c r="G1672" s="73">
        <v>208</v>
      </c>
      <c r="H1672" s="73">
        <v>284</v>
      </c>
      <c r="I1672">
        <f t="shared" si="52"/>
        <v>0.26760563380281688</v>
      </c>
      <c r="J1672">
        <f t="shared" si="53"/>
        <v>76</v>
      </c>
    </row>
    <row r="1673" spans="1:10" ht="52.8" x14ac:dyDescent="0.3">
      <c r="A1673" s="73">
        <v>159900</v>
      </c>
      <c r="B1673" s="73" t="s">
        <v>248</v>
      </c>
      <c r="C1673" s="73">
        <v>661045</v>
      </c>
      <c r="D1673" s="73" t="s">
        <v>1948</v>
      </c>
      <c r="E1673" s="73">
        <v>294</v>
      </c>
      <c r="F1673" s="73">
        <v>0</v>
      </c>
      <c r="G1673" s="73">
        <v>0</v>
      </c>
      <c r="H1673" s="73">
        <v>294</v>
      </c>
      <c r="I1673">
        <f t="shared" si="52"/>
        <v>1</v>
      </c>
      <c r="J1673">
        <f t="shared" si="53"/>
        <v>294</v>
      </c>
    </row>
    <row r="1674" spans="1:10" ht="39.6" x14ac:dyDescent="0.3">
      <c r="A1674" s="73">
        <v>159900</v>
      </c>
      <c r="B1674" s="73" t="s">
        <v>248</v>
      </c>
      <c r="C1674" s="73">
        <v>661039</v>
      </c>
      <c r="D1674" s="73" t="s">
        <v>799</v>
      </c>
      <c r="E1674" s="73">
        <v>298</v>
      </c>
      <c r="F1674" s="73">
        <v>0</v>
      </c>
      <c r="G1674" s="73">
        <v>0</v>
      </c>
      <c r="H1674" s="73">
        <v>298</v>
      </c>
      <c r="I1674">
        <f t="shared" si="52"/>
        <v>1</v>
      </c>
      <c r="J1674">
        <f t="shared" si="53"/>
        <v>298</v>
      </c>
    </row>
    <row r="1675" spans="1:10" ht="52.8" x14ac:dyDescent="0.3">
      <c r="A1675" s="73">
        <v>159900</v>
      </c>
      <c r="B1675" s="73" t="s">
        <v>248</v>
      </c>
      <c r="C1675" s="73">
        <v>661043</v>
      </c>
      <c r="D1675" s="73" t="s">
        <v>1946</v>
      </c>
      <c r="E1675" s="73">
        <v>105</v>
      </c>
      <c r="F1675" s="73">
        <v>0</v>
      </c>
      <c r="G1675" s="73">
        <v>198</v>
      </c>
      <c r="H1675" s="73">
        <v>303</v>
      </c>
      <c r="I1675">
        <f t="shared" si="52"/>
        <v>0.34653465346534651</v>
      </c>
      <c r="J1675">
        <f t="shared" si="53"/>
        <v>105</v>
      </c>
    </row>
    <row r="1676" spans="1:10" ht="39.6" x14ac:dyDescent="0.3">
      <c r="A1676" s="73">
        <v>159900</v>
      </c>
      <c r="B1676" s="73" t="s">
        <v>248</v>
      </c>
      <c r="C1676" s="73">
        <v>661085</v>
      </c>
      <c r="D1676" s="73" t="s">
        <v>2333</v>
      </c>
      <c r="E1676" s="73">
        <v>69</v>
      </c>
      <c r="F1676" s="73">
        <v>0</v>
      </c>
      <c r="G1676" s="73">
        <v>236</v>
      </c>
      <c r="H1676" s="73">
        <v>305</v>
      </c>
      <c r="I1676">
        <f t="shared" si="52"/>
        <v>0.2262295081967213</v>
      </c>
      <c r="J1676">
        <f t="shared" si="53"/>
        <v>69</v>
      </c>
    </row>
    <row r="1677" spans="1:10" ht="39.6" x14ac:dyDescent="0.3">
      <c r="A1677" s="73">
        <v>159900</v>
      </c>
      <c r="B1677" s="73" t="s">
        <v>248</v>
      </c>
      <c r="C1677" s="73">
        <v>661062</v>
      </c>
      <c r="D1677" s="73" t="s">
        <v>1971</v>
      </c>
      <c r="E1677" s="73">
        <v>65</v>
      </c>
      <c r="F1677" s="73">
        <v>0</v>
      </c>
      <c r="G1677" s="73">
        <v>242</v>
      </c>
      <c r="H1677" s="73">
        <v>307</v>
      </c>
      <c r="I1677">
        <f t="shared" si="52"/>
        <v>0.21172638436482086</v>
      </c>
      <c r="J1677">
        <f t="shared" si="53"/>
        <v>65</v>
      </c>
    </row>
    <row r="1678" spans="1:10" ht="52.8" x14ac:dyDescent="0.3">
      <c r="A1678" s="73">
        <v>159900</v>
      </c>
      <c r="B1678" s="73" t="s">
        <v>248</v>
      </c>
      <c r="C1678" s="73">
        <v>663716</v>
      </c>
      <c r="D1678" s="73" t="s">
        <v>1960</v>
      </c>
      <c r="E1678" s="73">
        <v>237</v>
      </c>
      <c r="F1678" s="73">
        <v>0</v>
      </c>
      <c r="G1678" s="73">
        <v>75</v>
      </c>
      <c r="H1678" s="73">
        <v>312</v>
      </c>
      <c r="I1678">
        <f t="shared" si="52"/>
        <v>0.75961538461538458</v>
      </c>
      <c r="J1678">
        <f t="shared" si="53"/>
        <v>237</v>
      </c>
    </row>
    <row r="1679" spans="1:10" ht="39.6" x14ac:dyDescent="0.3">
      <c r="A1679" s="73">
        <v>159900</v>
      </c>
      <c r="B1679" s="73" t="s">
        <v>248</v>
      </c>
      <c r="C1679" s="73">
        <v>664758</v>
      </c>
      <c r="D1679" s="73" t="s">
        <v>1933</v>
      </c>
      <c r="E1679" s="73">
        <v>241</v>
      </c>
      <c r="F1679" s="73">
        <v>0</v>
      </c>
      <c r="G1679" s="73">
        <v>76</v>
      </c>
      <c r="H1679" s="73">
        <v>317</v>
      </c>
      <c r="I1679">
        <f t="shared" si="52"/>
        <v>0.76025236593059942</v>
      </c>
      <c r="J1679">
        <f t="shared" si="53"/>
        <v>241</v>
      </c>
    </row>
    <row r="1680" spans="1:10" ht="39.6" x14ac:dyDescent="0.3">
      <c r="A1680" s="73">
        <v>159900</v>
      </c>
      <c r="B1680" s="73" t="s">
        <v>248</v>
      </c>
      <c r="C1680" s="73">
        <v>661029</v>
      </c>
      <c r="D1680" s="73" t="s">
        <v>650</v>
      </c>
      <c r="E1680" s="73">
        <v>284</v>
      </c>
      <c r="F1680" s="73">
        <v>0</v>
      </c>
      <c r="G1680" s="73">
        <v>37</v>
      </c>
      <c r="H1680" s="73">
        <v>321</v>
      </c>
      <c r="I1680">
        <f t="shared" si="52"/>
        <v>0.88473520249221183</v>
      </c>
      <c r="J1680">
        <f t="shared" si="53"/>
        <v>284</v>
      </c>
    </row>
    <row r="1681" spans="1:10" ht="39.6" x14ac:dyDescent="0.3">
      <c r="A1681" s="73">
        <v>159900</v>
      </c>
      <c r="B1681" s="73" t="s">
        <v>248</v>
      </c>
      <c r="C1681" s="73">
        <v>661059</v>
      </c>
      <c r="D1681" s="73" t="s">
        <v>1968</v>
      </c>
      <c r="E1681" s="73">
        <v>265</v>
      </c>
      <c r="F1681" s="73">
        <v>0</v>
      </c>
      <c r="G1681" s="73">
        <v>65</v>
      </c>
      <c r="H1681" s="73">
        <v>330</v>
      </c>
      <c r="I1681">
        <f t="shared" si="52"/>
        <v>0.80303030303030298</v>
      </c>
      <c r="J1681">
        <f t="shared" si="53"/>
        <v>265</v>
      </c>
    </row>
    <row r="1682" spans="1:10" ht="39.6" x14ac:dyDescent="0.3">
      <c r="A1682" s="73">
        <v>159900</v>
      </c>
      <c r="B1682" s="73" t="s">
        <v>248</v>
      </c>
      <c r="C1682" s="73">
        <v>664759</v>
      </c>
      <c r="D1682" s="73" t="s">
        <v>871</v>
      </c>
      <c r="E1682" s="73">
        <v>332</v>
      </c>
      <c r="F1682" s="73">
        <v>0</v>
      </c>
      <c r="G1682" s="73">
        <v>0</v>
      </c>
      <c r="H1682" s="73">
        <v>332</v>
      </c>
      <c r="I1682">
        <f t="shared" si="52"/>
        <v>1</v>
      </c>
      <c r="J1682">
        <f t="shared" si="53"/>
        <v>332</v>
      </c>
    </row>
    <row r="1683" spans="1:10" ht="39.6" x14ac:dyDescent="0.3">
      <c r="A1683" s="73">
        <v>159900</v>
      </c>
      <c r="B1683" s="73" t="s">
        <v>248</v>
      </c>
      <c r="C1683" s="73">
        <v>664757</v>
      </c>
      <c r="D1683" s="73" t="s">
        <v>1934</v>
      </c>
      <c r="E1683" s="73">
        <v>97</v>
      </c>
      <c r="F1683" s="73">
        <v>0</v>
      </c>
      <c r="G1683" s="73">
        <v>243</v>
      </c>
      <c r="H1683" s="73">
        <v>340</v>
      </c>
      <c r="I1683">
        <f t="shared" si="52"/>
        <v>0.28529411764705881</v>
      </c>
      <c r="J1683">
        <f t="shared" si="53"/>
        <v>97</v>
      </c>
    </row>
    <row r="1684" spans="1:10" ht="39.6" x14ac:dyDescent="0.3">
      <c r="A1684" s="73">
        <v>159900</v>
      </c>
      <c r="B1684" s="73" t="s">
        <v>248</v>
      </c>
      <c r="C1684" s="73">
        <v>661048</v>
      </c>
      <c r="D1684" s="73" t="s">
        <v>1951</v>
      </c>
      <c r="E1684" s="73">
        <v>353</v>
      </c>
      <c r="F1684" s="73">
        <v>0</v>
      </c>
      <c r="G1684" s="73">
        <v>0</v>
      </c>
      <c r="H1684" s="73">
        <v>353</v>
      </c>
      <c r="I1684">
        <f t="shared" si="52"/>
        <v>1</v>
      </c>
      <c r="J1684">
        <f t="shared" si="53"/>
        <v>353</v>
      </c>
    </row>
    <row r="1685" spans="1:10" ht="39.6" x14ac:dyDescent="0.3">
      <c r="A1685" s="73">
        <v>159900</v>
      </c>
      <c r="B1685" s="73" t="s">
        <v>248</v>
      </c>
      <c r="C1685" s="73">
        <v>661060</v>
      </c>
      <c r="D1685" s="73" t="s">
        <v>1969</v>
      </c>
      <c r="E1685" s="73">
        <v>362</v>
      </c>
      <c r="F1685" s="73">
        <v>0</v>
      </c>
      <c r="G1685" s="73">
        <v>0</v>
      </c>
      <c r="H1685" s="73">
        <v>362</v>
      </c>
      <c r="I1685">
        <f t="shared" si="52"/>
        <v>1</v>
      </c>
      <c r="J1685">
        <f t="shared" si="53"/>
        <v>362</v>
      </c>
    </row>
    <row r="1686" spans="1:10" ht="39.6" x14ac:dyDescent="0.3">
      <c r="A1686" s="73">
        <v>159900</v>
      </c>
      <c r="B1686" s="73" t="s">
        <v>248</v>
      </c>
      <c r="C1686" s="73">
        <v>661044</v>
      </c>
      <c r="D1686" s="73" t="s">
        <v>1358</v>
      </c>
      <c r="E1686" s="73">
        <v>128</v>
      </c>
      <c r="F1686" s="73">
        <v>0</v>
      </c>
      <c r="G1686" s="73">
        <v>235</v>
      </c>
      <c r="H1686" s="73">
        <v>363</v>
      </c>
      <c r="I1686">
        <f t="shared" si="52"/>
        <v>0.35261707988980717</v>
      </c>
      <c r="J1686">
        <f t="shared" si="53"/>
        <v>128</v>
      </c>
    </row>
    <row r="1687" spans="1:10" ht="52.8" x14ac:dyDescent="0.3">
      <c r="A1687" s="73">
        <v>159900</v>
      </c>
      <c r="B1687" s="73" t="s">
        <v>248</v>
      </c>
      <c r="C1687" s="73">
        <v>661063</v>
      </c>
      <c r="D1687" s="73" t="s">
        <v>527</v>
      </c>
      <c r="E1687" s="73">
        <v>131</v>
      </c>
      <c r="F1687" s="73">
        <v>0</v>
      </c>
      <c r="G1687" s="73">
        <v>236</v>
      </c>
      <c r="H1687" s="73">
        <v>367</v>
      </c>
      <c r="I1687">
        <f t="shared" si="52"/>
        <v>0.35694822888283378</v>
      </c>
      <c r="J1687">
        <f t="shared" si="53"/>
        <v>131</v>
      </c>
    </row>
    <row r="1688" spans="1:10" ht="52.8" x14ac:dyDescent="0.3">
      <c r="A1688" s="73">
        <v>159900</v>
      </c>
      <c r="B1688" s="73" t="s">
        <v>248</v>
      </c>
      <c r="C1688" s="73">
        <v>664754</v>
      </c>
      <c r="D1688" s="73" t="s">
        <v>1940</v>
      </c>
      <c r="E1688" s="73">
        <v>368</v>
      </c>
      <c r="F1688" s="73">
        <v>0</v>
      </c>
      <c r="G1688" s="73">
        <v>0</v>
      </c>
      <c r="H1688" s="73">
        <v>368</v>
      </c>
      <c r="I1688">
        <f t="shared" si="52"/>
        <v>1</v>
      </c>
      <c r="J1688">
        <f t="shared" si="53"/>
        <v>368</v>
      </c>
    </row>
    <row r="1689" spans="1:10" ht="39.6" x14ac:dyDescent="0.3">
      <c r="A1689" s="73">
        <v>159900</v>
      </c>
      <c r="B1689" s="73" t="s">
        <v>248</v>
      </c>
      <c r="C1689" s="73">
        <v>661033</v>
      </c>
      <c r="D1689" s="73" t="s">
        <v>1932</v>
      </c>
      <c r="E1689" s="73">
        <v>373</v>
      </c>
      <c r="F1689" s="73">
        <v>0</v>
      </c>
      <c r="G1689" s="73">
        <v>0</v>
      </c>
      <c r="H1689" s="73">
        <v>373</v>
      </c>
      <c r="I1689">
        <f t="shared" si="52"/>
        <v>1</v>
      </c>
      <c r="J1689">
        <f t="shared" si="53"/>
        <v>373</v>
      </c>
    </row>
    <row r="1690" spans="1:10" ht="39.6" x14ac:dyDescent="0.3">
      <c r="A1690" s="73">
        <v>159900</v>
      </c>
      <c r="B1690" s="73" t="s">
        <v>248</v>
      </c>
      <c r="C1690" s="73">
        <v>664028</v>
      </c>
      <c r="D1690" s="73" t="s">
        <v>1938</v>
      </c>
      <c r="E1690" s="73">
        <v>234</v>
      </c>
      <c r="F1690" s="73">
        <v>0</v>
      </c>
      <c r="G1690" s="73">
        <v>147</v>
      </c>
      <c r="H1690" s="73">
        <v>381</v>
      </c>
      <c r="I1690">
        <f t="shared" si="52"/>
        <v>0.61417322834645671</v>
      </c>
      <c r="J1690">
        <f t="shared" si="53"/>
        <v>234</v>
      </c>
    </row>
    <row r="1691" spans="1:10" ht="39.6" x14ac:dyDescent="0.3">
      <c r="A1691" s="73">
        <v>159900</v>
      </c>
      <c r="B1691" s="73" t="s">
        <v>248</v>
      </c>
      <c r="C1691" s="73">
        <v>665180</v>
      </c>
      <c r="D1691" s="73" t="s">
        <v>1944</v>
      </c>
      <c r="E1691" s="73">
        <v>381</v>
      </c>
      <c r="F1691" s="73">
        <v>0</v>
      </c>
      <c r="G1691" s="73">
        <v>0</v>
      </c>
      <c r="H1691" s="73">
        <v>381</v>
      </c>
      <c r="I1691">
        <f t="shared" si="52"/>
        <v>1</v>
      </c>
      <c r="J1691">
        <f t="shared" si="53"/>
        <v>381</v>
      </c>
    </row>
    <row r="1692" spans="1:10" ht="39.6" x14ac:dyDescent="0.3">
      <c r="A1692" s="73">
        <v>159900</v>
      </c>
      <c r="B1692" s="73" t="s">
        <v>248</v>
      </c>
      <c r="C1692" s="73">
        <v>661030</v>
      </c>
      <c r="D1692" s="73" t="s">
        <v>1930</v>
      </c>
      <c r="E1692" s="73">
        <v>383</v>
      </c>
      <c r="F1692" s="73">
        <v>0</v>
      </c>
      <c r="G1692" s="73">
        <v>0</v>
      </c>
      <c r="H1692" s="73">
        <v>383</v>
      </c>
      <c r="I1692">
        <f t="shared" si="52"/>
        <v>1</v>
      </c>
      <c r="J1692">
        <f t="shared" si="53"/>
        <v>383</v>
      </c>
    </row>
    <row r="1693" spans="1:10" ht="39.6" x14ac:dyDescent="0.3">
      <c r="A1693" s="73">
        <v>159900</v>
      </c>
      <c r="B1693" s="73" t="s">
        <v>248</v>
      </c>
      <c r="C1693" s="73">
        <v>661061</v>
      </c>
      <c r="D1693" s="73" t="s">
        <v>1970</v>
      </c>
      <c r="E1693" s="73">
        <v>385</v>
      </c>
      <c r="F1693" s="73">
        <v>0</v>
      </c>
      <c r="G1693" s="73">
        <v>0</v>
      </c>
      <c r="H1693" s="73">
        <v>385</v>
      </c>
      <c r="I1693">
        <f t="shared" si="52"/>
        <v>1</v>
      </c>
      <c r="J1693">
        <f t="shared" si="53"/>
        <v>385</v>
      </c>
    </row>
    <row r="1694" spans="1:10" ht="39.6" x14ac:dyDescent="0.3">
      <c r="A1694" s="73">
        <v>159900</v>
      </c>
      <c r="B1694" s="73" t="s">
        <v>248</v>
      </c>
      <c r="C1694" s="73">
        <v>664761</v>
      </c>
      <c r="D1694" s="73" t="s">
        <v>1959</v>
      </c>
      <c r="E1694" s="73">
        <v>386</v>
      </c>
      <c r="F1694" s="73">
        <v>0</v>
      </c>
      <c r="G1694" s="73">
        <v>0</v>
      </c>
      <c r="H1694" s="73">
        <v>386</v>
      </c>
      <c r="I1694">
        <f t="shared" si="52"/>
        <v>1</v>
      </c>
      <c r="J1694">
        <f t="shared" si="53"/>
        <v>386</v>
      </c>
    </row>
    <row r="1695" spans="1:10" ht="39.6" x14ac:dyDescent="0.3">
      <c r="A1695" s="73">
        <v>159900</v>
      </c>
      <c r="B1695" s="73" t="s">
        <v>248</v>
      </c>
      <c r="C1695" s="73">
        <v>663439</v>
      </c>
      <c r="D1695" s="73" t="s">
        <v>1936</v>
      </c>
      <c r="E1695" s="73">
        <v>343</v>
      </c>
      <c r="F1695" s="73">
        <v>0</v>
      </c>
      <c r="G1695" s="73">
        <v>47</v>
      </c>
      <c r="H1695" s="73">
        <v>390</v>
      </c>
      <c r="I1695">
        <f t="shared" si="52"/>
        <v>0.87948717948717947</v>
      </c>
      <c r="J1695">
        <f t="shared" si="53"/>
        <v>343</v>
      </c>
    </row>
    <row r="1696" spans="1:10" ht="39.6" x14ac:dyDescent="0.3">
      <c r="A1696" s="73">
        <v>159900</v>
      </c>
      <c r="B1696" s="73" t="s">
        <v>248</v>
      </c>
      <c r="C1696" s="73">
        <v>664756</v>
      </c>
      <c r="D1696" s="73" t="s">
        <v>1187</v>
      </c>
      <c r="E1696" s="73">
        <v>404</v>
      </c>
      <c r="F1696" s="73">
        <v>0</v>
      </c>
      <c r="G1696" s="73">
        <v>0</v>
      </c>
      <c r="H1696" s="73">
        <v>404</v>
      </c>
      <c r="I1696">
        <f t="shared" si="52"/>
        <v>1</v>
      </c>
      <c r="J1696">
        <f t="shared" si="53"/>
        <v>404</v>
      </c>
    </row>
    <row r="1697" spans="1:10" ht="39.6" x14ac:dyDescent="0.3">
      <c r="A1697" s="73">
        <v>159900</v>
      </c>
      <c r="B1697" s="73" t="s">
        <v>248</v>
      </c>
      <c r="C1697" s="73">
        <v>664755</v>
      </c>
      <c r="D1697" s="73" t="s">
        <v>1516</v>
      </c>
      <c r="E1697" s="73">
        <v>292</v>
      </c>
      <c r="F1697" s="73">
        <v>0</v>
      </c>
      <c r="G1697" s="73">
        <v>119</v>
      </c>
      <c r="H1697" s="73">
        <v>411</v>
      </c>
      <c r="I1697">
        <f t="shared" si="52"/>
        <v>0.71046228710462289</v>
      </c>
      <c r="J1697">
        <f t="shared" si="53"/>
        <v>292</v>
      </c>
    </row>
    <row r="1698" spans="1:10" ht="39.6" x14ac:dyDescent="0.3">
      <c r="A1698" s="73">
        <v>159900</v>
      </c>
      <c r="B1698" s="73" t="s">
        <v>248</v>
      </c>
      <c r="C1698" s="73">
        <v>661070</v>
      </c>
      <c r="D1698" s="73" t="s">
        <v>1941</v>
      </c>
      <c r="E1698" s="73">
        <v>413</v>
      </c>
      <c r="F1698" s="73">
        <v>0</v>
      </c>
      <c r="G1698" s="73">
        <v>0</v>
      </c>
      <c r="H1698" s="73">
        <v>413</v>
      </c>
      <c r="I1698">
        <f t="shared" si="52"/>
        <v>1</v>
      </c>
      <c r="J1698">
        <f t="shared" si="53"/>
        <v>413</v>
      </c>
    </row>
    <row r="1699" spans="1:10" ht="39.6" x14ac:dyDescent="0.3">
      <c r="A1699" s="73">
        <v>159900</v>
      </c>
      <c r="B1699" s="73" t="s">
        <v>248</v>
      </c>
      <c r="C1699" s="73">
        <v>681034</v>
      </c>
      <c r="D1699" s="73" t="s">
        <v>1966</v>
      </c>
      <c r="E1699" s="73">
        <v>131</v>
      </c>
      <c r="F1699" s="73">
        <v>0</v>
      </c>
      <c r="G1699" s="73">
        <v>283</v>
      </c>
      <c r="H1699" s="73">
        <v>414</v>
      </c>
      <c r="I1699">
        <f t="shared" si="52"/>
        <v>0.31642512077294688</v>
      </c>
      <c r="J1699">
        <f t="shared" si="53"/>
        <v>131</v>
      </c>
    </row>
    <row r="1700" spans="1:10" ht="52.8" x14ac:dyDescent="0.3">
      <c r="A1700" s="73">
        <v>159900</v>
      </c>
      <c r="B1700" s="73" t="s">
        <v>248</v>
      </c>
      <c r="C1700" s="73">
        <v>661049</v>
      </c>
      <c r="D1700" s="73" t="s">
        <v>1952</v>
      </c>
      <c r="E1700" s="73">
        <v>419</v>
      </c>
      <c r="F1700" s="73">
        <v>0</v>
      </c>
      <c r="G1700" s="73">
        <v>0</v>
      </c>
      <c r="H1700" s="73">
        <v>419</v>
      </c>
      <c r="I1700">
        <f t="shared" si="52"/>
        <v>1</v>
      </c>
      <c r="J1700">
        <f t="shared" si="53"/>
        <v>419</v>
      </c>
    </row>
    <row r="1701" spans="1:10" ht="39.6" x14ac:dyDescent="0.3">
      <c r="A1701" s="73">
        <v>159900</v>
      </c>
      <c r="B1701" s="73" t="s">
        <v>248</v>
      </c>
      <c r="C1701" s="73">
        <v>661037</v>
      </c>
      <c r="D1701" s="73" t="s">
        <v>1197</v>
      </c>
      <c r="E1701" s="73">
        <v>267</v>
      </c>
      <c r="F1701" s="73">
        <v>0</v>
      </c>
      <c r="G1701" s="73">
        <v>162</v>
      </c>
      <c r="H1701" s="73">
        <v>429</v>
      </c>
      <c r="I1701">
        <f t="shared" si="52"/>
        <v>0.6223776223776224</v>
      </c>
      <c r="J1701">
        <f t="shared" si="53"/>
        <v>267</v>
      </c>
    </row>
    <row r="1702" spans="1:10" ht="52.8" x14ac:dyDescent="0.3">
      <c r="A1702" s="73">
        <v>159900</v>
      </c>
      <c r="B1702" s="73" t="s">
        <v>248</v>
      </c>
      <c r="C1702" s="73">
        <v>664974</v>
      </c>
      <c r="D1702" s="73" t="s">
        <v>1949</v>
      </c>
      <c r="E1702" s="73">
        <v>306</v>
      </c>
      <c r="F1702" s="73">
        <v>0</v>
      </c>
      <c r="G1702" s="73">
        <v>132</v>
      </c>
      <c r="H1702" s="73">
        <v>438</v>
      </c>
      <c r="I1702">
        <f t="shared" si="52"/>
        <v>0.69863013698630139</v>
      </c>
      <c r="J1702">
        <f t="shared" si="53"/>
        <v>306</v>
      </c>
    </row>
    <row r="1703" spans="1:10" ht="39.6" x14ac:dyDescent="0.3">
      <c r="A1703" s="73">
        <v>159900</v>
      </c>
      <c r="B1703" s="73" t="s">
        <v>248</v>
      </c>
      <c r="C1703" s="73">
        <v>664217</v>
      </c>
      <c r="D1703" s="73" t="s">
        <v>434</v>
      </c>
      <c r="E1703" s="73">
        <v>444</v>
      </c>
      <c r="F1703" s="73">
        <v>0</v>
      </c>
      <c r="G1703" s="73">
        <v>0</v>
      </c>
      <c r="H1703" s="73">
        <v>444</v>
      </c>
      <c r="I1703">
        <f t="shared" si="52"/>
        <v>1</v>
      </c>
      <c r="J1703">
        <f t="shared" si="53"/>
        <v>444</v>
      </c>
    </row>
    <row r="1704" spans="1:10" ht="52.8" x14ac:dyDescent="0.3">
      <c r="A1704" s="73">
        <v>159900</v>
      </c>
      <c r="B1704" s="73" t="s">
        <v>248</v>
      </c>
      <c r="C1704" s="73">
        <v>661051</v>
      </c>
      <c r="D1704" s="73" t="s">
        <v>1953</v>
      </c>
      <c r="E1704" s="73">
        <v>187</v>
      </c>
      <c r="F1704" s="73">
        <v>0</v>
      </c>
      <c r="G1704" s="73">
        <v>283</v>
      </c>
      <c r="H1704" s="73">
        <v>470</v>
      </c>
      <c r="I1704">
        <f t="shared" si="52"/>
        <v>0.39787234042553193</v>
      </c>
      <c r="J1704">
        <f t="shared" si="53"/>
        <v>187</v>
      </c>
    </row>
    <row r="1705" spans="1:10" ht="52.8" x14ac:dyDescent="0.3">
      <c r="A1705" s="73">
        <v>159900</v>
      </c>
      <c r="B1705" s="73" t="s">
        <v>248</v>
      </c>
      <c r="C1705" s="73">
        <v>661052</v>
      </c>
      <c r="D1705" s="73" t="s">
        <v>1954</v>
      </c>
      <c r="E1705" s="73">
        <v>224</v>
      </c>
      <c r="F1705" s="73">
        <v>0</v>
      </c>
      <c r="G1705" s="73">
        <v>258</v>
      </c>
      <c r="H1705" s="73">
        <v>482</v>
      </c>
      <c r="I1705">
        <f t="shared" si="52"/>
        <v>0.46473029045643155</v>
      </c>
      <c r="J1705">
        <f t="shared" si="53"/>
        <v>224</v>
      </c>
    </row>
    <row r="1706" spans="1:10" ht="39.6" x14ac:dyDescent="0.3">
      <c r="A1706" s="73">
        <v>159900</v>
      </c>
      <c r="B1706" s="73" t="s">
        <v>248</v>
      </c>
      <c r="C1706" s="73">
        <v>661042</v>
      </c>
      <c r="D1706" s="73" t="s">
        <v>1945</v>
      </c>
      <c r="E1706" s="73">
        <v>169</v>
      </c>
      <c r="F1706" s="73">
        <v>0</v>
      </c>
      <c r="G1706" s="73">
        <v>331</v>
      </c>
      <c r="H1706" s="73">
        <v>500</v>
      </c>
      <c r="I1706">
        <f t="shared" si="52"/>
        <v>0.33800000000000002</v>
      </c>
      <c r="J1706">
        <f t="shared" si="53"/>
        <v>169</v>
      </c>
    </row>
    <row r="1707" spans="1:10" ht="39.6" x14ac:dyDescent="0.3">
      <c r="A1707" s="73">
        <v>159900</v>
      </c>
      <c r="B1707" s="73" t="s">
        <v>248</v>
      </c>
      <c r="C1707" s="73">
        <v>661040</v>
      </c>
      <c r="D1707" s="73" t="s">
        <v>1943</v>
      </c>
      <c r="E1707" s="73">
        <v>247</v>
      </c>
      <c r="F1707" s="73">
        <v>0</v>
      </c>
      <c r="G1707" s="73">
        <v>259</v>
      </c>
      <c r="H1707" s="73">
        <v>506</v>
      </c>
      <c r="I1707">
        <f t="shared" si="52"/>
        <v>0.48814229249011859</v>
      </c>
      <c r="J1707">
        <f t="shared" si="53"/>
        <v>247</v>
      </c>
    </row>
    <row r="1708" spans="1:10" ht="39.6" x14ac:dyDescent="0.3">
      <c r="A1708" s="73">
        <v>159900</v>
      </c>
      <c r="B1708" s="73" t="s">
        <v>248</v>
      </c>
      <c r="C1708" s="73">
        <v>665789</v>
      </c>
      <c r="D1708" s="73" t="s">
        <v>1950</v>
      </c>
      <c r="E1708" s="73">
        <v>469</v>
      </c>
      <c r="F1708" s="73">
        <v>0</v>
      </c>
      <c r="G1708" s="73">
        <v>46</v>
      </c>
      <c r="H1708" s="73">
        <v>515</v>
      </c>
      <c r="I1708">
        <f t="shared" si="52"/>
        <v>0.91067961165048539</v>
      </c>
      <c r="J1708">
        <f t="shared" si="53"/>
        <v>469</v>
      </c>
    </row>
    <row r="1709" spans="1:10" ht="39.6" x14ac:dyDescent="0.3">
      <c r="A1709" s="73">
        <v>159900</v>
      </c>
      <c r="B1709" s="73" t="s">
        <v>248</v>
      </c>
      <c r="C1709" s="73">
        <v>661064</v>
      </c>
      <c r="D1709" s="73" t="s">
        <v>1942</v>
      </c>
      <c r="E1709" s="73">
        <v>541</v>
      </c>
      <c r="F1709" s="73">
        <v>0</v>
      </c>
      <c r="G1709" s="73">
        <v>3</v>
      </c>
      <c r="H1709" s="73">
        <v>544</v>
      </c>
      <c r="I1709">
        <f t="shared" si="52"/>
        <v>0.99448529411764708</v>
      </c>
      <c r="J1709">
        <f t="shared" si="53"/>
        <v>541</v>
      </c>
    </row>
    <row r="1710" spans="1:10" ht="39.6" x14ac:dyDescent="0.3">
      <c r="A1710" s="73">
        <v>159900</v>
      </c>
      <c r="B1710" s="73" t="s">
        <v>248</v>
      </c>
      <c r="C1710" s="73">
        <v>687197</v>
      </c>
      <c r="D1710" s="73" t="s">
        <v>1939</v>
      </c>
      <c r="E1710" s="73">
        <v>423</v>
      </c>
      <c r="F1710" s="73">
        <v>0</v>
      </c>
      <c r="G1710" s="73">
        <v>192</v>
      </c>
      <c r="H1710" s="73">
        <v>615</v>
      </c>
      <c r="I1710">
        <f t="shared" si="52"/>
        <v>0.68780487804878043</v>
      </c>
      <c r="J1710">
        <f t="shared" si="53"/>
        <v>423</v>
      </c>
    </row>
    <row r="1711" spans="1:10" ht="39.6" x14ac:dyDescent="0.3">
      <c r="A1711" s="73">
        <v>159900</v>
      </c>
      <c r="B1711" s="73" t="s">
        <v>248</v>
      </c>
      <c r="C1711" s="73">
        <v>687198</v>
      </c>
      <c r="D1711" s="73" t="s">
        <v>1972</v>
      </c>
      <c r="E1711" s="73">
        <v>618</v>
      </c>
      <c r="F1711" s="73">
        <v>0</v>
      </c>
      <c r="G1711" s="73">
        <v>0</v>
      </c>
      <c r="H1711" s="73">
        <v>618</v>
      </c>
      <c r="I1711">
        <f t="shared" si="52"/>
        <v>1</v>
      </c>
      <c r="J1711">
        <f t="shared" si="53"/>
        <v>618</v>
      </c>
    </row>
    <row r="1712" spans="1:10" ht="39.6" x14ac:dyDescent="0.3">
      <c r="A1712" s="73">
        <v>159900</v>
      </c>
      <c r="B1712" s="73" t="s">
        <v>248</v>
      </c>
      <c r="C1712" s="73">
        <v>664896</v>
      </c>
      <c r="D1712" s="73" t="s">
        <v>1963</v>
      </c>
      <c r="E1712" s="73">
        <v>465</v>
      </c>
      <c r="F1712" s="73">
        <v>0</v>
      </c>
      <c r="G1712" s="73">
        <v>201</v>
      </c>
      <c r="H1712" s="73">
        <v>666</v>
      </c>
      <c r="I1712">
        <f t="shared" si="52"/>
        <v>0.69819819819819817</v>
      </c>
      <c r="J1712">
        <f t="shared" si="53"/>
        <v>465</v>
      </c>
    </row>
    <row r="1713" spans="1:10" ht="39.6" x14ac:dyDescent="0.3">
      <c r="A1713" s="73">
        <v>159900</v>
      </c>
      <c r="B1713" s="73" t="s">
        <v>248</v>
      </c>
      <c r="C1713" s="73">
        <v>664307</v>
      </c>
      <c r="D1713" s="73" t="s">
        <v>1935</v>
      </c>
      <c r="E1713" s="73">
        <v>433</v>
      </c>
      <c r="F1713" s="73">
        <v>0</v>
      </c>
      <c r="G1713" s="73">
        <v>254</v>
      </c>
      <c r="H1713" s="73">
        <v>687</v>
      </c>
      <c r="I1713">
        <f t="shared" si="52"/>
        <v>0.63027656477438132</v>
      </c>
      <c r="J1713">
        <f t="shared" si="53"/>
        <v>433</v>
      </c>
    </row>
    <row r="1714" spans="1:10" ht="39.6" x14ac:dyDescent="0.3">
      <c r="A1714" s="73">
        <v>159900</v>
      </c>
      <c r="B1714" s="73" t="s">
        <v>248</v>
      </c>
      <c r="C1714" s="73">
        <v>661069</v>
      </c>
      <c r="D1714" s="73" t="s">
        <v>1965</v>
      </c>
      <c r="E1714" s="73">
        <v>688</v>
      </c>
      <c r="F1714" s="73">
        <v>0</v>
      </c>
      <c r="G1714" s="73">
        <v>3</v>
      </c>
      <c r="H1714" s="73">
        <v>691</v>
      </c>
      <c r="I1714">
        <f t="shared" si="52"/>
        <v>0.99565846599131691</v>
      </c>
      <c r="J1714">
        <f t="shared" si="53"/>
        <v>688</v>
      </c>
    </row>
    <row r="1715" spans="1:10" ht="39.6" x14ac:dyDescent="0.3">
      <c r="A1715" s="73">
        <v>159900</v>
      </c>
      <c r="B1715" s="73" t="s">
        <v>248</v>
      </c>
      <c r="C1715" s="73">
        <v>686847</v>
      </c>
      <c r="D1715" s="73" t="s">
        <v>1957</v>
      </c>
      <c r="E1715" s="73">
        <v>691</v>
      </c>
      <c r="F1715" s="73">
        <v>0</v>
      </c>
      <c r="G1715" s="73">
        <v>58</v>
      </c>
      <c r="H1715" s="73">
        <v>749</v>
      </c>
      <c r="I1715">
        <f t="shared" si="52"/>
        <v>0.92256341789052065</v>
      </c>
      <c r="J1715">
        <f t="shared" si="53"/>
        <v>691</v>
      </c>
    </row>
    <row r="1716" spans="1:10" ht="39.6" x14ac:dyDescent="0.3">
      <c r="A1716" s="73">
        <v>159900</v>
      </c>
      <c r="B1716" s="73" t="s">
        <v>248</v>
      </c>
      <c r="C1716" s="73">
        <v>687575</v>
      </c>
      <c r="D1716" s="73" t="s">
        <v>1958</v>
      </c>
      <c r="E1716" s="73">
        <v>395</v>
      </c>
      <c r="F1716" s="73">
        <v>0</v>
      </c>
      <c r="G1716" s="73">
        <v>370</v>
      </c>
      <c r="H1716" s="73">
        <v>765</v>
      </c>
      <c r="I1716">
        <f t="shared" si="52"/>
        <v>0.5163398692810458</v>
      </c>
      <c r="J1716">
        <f t="shared" si="53"/>
        <v>395</v>
      </c>
    </row>
    <row r="1717" spans="1:10" ht="39.6" x14ac:dyDescent="0.3">
      <c r="A1717" s="73">
        <v>159900</v>
      </c>
      <c r="B1717" s="73" t="s">
        <v>248</v>
      </c>
      <c r="C1717" s="73">
        <v>665216</v>
      </c>
      <c r="D1717" s="73" t="s">
        <v>1962</v>
      </c>
      <c r="E1717" s="73">
        <v>413</v>
      </c>
      <c r="F1717" s="73">
        <v>0</v>
      </c>
      <c r="G1717" s="73">
        <v>450</v>
      </c>
      <c r="H1717" s="73">
        <v>863</v>
      </c>
      <c r="I1717">
        <f t="shared" si="52"/>
        <v>0.47856315179606024</v>
      </c>
      <c r="J1717">
        <f t="shared" si="53"/>
        <v>413</v>
      </c>
    </row>
    <row r="1718" spans="1:10" ht="52.8" x14ac:dyDescent="0.3">
      <c r="A1718" s="73">
        <v>159900</v>
      </c>
      <c r="B1718" s="73" t="s">
        <v>248</v>
      </c>
      <c r="C1718" s="73">
        <v>661075</v>
      </c>
      <c r="D1718" s="73" t="s">
        <v>1964</v>
      </c>
      <c r="E1718" s="73">
        <v>857</v>
      </c>
      <c r="F1718" s="73">
        <v>0</v>
      </c>
      <c r="G1718" s="73">
        <v>609</v>
      </c>
      <c r="H1718" s="73">
        <v>1466</v>
      </c>
      <c r="I1718">
        <f t="shared" si="52"/>
        <v>0.58458390177353348</v>
      </c>
      <c r="J1718">
        <f t="shared" si="53"/>
        <v>857</v>
      </c>
    </row>
    <row r="1719" spans="1:10" ht="39.6" x14ac:dyDescent="0.3">
      <c r="A1719" s="73">
        <v>159900</v>
      </c>
      <c r="B1719" s="73" t="s">
        <v>248</v>
      </c>
      <c r="C1719" s="73">
        <v>662887</v>
      </c>
      <c r="D1719" s="73" t="s">
        <v>1961</v>
      </c>
      <c r="E1719" s="73">
        <v>1466</v>
      </c>
      <c r="F1719" s="73">
        <v>0</v>
      </c>
      <c r="G1719" s="73">
        <v>29</v>
      </c>
      <c r="H1719" s="73">
        <v>1495</v>
      </c>
      <c r="I1719">
        <f t="shared" si="52"/>
        <v>0.98060200668896325</v>
      </c>
      <c r="J1719">
        <f t="shared" si="53"/>
        <v>1466</v>
      </c>
    </row>
    <row r="1720" spans="1:10" ht="52.8" x14ac:dyDescent="0.3">
      <c r="A1720" s="73">
        <v>159900</v>
      </c>
      <c r="B1720" s="73" t="s">
        <v>248</v>
      </c>
      <c r="C1720" s="73">
        <v>661073</v>
      </c>
      <c r="D1720" s="73" t="s">
        <v>1956</v>
      </c>
      <c r="E1720" s="73">
        <v>1206</v>
      </c>
      <c r="F1720" s="73">
        <v>0</v>
      </c>
      <c r="G1720" s="73">
        <v>457</v>
      </c>
      <c r="H1720" s="73">
        <v>1663</v>
      </c>
      <c r="I1720">
        <f t="shared" si="52"/>
        <v>0.72519542994588093</v>
      </c>
      <c r="J1720">
        <f t="shared" si="53"/>
        <v>1206</v>
      </c>
    </row>
    <row r="1721" spans="1:10" ht="39.6" x14ac:dyDescent="0.3">
      <c r="A1721" s="73">
        <v>159900</v>
      </c>
      <c r="B1721" s="73" t="s">
        <v>248</v>
      </c>
      <c r="C1721" s="73">
        <v>663554</v>
      </c>
      <c r="D1721" s="73" t="s">
        <v>1937</v>
      </c>
      <c r="E1721" s="73">
        <v>831</v>
      </c>
      <c r="F1721" s="73">
        <v>0</v>
      </c>
      <c r="G1721" s="73">
        <v>840</v>
      </c>
      <c r="H1721" s="73">
        <v>1671</v>
      </c>
      <c r="I1721">
        <f t="shared" si="52"/>
        <v>0.49730700179533216</v>
      </c>
      <c r="J1721">
        <f t="shared" si="53"/>
        <v>831</v>
      </c>
    </row>
    <row r="1722" spans="1:10" ht="52.8" x14ac:dyDescent="0.3">
      <c r="A1722" s="73">
        <v>159900</v>
      </c>
      <c r="B1722" s="73" t="s">
        <v>248</v>
      </c>
      <c r="C1722" s="73">
        <v>664596</v>
      </c>
      <c r="D1722" s="73" t="s">
        <v>1947</v>
      </c>
      <c r="E1722" s="73">
        <v>639</v>
      </c>
      <c r="F1722" s="73">
        <v>0</v>
      </c>
      <c r="G1722" s="73">
        <v>1039</v>
      </c>
      <c r="H1722" s="73">
        <v>1678</v>
      </c>
      <c r="I1722">
        <f t="shared" si="52"/>
        <v>0.38081048867699641</v>
      </c>
      <c r="J1722">
        <f t="shared" si="53"/>
        <v>639</v>
      </c>
    </row>
    <row r="1723" spans="1:10" ht="39.6" x14ac:dyDescent="0.3">
      <c r="A1723" s="73">
        <v>159877</v>
      </c>
      <c r="B1723" s="73" t="s">
        <v>249</v>
      </c>
      <c r="C1723" s="73">
        <v>662083</v>
      </c>
      <c r="D1723" s="73" t="s">
        <v>1974</v>
      </c>
      <c r="E1723" s="73">
        <v>14</v>
      </c>
      <c r="F1723" s="73">
        <v>0</v>
      </c>
      <c r="G1723" s="73">
        <v>7</v>
      </c>
      <c r="H1723" s="73">
        <v>21</v>
      </c>
      <c r="I1723">
        <f t="shared" si="52"/>
        <v>0.66666666666666663</v>
      </c>
      <c r="J1723">
        <f t="shared" si="53"/>
        <v>14</v>
      </c>
    </row>
    <row r="1724" spans="1:10" ht="39.6" x14ac:dyDescent="0.3">
      <c r="A1724" s="73">
        <v>159877</v>
      </c>
      <c r="B1724" s="73" t="s">
        <v>249</v>
      </c>
      <c r="C1724" s="73">
        <v>662082</v>
      </c>
      <c r="D1724" s="73" t="s">
        <v>1973</v>
      </c>
      <c r="E1724" s="73">
        <v>27</v>
      </c>
      <c r="F1724" s="73">
        <v>0</v>
      </c>
      <c r="G1724" s="73">
        <v>0</v>
      </c>
      <c r="H1724" s="73">
        <v>27</v>
      </c>
      <c r="I1724">
        <f t="shared" si="52"/>
        <v>1</v>
      </c>
      <c r="J1724">
        <f t="shared" si="53"/>
        <v>27</v>
      </c>
    </row>
    <row r="1725" spans="1:10" ht="39.6" x14ac:dyDescent="0.3">
      <c r="A1725" s="73">
        <v>159366</v>
      </c>
      <c r="B1725" s="73" t="s">
        <v>254</v>
      </c>
      <c r="C1725" s="73">
        <v>660716</v>
      </c>
      <c r="D1725" s="73" t="s">
        <v>1976</v>
      </c>
      <c r="E1725" s="73">
        <v>90</v>
      </c>
      <c r="F1725" s="73">
        <v>19</v>
      </c>
      <c r="G1725" s="73">
        <v>250</v>
      </c>
      <c r="H1725" s="73">
        <v>359</v>
      </c>
      <c r="I1725">
        <f t="shared" si="52"/>
        <v>0.30362116991643456</v>
      </c>
      <c r="J1725">
        <f t="shared" si="53"/>
        <v>109</v>
      </c>
    </row>
    <row r="1726" spans="1:10" ht="52.8" x14ac:dyDescent="0.3">
      <c r="A1726" s="73">
        <v>159366</v>
      </c>
      <c r="B1726" s="73" t="s">
        <v>254</v>
      </c>
      <c r="C1726" s="73">
        <v>660713</v>
      </c>
      <c r="D1726" s="73" t="s">
        <v>1977</v>
      </c>
      <c r="E1726" s="73">
        <v>102</v>
      </c>
      <c r="F1726" s="73">
        <v>29</v>
      </c>
      <c r="G1726" s="73">
        <v>247</v>
      </c>
      <c r="H1726" s="73">
        <v>378</v>
      </c>
      <c r="I1726">
        <f t="shared" si="52"/>
        <v>0.34656084656084657</v>
      </c>
      <c r="J1726">
        <f t="shared" si="53"/>
        <v>131</v>
      </c>
    </row>
    <row r="1727" spans="1:10" ht="39.6" x14ac:dyDescent="0.3">
      <c r="A1727" s="73">
        <v>159366</v>
      </c>
      <c r="B1727" s="73" t="s">
        <v>254</v>
      </c>
      <c r="C1727" s="73">
        <v>660709</v>
      </c>
      <c r="D1727" s="73" t="s">
        <v>1979</v>
      </c>
      <c r="E1727" s="73">
        <v>99</v>
      </c>
      <c r="F1727" s="73">
        <v>32</v>
      </c>
      <c r="G1727" s="73">
        <v>261</v>
      </c>
      <c r="H1727" s="73">
        <v>392</v>
      </c>
      <c r="I1727">
        <f t="shared" si="52"/>
        <v>0.33418367346938777</v>
      </c>
      <c r="J1727">
        <f t="shared" si="53"/>
        <v>131</v>
      </c>
    </row>
    <row r="1728" spans="1:10" ht="39.6" x14ac:dyDescent="0.3">
      <c r="A1728" s="73">
        <v>159366</v>
      </c>
      <c r="B1728" s="73" t="s">
        <v>254</v>
      </c>
      <c r="C1728" s="73">
        <v>660712</v>
      </c>
      <c r="D1728" s="73" t="s">
        <v>1983</v>
      </c>
      <c r="E1728" s="73">
        <v>82</v>
      </c>
      <c r="F1728" s="73">
        <v>29</v>
      </c>
      <c r="G1728" s="73">
        <v>298</v>
      </c>
      <c r="H1728" s="73">
        <v>409</v>
      </c>
      <c r="I1728">
        <f t="shared" si="52"/>
        <v>0.27139364303178481</v>
      </c>
      <c r="J1728">
        <f t="shared" si="53"/>
        <v>111</v>
      </c>
    </row>
    <row r="1729" spans="1:10" ht="52.8" x14ac:dyDescent="0.3">
      <c r="A1729" s="73">
        <v>159366</v>
      </c>
      <c r="B1729" s="73" t="s">
        <v>254</v>
      </c>
      <c r="C1729" s="73">
        <v>660710</v>
      </c>
      <c r="D1729" s="73" t="s">
        <v>1975</v>
      </c>
      <c r="E1729" s="73">
        <v>99</v>
      </c>
      <c r="F1729" s="73">
        <v>27</v>
      </c>
      <c r="G1729" s="73">
        <v>316</v>
      </c>
      <c r="H1729" s="73">
        <v>442</v>
      </c>
      <c r="I1729">
        <f t="shared" si="52"/>
        <v>0.28506787330316741</v>
      </c>
      <c r="J1729">
        <f t="shared" si="53"/>
        <v>126</v>
      </c>
    </row>
    <row r="1730" spans="1:10" ht="39.6" x14ac:dyDescent="0.3">
      <c r="A1730" s="73">
        <v>159366</v>
      </c>
      <c r="B1730" s="73" t="s">
        <v>254</v>
      </c>
      <c r="C1730" s="73">
        <v>665231</v>
      </c>
      <c r="D1730" s="73" t="s">
        <v>1982</v>
      </c>
      <c r="E1730" s="73">
        <v>102</v>
      </c>
      <c r="F1730" s="73">
        <v>38</v>
      </c>
      <c r="G1730" s="73">
        <v>321</v>
      </c>
      <c r="H1730" s="73">
        <v>461</v>
      </c>
      <c r="I1730">
        <f t="shared" ref="I1730:I1793" si="54">SUM(E1730:F1730)/H1730</f>
        <v>0.3036876355748373</v>
      </c>
      <c r="J1730">
        <f t="shared" ref="J1730:J1793" si="55">SUM(E1730:F1730)</f>
        <v>140</v>
      </c>
    </row>
    <row r="1731" spans="1:10" ht="39.6" x14ac:dyDescent="0.3">
      <c r="A1731" s="73">
        <v>159366</v>
      </c>
      <c r="B1731" s="73" t="s">
        <v>254</v>
      </c>
      <c r="C1731" s="73">
        <v>660714</v>
      </c>
      <c r="D1731" s="73" t="s">
        <v>1981</v>
      </c>
      <c r="E1731" s="73">
        <v>124</v>
      </c>
      <c r="F1731" s="73">
        <v>41</v>
      </c>
      <c r="G1731" s="73">
        <v>362</v>
      </c>
      <c r="H1731" s="73">
        <v>527</v>
      </c>
      <c r="I1731">
        <f t="shared" si="54"/>
        <v>0.31309297912713474</v>
      </c>
      <c r="J1731">
        <f t="shared" si="55"/>
        <v>165</v>
      </c>
    </row>
    <row r="1732" spans="1:10" ht="52.8" x14ac:dyDescent="0.3">
      <c r="A1732" s="73">
        <v>159366</v>
      </c>
      <c r="B1732" s="73" t="s">
        <v>254</v>
      </c>
      <c r="C1732" s="73">
        <v>660715</v>
      </c>
      <c r="D1732" s="73" t="s">
        <v>1978</v>
      </c>
      <c r="E1732" s="73">
        <v>113</v>
      </c>
      <c r="F1732" s="73">
        <v>36</v>
      </c>
      <c r="G1732" s="73">
        <v>381</v>
      </c>
      <c r="H1732" s="73">
        <v>530</v>
      </c>
      <c r="I1732">
        <f t="shared" si="54"/>
        <v>0.28113207547169811</v>
      </c>
      <c r="J1732">
        <f t="shared" si="55"/>
        <v>149</v>
      </c>
    </row>
    <row r="1733" spans="1:10" ht="39.6" x14ac:dyDescent="0.3">
      <c r="A1733" s="73">
        <v>159366</v>
      </c>
      <c r="B1733" s="73" t="s">
        <v>254</v>
      </c>
      <c r="C1733" s="73">
        <v>665570</v>
      </c>
      <c r="D1733" s="73" t="s">
        <v>1980</v>
      </c>
      <c r="E1733" s="73">
        <v>261</v>
      </c>
      <c r="F1733" s="73">
        <v>98</v>
      </c>
      <c r="G1733" s="73">
        <v>1033</v>
      </c>
      <c r="H1733" s="73">
        <v>1392</v>
      </c>
      <c r="I1733">
        <f t="shared" si="54"/>
        <v>0.2579022988505747</v>
      </c>
      <c r="J1733">
        <f t="shared" si="55"/>
        <v>359</v>
      </c>
    </row>
    <row r="1734" spans="1:10" ht="52.8" x14ac:dyDescent="0.3">
      <c r="A1734" s="73">
        <v>160510</v>
      </c>
      <c r="B1734" s="73" t="s">
        <v>255</v>
      </c>
      <c r="C1734" s="73">
        <v>686340</v>
      </c>
      <c r="D1734" s="73" t="s">
        <v>255</v>
      </c>
      <c r="E1734" s="73">
        <v>21</v>
      </c>
      <c r="F1734" s="73">
        <v>0</v>
      </c>
      <c r="G1734" s="73">
        <v>2</v>
      </c>
      <c r="H1734" s="73">
        <v>23</v>
      </c>
      <c r="I1734">
        <f t="shared" si="54"/>
        <v>0.91304347826086951</v>
      </c>
      <c r="J1734">
        <f t="shared" si="55"/>
        <v>21</v>
      </c>
    </row>
    <row r="1735" spans="1:10" ht="66" x14ac:dyDescent="0.3">
      <c r="A1735" s="73">
        <v>159390</v>
      </c>
      <c r="B1735" s="73" t="s">
        <v>256</v>
      </c>
      <c r="C1735" s="73">
        <v>661872</v>
      </c>
      <c r="D1735" s="73" t="s">
        <v>1984</v>
      </c>
      <c r="E1735" s="73">
        <v>7</v>
      </c>
      <c r="F1735" s="73">
        <v>3</v>
      </c>
      <c r="G1735" s="73">
        <v>9</v>
      </c>
      <c r="H1735" s="73">
        <v>19</v>
      </c>
      <c r="I1735">
        <f t="shared" si="54"/>
        <v>0.52631578947368418</v>
      </c>
      <c r="J1735">
        <f t="shared" si="55"/>
        <v>10</v>
      </c>
    </row>
    <row r="1736" spans="1:10" ht="66" x14ac:dyDescent="0.3">
      <c r="A1736" s="73">
        <v>159390</v>
      </c>
      <c r="B1736" s="73" t="s">
        <v>256</v>
      </c>
      <c r="C1736" s="73">
        <v>661873</v>
      </c>
      <c r="D1736" s="73" t="s">
        <v>1985</v>
      </c>
      <c r="E1736" s="73">
        <v>98</v>
      </c>
      <c r="F1736" s="73">
        <v>28</v>
      </c>
      <c r="G1736" s="73">
        <v>237</v>
      </c>
      <c r="H1736" s="73">
        <v>363</v>
      </c>
      <c r="I1736">
        <f t="shared" si="54"/>
        <v>0.34710743801652894</v>
      </c>
      <c r="J1736">
        <f t="shared" si="55"/>
        <v>126</v>
      </c>
    </row>
    <row r="1737" spans="1:10" ht="66" x14ac:dyDescent="0.3">
      <c r="A1737" s="73">
        <v>159390</v>
      </c>
      <c r="B1737" s="73" t="s">
        <v>256</v>
      </c>
      <c r="C1737" s="73">
        <v>661875</v>
      </c>
      <c r="D1737" s="73" t="s">
        <v>1988</v>
      </c>
      <c r="E1737" s="73">
        <v>84</v>
      </c>
      <c r="F1737" s="73">
        <v>29</v>
      </c>
      <c r="G1737" s="73">
        <v>332</v>
      </c>
      <c r="H1737" s="73">
        <v>445</v>
      </c>
      <c r="I1737">
        <f t="shared" si="54"/>
        <v>0.25393258426966292</v>
      </c>
      <c r="J1737">
        <f t="shared" si="55"/>
        <v>113</v>
      </c>
    </row>
    <row r="1738" spans="1:10" ht="66" x14ac:dyDescent="0.3">
      <c r="A1738" s="73">
        <v>159390</v>
      </c>
      <c r="B1738" s="73" t="s">
        <v>256</v>
      </c>
      <c r="C1738" s="73">
        <v>661874</v>
      </c>
      <c r="D1738" s="73" t="s">
        <v>1986</v>
      </c>
      <c r="E1738" s="73">
        <v>84</v>
      </c>
      <c r="F1738" s="73">
        <v>32</v>
      </c>
      <c r="G1738" s="73">
        <v>381</v>
      </c>
      <c r="H1738" s="73">
        <v>497</v>
      </c>
      <c r="I1738">
        <f t="shared" si="54"/>
        <v>0.23340040241448692</v>
      </c>
      <c r="J1738">
        <f t="shared" si="55"/>
        <v>116</v>
      </c>
    </row>
    <row r="1739" spans="1:10" ht="66" x14ac:dyDescent="0.3">
      <c r="A1739" s="73">
        <v>159390</v>
      </c>
      <c r="B1739" s="73" t="s">
        <v>256</v>
      </c>
      <c r="C1739" s="73">
        <v>661877</v>
      </c>
      <c r="D1739" s="73" t="s">
        <v>1987</v>
      </c>
      <c r="E1739" s="73">
        <v>129</v>
      </c>
      <c r="F1739" s="73">
        <v>55</v>
      </c>
      <c r="G1739" s="73">
        <v>578</v>
      </c>
      <c r="H1739" s="73">
        <v>762</v>
      </c>
      <c r="I1739">
        <f t="shared" si="54"/>
        <v>0.24146981627296588</v>
      </c>
      <c r="J1739">
        <f t="shared" si="55"/>
        <v>184</v>
      </c>
    </row>
    <row r="1740" spans="1:10" ht="66" x14ac:dyDescent="0.3">
      <c r="A1740" s="73">
        <v>159390</v>
      </c>
      <c r="B1740" s="73" t="s">
        <v>256</v>
      </c>
      <c r="C1740" s="73">
        <v>661878</v>
      </c>
      <c r="D1740" s="73" t="s">
        <v>413</v>
      </c>
      <c r="E1740" s="73">
        <v>153</v>
      </c>
      <c r="F1740" s="73">
        <v>55</v>
      </c>
      <c r="G1740" s="73">
        <v>784</v>
      </c>
      <c r="H1740" s="73">
        <v>992</v>
      </c>
      <c r="I1740">
        <f t="shared" si="54"/>
        <v>0.20967741935483872</v>
      </c>
      <c r="J1740">
        <f t="shared" si="55"/>
        <v>208</v>
      </c>
    </row>
    <row r="1741" spans="1:10" ht="52.8" x14ac:dyDescent="0.3">
      <c r="A1741" s="73">
        <v>159354</v>
      </c>
      <c r="B1741" s="73" t="s">
        <v>257</v>
      </c>
      <c r="C1741" s="73">
        <v>663341</v>
      </c>
      <c r="D1741" s="73" t="s">
        <v>1991</v>
      </c>
      <c r="E1741" s="73">
        <v>130</v>
      </c>
      <c r="F1741" s="73">
        <v>0</v>
      </c>
      <c r="G1741" s="73">
        <v>56</v>
      </c>
      <c r="H1741" s="73">
        <v>186</v>
      </c>
      <c r="I1741">
        <f t="shared" si="54"/>
        <v>0.69892473118279574</v>
      </c>
      <c r="J1741">
        <f t="shared" si="55"/>
        <v>130</v>
      </c>
    </row>
    <row r="1742" spans="1:10" ht="52.8" x14ac:dyDescent="0.3">
      <c r="A1742" s="73">
        <v>159354</v>
      </c>
      <c r="B1742" s="73" t="s">
        <v>257</v>
      </c>
      <c r="C1742" s="73">
        <v>660736</v>
      </c>
      <c r="D1742" s="73" t="s">
        <v>1990</v>
      </c>
      <c r="E1742" s="73">
        <v>146</v>
      </c>
      <c r="F1742" s="73">
        <v>0</v>
      </c>
      <c r="G1742" s="73">
        <v>111</v>
      </c>
      <c r="H1742" s="73">
        <v>257</v>
      </c>
      <c r="I1742">
        <f t="shared" si="54"/>
        <v>0.56809338521400776</v>
      </c>
      <c r="J1742">
        <f t="shared" si="55"/>
        <v>146</v>
      </c>
    </row>
    <row r="1743" spans="1:10" ht="52.8" x14ac:dyDescent="0.3">
      <c r="A1743" s="73">
        <v>159354</v>
      </c>
      <c r="B1743" s="73" t="s">
        <v>257</v>
      </c>
      <c r="C1743" s="73">
        <v>660738</v>
      </c>
      <c r="D1743" s="73" t="s">
        <v>1989</v>
      </c>
      <c r="E1743" s="73">
        <v>180</v>
      </c>
      <c r="F1743" s="73">
        <v>0</v>
      </c>
      <c r="G1743" s="73">
        <v>84</v>
      </c>
      <c r="H1743" s="73">
        <v>264</v>
      </c>
      <c r="I1743">
        <f t="shared" si="54"/>
        <v>0.68181818181818177</v>
      </c>
      <c r="J1743">
        <f t="shared" si="55"/>
        <v>180</v>
      </c>
    </row>
    <row r="1744" spans="1:10" ht="39.6" x14ac:dyDescent="0.3">
      <c r="A1744" s="73">
        <v>159367</v>
      </c>
      <c r="B1744" s="73" t="s">
        <v>258</v>
      </c>
      <c r="C1744" s="73">
        <v>660720</v>
      </c>
      <c r="D1744" s="73" t="s">
        <v>1992</v>
      </c>
      <c r="E1744" s="73">
        <v>114</v>
      </c>
      <c r="F1744" s="73">
        <v>34</v>
      </c>
      <c r="G1744" s="73">
        <v>170</v>
      </c>
      <c r="H1744" s="73">
        <v>318</v>
      </c>
      <c r="I1744">
        <f t="shared" si="54"/>
        <v>0.46540880503144655</v>
      </c>
      <c r="J1744">
        <f t="shared" si="55"/>
        <v>148</v>
      </c>
    </row>
    <row r="1745" spans="1:10" ht="39.6" x14ac:dyDescent="0.3">
      <c r="A1745" s="73">
        <v>159367</v>
      </c>
      <c r="B1745" s="73" t="s">
        <v>258</v>
      </c>
      <c r="C1745" s="73">
        <v>660719</v>
      </c>
      <c r="D1745" s="73" t="s">
        <v>1995</v>
      </c>
      <c r="E1745" s="73">
        <v>159</v>
      </c>
      <c r="F1745" s="73">
        <v>55</v>
      </c>
      <c r="G1745" s="73">
        <v>249</v>
      </c>
      <c r="H1745" s="73">
        <v>463</v>
      </c>
      <c r="I1745">
        <f t="shared" si="54"/>
        <v>0.46220302375809935</v>
      </c>
      <c r="J1745">
        <f t="shared" si="55"/>
        <v>214</v>
      </c>
    </row>
    <row r="1746" spans="1:10" ht="39.6" x14ac:dyDescent="0.3">
      <c r="A1746" s="73">
        <v>159367</v>
      </c>
      <c r="B1746" s="73" t="s">
        <v>258</v>
      </c>
      <c r="C1746" s="73">
        <v>660718</v>
      </c>
      <c r="D1746" s="73" t="s">
        <v>1994</v>
      </c>
      <c r="E1746" s="73">
        <v>189</v>
      </c>
      <c r="F1746" s="73">
        <v>76</v>
      </c>
      <c r="G1746" s="73">
        <v>320</v>
      </c>
      <c r="H1746" s="73">
        <v>585</v>
      </c>
      <c r="I1746">
        <f t="shared" si="54"/>
        <v>0.45299145299145299</v>
      </c>
      <c r="J1746">
        <f t="shared" si="55"/>
        <v>265</v>
      </c>
    </row>
    <row r="1747" spans="1:10" ht="39.6" x14ac:dyDescent="0.3">
      <c r="A1747" s="73">
        <v>159367</v>
      </c>
      <c r="B1747" s="73" t="s">
        <v>258</v>
      </c>
      <c r="C1747" s="73">
        <v>660721</v>
      </c>
      <c r="D1747" s="73" t="s">
        <v>1993</v>
      </c>
      <c r="E1747" s="73">
        <v>162</v>
      </c>
      <c r="F1747" s="73">
        <v>59</v>
      </c>
      <c r="G1747" s="73">
        <v>454</v>
      </c>
      <c r="H1747" s="73">
        <v>675</v>
      </c>
      <c r="I1747">
        <f t="shared" si="54"/>
        <v>0.32740740740740742</v>
      </c>
      <c r="J1747">
        <f t="shared" si="55"/>
        <v>221</v>
      </c>
    </row>
    <row r="1748" spans="1:10" ht="52.8" x14ac:dyDescent="0.3">
      <c r="A1748" s="73">
        <v>160297</v>
      </c>
      <c r="B1748" s="73" t="s">
        <v>259</v>
      </c>
      <c r="C1748" s="73">
        <v>684852</v>
      </c>
      <c r="D1748" s="73" t="s">
        <v>1996</v>
      </c>
      <c r="E1748" s="73">
        <v>200</v>
      </c>
      <c r="F1748" s="73">
        <v>55</v>
      </c>
      <c r="G1748" s="73">
        <v>330</v>
      </c>
      <c r="H1748" s="73">
        <v>585</v>
      </c>
      <c r="I1748">
        <f t="shared" si="54"/>
        <v>0.4358974358974359</v>
      </c>
      <c r="J1748">
        <f t="shared" si="55"/>
        <v>255</v>
      </c>
    </row>
    <row r="1749" spans="1:10" ht="52.8" x14ac:dyDescent="0.3">
      <c r="A1749" s="73">
        <v>160175</v>
      </c>
      <c r="B1749" s="73" t="s">
        <v>260</v>
      </c>
      <c r="C1749" s="73">
        <v>683658</v>
      </c>
      <c r="D1749" s="73" t="s">
        <v>1997</v>
      </c>
      <c r="E1749" s="73">
        <v>78</v>
      </c>
      <c r="F1749" s="73">
        <v>0</v>
      </c>
      <c r="G1749" s="73">
        <v>33</v>
      </c>
      <c r="H1749" s="73">
        <v>111</v>
      </c>
      <c r="I1749">
        <f t="shared" si="54"/>
        <v>0.70270270270270274</v>
      </c>
      <c r="J1749">
        <f t="shared" si="55"/>
        <v>78</v>
      </c>
    </row>
    <row r="1750" spans="1:10" ht="79.2" x14ac:dyDescent="0.3">
      <c r="A1750" s="73">
        <v>160190</v>
      </c>
      <c r="B1750" s="73" t="s">
        <v>261</v>
      </c>
      <c r="C1750" s="73">
        <v>683657</v>
      </c>
      <c r="D1750" s="73" t="s">
        <v>1998</v>
      </c>
      <c r="E1750" s="73">
        <v>75</v>
      </c>
      <c r="F1750" s="73">
        <v>8</v>
      </c>
      <c r="G1750" s="73">
        <v>139</v>
      </c>
      <c r="H1750" s="73">
        <v>222</v>
      </c>
      <c r="I1750">
        <f t="shared" si="54"/>
        <v>0.37387387387387389</v>
      </c>
      <c r="J1750">
        <f t="shared" si="55"/>
        <v>83</v>
      </c>
    </row>
    <row r="1751" spans="1:10" ht="52.8" x14ac:dyDescent="0.3">
      <c r="A1751" s="73">
        <v>159865</v>
      </c>
      <c r="B1751" s="73" t="s">
        <v>262</v>
      </c>
      <c r="C1751" s="73">
        <v>661552</v>
      </c>
      <c r="D1751" s="73" t="s">
        <v>1999</v>
      </c>
      <c r="E1751" s="73">
        <v>108</v>
      </c>
      <c r="F1751" s="73">
        <v>0</v>
      </c>
      <c r="G1751" s="73">
        <v>2</v>
      </c>
      <c r="H1751" s="73">
        <v>110</v>
      </c>
      <c r="I1751">
        <f t="shared" si="54"/>
        <v>0.98181818181818181</v>
      </c>
      <c r="J1751">
        <f t="shared" si="55"/>
        <v>108</v>
      </c>
    </row>
    <row r="1752" spans="1:10" ht="66" x14ac:dyDescent="0.3">
      <c r="A1752" s="73">
        <v>160057</v>
      </c>
      <c r="B1752" s="73" t="s">
        <v>263</v>
      </c>
      <c r="C1752" s="73">
        <v>686652</v>
      </c>
      <c r="D1752" s="73" t="s">
        <v>2008</v>
      </c>
      <c r="E1752" s="73">
        <v>50</v>
      </c>
      <c r="F1752" s="73">
        <v>18</v>
      </c>
      <c r="G1752" s="73">
        <v>90</v>
      </c>
      <c r="H1752" s="73">
        <v>158</v>
      </c>
      <c r="I1752">
        <f t="shared" si="54"/>
        <v>0.43037974683544306</v>
      </c>
      <c r="J1752">
        <f t="shared" si="55"/>
        <v>68</v>
      </c>
    </row>
    <row r="1753" spans="1:10" ht="66" x14ac:dyDescent="0.3">
      <c r="A1753" s="73">
        <v>160057</v>
      </c>
      <c r="B1753" s="73" t="s">
        <v>263</v>
      </c>
      <c r="C1753" s="73">
        <v>661956</v>
      </c>
      <c r="D1753" s="73" t="s">
        <v>1122</v>
      </c>
      <c r="E1753" s="73">
        <v>91</v>
      </c>
      <c r="F1753" s="73">
        <v>23</v>
      </c>
      <c r="G1753" s="73">
        <v>233</v>
      </c>
      <c r="H1753" s="73">
        <v>347</v>
      </c>
      <c r="I1753">
        <f t="shared" si="54"/>
        <v>0.32853025936599423</v>
      </c>
      <c r="J1753">
        <f t="shared" si="55"/>
        <v>114</v>
      </c>
    </row>
    <row r="1754" spans="1:10" ht="66" x14ac:dyDescent="0.3">
      <c r="A1754" s="73">
        <v>160057</v>
      </c>
      <c r="B1754" s="73" t="s">
        <v>263</v>
      </c>
      <c r="C1754" s="73">
        <v>665914</v>
      </c>
      <c r="D1754" s="73" t="s">
        <v>2002</v>
      </c>
      <c r="E1754" s="73">
        <v>226</v>
      </c>
      <c r="F1754" s="73">
        <v>0</v>
      </c>
      <c r="G1754" s="73">
        <v>125</v>
      </c>
      <c r="H1754" s="73">
        <v>351</v>
      </c>
      <c r="I1754">
        <f t="shared" si="54"/>
        <v>0.64387464387464388</v>
      </c>
      <c r="J1754">
        <f t="shared" si="55"/>
        <v>226</v>
      </c>
    </row>
    <row r="1755" spans="1:10" ht="66" x14ac:dyDescent="0.3">
      <c r="A1755" s="73">
        <v>160057</v>
      </c>
      <c r="B1755" s="73" t="s">
        <v>263</v>
      </c>
      <c r="C1755" s="73">
        <v>661955</v>
      </c>
      <c r="D1755" s="73" t="s">
        <v>2000</v>
      </c>
      <c r="E1755" s="73">
        <v>112</v>
      </c>
      <c r="F1755" s="73">
        <v>40</v>
      </c>
      <c r="G1755" s="73">
        <v>280</v>
      </c>
      <c r="H1755" s="73">
        <v>432</v>
      </c>
      <c r="I1755">
        <f t="shared" si="54"/>
        <v>0.35185185185185186</v>
      </c>
      <c r="J1755">
        <f t="shared" si="55"/>
        <v>152</v>
      </c>
    </row>
    <row r="1756" spans="1:10" ht="66" x14ac:dyDescent="0.3">
      <c r="A1756" s="73">
        <v>160057</v>
      </c>
      <c r="B1756" s="73" t="s">
        <v>263</v>
      </c>
      <c r="C1756" s="73">
        <v>663967</v>
      </c>
      <c r="D1756" s="73" t="s">
        <v>2006</v>
      </c>
      <c r="E1756" s="73">
        <v>133</v>
      </c>
      <c r="F1756" s="73">
        <v>58</v>
      </c>
      <c r="G1756" s="73">
        <v>269</v>
      </c>
      <c r="H1756" s="73">
        <v>460</v>
      </c>
      <c r="I1756">
        <f t="shared" si="54"/>
        <v>0.41521739130434782</v>
      </c>
      <c r="J1756">
        <f t="shared" si="55"/>
        <v>191</v>
      </c>
    </row>
    <row r="1757" spans="1:10" ht="66" x14ac:dyDescent="0.3">
      <c r="A1757" s="73">
        <v>160057</v>
      </c>
      <c r="B1757" s="73" t="s">
        <v>263</v>
      </c>
      <c r="C1757" s="73">
        <v>661961</v>
      </c>
      <c r="D1757" s="73" t="s">
        <v>2012</v>
      </c>
      <c r="E1757" s="73">
        <v>94</v>
      </c>
      <c r="F1757" s="73">
        <v>51</v>
      </c>
      <c r="G1757" s="73">
        <v>370</v>
      </c>
      <c r="H1757" s="73">
        <v>515</v>
      </c>
      <c r="I1757">
        <f t="shared" si="54"/>
        <v>0.28155339805825241</v>
      </c>
      <c r="J1757">
        <f t="shared" si="55"/>
        <v>145</v>
      </c>
    </row>
    <row r="1758" spans="1:10" ht="66" x14ac:dyDescent="0.3">
      <c r="A1758" s="73">
        <v>160057</v>
      </c>
      <c r="B1758" s="73" t="s">
        <v>263</v>
      </c>
      <c r="C1758" s="73">
        <v>661959</v>
      </c>
      <c r="D1758" s="73" t="s">
        <v>2007</v>
      </c>
      <c r="E1758" s="73">
        <v>134</v>
      </c>
      <c r="F1758" s="73">
        <v>36</v>
      </c>
      <c r="G1758" s="73">
        <v>351</v>
      </c>
      <c r="H1758" s="73">
        <v>521</v>
      </c>
      <c r="I1758">
        <f t="shared" si="54"/>
        <v>0.32629558541266795</v>
      </c>
      <c r="J1758">
        <f t="shared" si="55"/>
        <v>170</v>
      </c>
    </row>
    <row r="1759" spans="1:10" ht="66" x14ac:dyDescent="0.3">
      <c r="A1759" s="73">
        <v>160057</v>
      </c>
      <c r="B1759" s="73" t="s">
        <v>263</v>
      </c>
      <c r="C1759" s="73">
        <v>685284</v>
      </c>
      <c r="D1759" s="73" t="s">
        <v>2011</v>
      </c>
      <c r="E1759" s="73">
        <v>56</v>
      </c>
      <c r="F1759" s="73">
        <v>21</v>
      </c>
      <c r="G1759" s="73">
        <v>452</v>
      </c>
      <c r="H1759" s="73">
        <v>529</v>
      </c>
      <c r="I1759">
        <f t="shared" si="54"/>
        <v>0.14555765595463138</v>
      </c>
      <c r="J1759">
        <f t="shared" si="55"/>
        <v>77</v>
      </c>
    </row>
    <row r="1760" spans="1:10" ht="66" x14ac:dyDescent="0.3">
      <c r="A1760" s="73">
        <v>160057</v>
      </c>
      <c r="B1760" s="73" t="s">
        <v>263</v>
      </c>
      <c r="C1760" s="73">
        <v>661957</v>
      </c>
      <c r="D1760" s="73" t="s">
        <v>2004</v>
      </c>
      <c r="E1760" s="73">
        <v>82</v>
      </c>
      <c r="F1760" s="73">
        <v>47</v>
      </c>
      <c r="G1760" s="73">
        <v>429</v>
      </c>
      <c r="H1760" s="73">
        <v>558</v>
      </c>
      <c r="I1760">
        <f t="shared" si="54"/>
        <v>0.23118279569892472</v>
      </c>
      <c r="J1760">
        <f t="shared" si="55"/>
        <v>129</v>
      </c>
    </row>
    <row r="1761" spans="1:10" ht="66" x14ac:dyDescent="0.3">
      <c r="A1761" s="73">
        <v>160057</v>
      </c>
      <c r="B1761" s="73" t="s">
        <v>263</v>
      </c>
      <c r="C1761" s="73">
        <v>661960</v>
      </c>
      <c r="D1761" s="73" t="s">
        <v>2003</v>
      </c>
      <c r="E1761" s="73">
        <v>84</v>
      </c>
      <c r="F1761" s="73">
        <v>44</v>
      </c>
      <c r="G1761" s="73">
        <v>519</v>
      </c>
      <c r="H1761" s="73">
        <v>647</v>
      </c>
      <c r="I1761">
        <f t="shared" si="54"/>
        <v>0.19783616692426584</v>
      </c>
      <c r="J1761">
        <f t="shared" si="55"/>
        <v>128</v>
      </c>
    </row>
    <row r="1762" spans="1:10" ht="66" x14ac:dyDescent="0.3">
      <c r="A1762" s="73">
        <v>160057</v>
      </c>
      <c r="B1762" s="73" t="s">
        <v>263</v>
      </c>
      <c r="C1762" s="73">
        <v>661952</v>
      </c>
      <c r="D1762" s="73" t="s">
        <v>2010</v>
      </c>
      <c r="E1762" s="73">
        <v>194</v>
      </c>
      <c r="F1762" s="73">
        <v>68</v>
      </c>
      <c r="G1762" s="73">
        <v>422</v>
      </c>
      <c r="H1762" s="73">
        <v>684</v>
      </c>
      <c r="I1762">
        <f t="shared" si="54"/>
        <v>0.38304093567251463</v>
      </c>
      <c r="J1762">
        <f t="shared" si="55"/>
        <v>262</v>
      </c>
    </row>
    <row r="1763" spans="1:10" ht="66" x14ac:dyDescent="0.3">
      <c r="A1763" s="73">
        <v>160057</v>
      </c>
      <c r="B1763" s="73" t="s">
        <v>263</v>
      </c>
      <c r="C1763" s="73">
        <v>661954</v>
      </c>
      <c r="D1763" s="73" t="s">
        <v>2005</v>
      </c>
      <c r="E1763" s="73">
        <v>166</v>
      </c>
      <c r="F1763" s="73">
        <v>79</v>
      </c>
      <c r="G1763" s="73">
        <v>523</v>
      </c>
      <c r="H1763" s="73">
        <v>768</v>
      </c>
      <c r="I1763">
        <f t="shared" si="54"/>
        <v>0.31901041666666669</v>
      </c>
      <c r="J1763">
        <f t="shared" si="55"/>
        <v>245</v>
      </c>
    </row>
    <row r="1764" spans="1:10" ht="66" x14ac:dyDescent="0.3">
      <c r="A1764" s="73">
        <v>160057</v>
      </c>
      <c r="B1764" s="73" t="s">
        <v>263</v>
      </c>
      <c r="C1764" s="73">
        <v>661953</v>
      </c>
      <c r="D1764" s="73" t="s">
        <v>590</v>
      </c>
      <c r="E1764" s="73">
        <v>162</v>
      </c>
      <c r="F1764" s="73">
        <v>79</v>
      </c>
      <c r="G1764" s="73">
        <v>706</v>
      </c>
      <c r="H1764" s="73">
        <v>947</v>
      </c>
      <c r="I1764">
        <f t="shared" si="54"/>
        <v>0.25448785638859556</v>
      </c>
      <c r="J1764">
        <f t="shared" si="55"/>
        <v>241</v>
      </c>
    </row>
    <row r="1765" spans="1:10" ht="66" x14ac:dyDescent="0.3">
      <c r="A1765" s="73">
        <v>160057</v>
      </c>
      <c r="B1765" s="73" t="s">
        <v>263</v>
      </c>
      <c r="C1765" s="73">
        <v>663213</v>
      </c>
      <c r="D1765" s="73" t="s">
        <v>2001</v>
      </c>
      <c r="E1765" s="73">
        <v>342</v>
      </c>
      <c r="F1765" s="73">
        <v>145</v>
      </c>
      <c r="G1765" s="73">
        <v>1250</v>
      </c>
      <c r="H1765" s="73">
        <v>1737</v>
      </c>
      <c r="I1765">
        <f t="shared" si="54"/>
        <v>0.28036845135290733</v>
      </c>
      <c r="J1765">
        <f t="shared" si="55"/>
        <v>487</v>
      </c>
    </row>
    <row r="1766" spans="1:10" ht="66" x14ac:dyDescent="0.3">
      <c r="A1766" s="73">
        <v>160057</v>
      </c>
      <c r="B1766" s="73" t="s">
        <v>263</v>
      </c>
      <c r="C1766" s="73">
        <v>661951</v>
      </c>
      <c r="D1766" s="73" t="s">
        <v>2009</v>
      </c>
      <c r="E1766" s="73">
        <v>406</v>
      </c>
      <c r="F1766" s="73">
        <v>177</v>
      </c>
      <c r="G1766" s="73">
        <v>1392</v>
      </c>
      <c r="H1766" s="73">
        <v>1975</v>
      </c>
      <c r="I1766">
        <f t="shared" si="54"/>
        <v>0.29518987341772152</v>
      </c>
      <c r="J1766">
        <f t="shared" si="55"/>
        <v>583</v>
      </c>
    </row>
    <row r="1767" spans="1:10" ht="39.6" x14ac:dyDescent="0.3">
      <c r="A1767" s="73">
        <v>159913</v>
      </c>
      <c r="B1767" s="73" t="s">
        <v>264</v>
      </c>
      <c r="C1767" s="73">
        <v>662258</v>
      </c>
      <c r="D1767" s="73" t="s">
        <v>2015</v>
      </c>
      <c r="E1767" s="73">
        <v>435</v>
      </c>
      <c r="F1767" s="73">
        <v>0</v>
      </c>
      <c r="G1767" s="73">
        <v>0</v>
      </c>
      <c r="H1767" s="73">
        <v>435</v>
      </c>
      <c r="I1767">
        <f t="shared" si="54"/>
        <v>1</v>
      </c>
      <c r="J1767">
        <f t="shared" si="55"/>
        <v>435</v>
      </c>
    </row>
    <row r="1768" spans="1:10" ht="52.8" x14ac:dyDescent="0.3">
      <c r="A1768" s="73">
        <v>159913</v>
      </c>
      <c r="B1768" s="73" t="s">
        <v>264</v>
      </c>
      <c r="C1768" s="73">
        <v>664228</v>
      </c>
      <c r="D1768" s="73" t="s">
        <v>2017</v>
      </c>
      <c r="E1768" s="73">
        <v>440</v>
      </c>
      <c r="F1768" s="73">
        <v>0</v>
      </c>
      <c r="G1768" s="73">
        <v>0</v>
      </c>
      <c r="H1768" s="73">
        <v>440</v>
      </c>
      <c r="I1768">
        <f t="shared" si="54"/>
        <v>1</v>
      </c>
      <c r="J1768">
        <f t="shared" si="55"/>
        <v>440</v>
      </c>
    </row>
    <row r="1769" spans="1:10" ht="52.8" x14ac:dyDescent="0.3">
      <c r="A1769" s="73">
        <v>159913</v>
      </c>
      <c r="B1769" s="73" t="s">
        <v>264</v>
      </c>
      <c r="C1769" s="73">
        <v>662257</v>
      </c>
      <c r="D1769" s="73" t="s">
        <v>2013</v>
      </c>
      <c r="E1769" s="73">
        <v>576</v>
      </c>
      <c r="F1769" s="73">
        <v>0</v>
      </c>
      <c r="G1769" s="73">
        <v>0</v>
      </c>
      <c r="H1769" s="73">
        <v>576</v>
      </c>
      <c r="I1769">
        <f t="shared" si="54"/>
        <v>1</v>
      </c>
      <c r="J1769">
        <f t="shared" si="55"/>
        <v>576</v>
      </c>
    </row>
    <row r="1770" spans="1:10" ht="52.8" x14ac:dyDescent="0.3">
      <c r="A1770" s="73">
        <v>159913</v>
      </c>
      <c r="B1770" s="73" t="s">
        <v>264</v>
      </c>
      <c r="C1770" s="73">
        <v>663590</v>
      </c>
      <c r="D1770" s="73" t="s">
        <v>2016</v>
      </c>
      <c r="E1770" s="73">
        <v>589</v>
      </c>
      <c r="F1770" s="73">
        <v>0</v>
      </c>
      <c r="G1770" s="73">
        <v>0</v>
      </c>
      <c r="H1770" s="73">
        <v>589</v>
      </c>
      <c r="I1770">
        <f t="shared" si="54"/>
        <v>1</v>
      </c>
      <c r="J1770">
        <f t="shared" si="55"/>
        <v>589</v>
      </c>
    </row>
    <row r="1771" spans="1:10" ht="52.8" x14ac:dyDescent="0.3">
      <c r="A1771" s="73">
        <v>159913</v>
      </c>
      <c r="B1771" s="73" t="s">
        <v>264</v>
      </c>
      <c r="C1771" s="73">
        <v>662256</v>
      </c>
      <c r="D1771" s="73" t="s">
        <v>474</v>
      </c>
      <c r="E1771" s="73">
        <v>591</v>
      </c>
      <c r="F1771" s="73">
        <v>0</v>
      </c>
      <c r="G1771" s="73">
        <v>15</v>
      </c>
      <c r="H1771" s="73">
        <v>606</v>
      </c>
      <c r="I1771">
        <f t="shared" si="54"/>
        <v>0.97524752475247523</v>
      </c>
      <c r="J1771">
        <f t="shared" si="55"/>
        <v>591</v>
      </c>
    </row>
    <row r="1772" spans="1:10" ht="39.6" x14ac:dyDescent="0.3">
      <c r="A1772" s="73">
        <v>159913</v>
      </c>
      <c r="B1772" s="73" t="s">
        <v>264</v>
      </c>
      <c r="C1772" s="73">
        <v>662259</v>
      </c>
      <c r="D1772" s="73" t="s">
        <v>449</v>
      </c>
      <c r="E1772" s="73">
        <v>609</v>
      </c>
      <c r="F1772" s="73">
        <v>0</v>
      </c>
      <c r="G1772" s="73">
        <v>0</v>
      </c>
      <c r="H1772" s="73">
        <v>609</v>
      </c>
      <c r="I1772">
        <f t="shared" si="54"/>
        <v>1</v>
      </c>
      <c r="J1772">
        <f t="shared" si="55"/>
        <v>609</v>
      </c>
    </row>
    <row r="1773" spans="1:10" ht="39.6" x14ac:dyDescent="0.3">
      <c r="A1773" s="73">
        <v>159913</v>
      </c>
      <c r="B1773" s="73" t="s">
        <v>264</v>
      </c>
      <c r="C1773" s="73">
        <v>663352</v>
      </c>
      <c r="D1773" s="73" t="s">
        <v>2014</v>
      </c>
      <c r="E1773" s="73">
        <v>815</v>
      </c>
      <c r="F1773" s="73">
        <v>0</v>
      </c>
      <c r="G1773" s="73">
        <v>0</v>
      </c>
      <c r="H1773" s="73">
        <v>815</v>
      </c>
      <c r="I1773">
        <f t="shared" si="54"/>
        <v>1</v>
      </c>
      <c r="J1773">
        <f t="shared" si="55"/>
        <v>815</v>
      </c>
    </row>
    <row r="1774" spans="1:10" ht="39.6" x14ac:dyDescent="0.3">
      <c r="A1774" s="73">
        <v>159913</v>
      </c>
      <c r="B1774" s="73" t="s">
        <v>264</v>
      </c>
      <c r="C1774" s="73">
        <v>663353</v>
      </c>
      <c r="D1774" s="73" t="s">
        <v>2018</v>
      </c>
      <c r="E1774" s="73">
        <v>2164</v>
      </c>
      <c r="F1774" s="73">
        <v>0</v>
      </c>
      <c r="G1774" s="73">
        <v>0</v>
      </c>
      <c r="H1774" s="73">
        <v>2164</v>
      </c>
      <c r="I1774">
        <f t="shared" si="54"/>
        <v>1</v>
      </c>
      <c r="J1774">
        <f t="shared" si="55"/>
        <v>2164</v>
      </c>
    </row>
    <row r="1775" spans="1:10" ht="39.6" x14ac:dyDescent="0.3">
      <c r="A1775" s="73">
        <v>159888</v>
      </c>
      <c r="B1775" s="73" t="s">
        <v>265</v>
      </c>
      <c r="C1775" s="73">
        <v>683705</v>
      </c>
      <c r="D1775" s="73" t="s">
        <v>2048</v>
      </c>
      <c r="E1775" s="73">
        <v>17</v>
      </c>
      <c r="F1775" s="73">
        <v>0</v>
      </c>
      <c r="G1775" s="73">
        <v>5</v>
      </c>
      <c r="H1775" s="73">
        <v>22</v>
      </c>
      <c r="I1775">
        <f t="shared" si="54"/>
        <v>0.77272727272727271</v>
      </c>
      <c r="J1775">
        <f t="shared" si="55"/>
        <v>17</v>
      </c>
    </row>
    <row r="1776" spans="1:10" ht="39.6" x14ac:dyDescent="0.3">
      <c r="A1776" s="73">
        <v>159888</v>
      </c>
      <c r="B1776" s="73" t="s">
        <v>265</v>
      </c>
      <c r="C1776" s="73">
        <v>664012</v>
      </c>
      <c r="D1776" s="73" t="s">
        <v>2047</v>
      </c>
      <c r="E1776" s="73">
        <v>121</v>
      </c>
      <c r="F1776" s="73">
        <v>0</v>
      </c>
      <c r="G1776" s="73">
        <v>0</v>
      </c>
      <c r="H1776" s="73">
        <v>121</v>
      </c>
      <c r="I1776">
        <f t="shared" si="54"/>
        <v>1</v>
      </c>
      <c r="J1776">
        <f t="shared" si="55"/>
        <v>121</v>
      </c>
    </row>
    <row r="1777" spans="1:10" ht="39.6" x14ac:dyDescent="0.3">
      <c r="A1777" s="73">
        <v>159888</v>
      </c>
      <c r="B1777" s="73" t="s">
        <v>265</v>
      </c>
      <c r="C1777" s="73">
        <v>679038</v>
      </c>
      <c r="D1777" s="73" t="s">
        <v>2033</v>
      </c>
      <c r="E1777" s="73">
        <v>222</v>
      </c>
      <c r="F1777" s="73">
        <v>0</v>
      </c>
      <c r="G1777" s="73">
        <v>5</v>
      </c>
      <c r="H1777" s="73">
        <v>227</v>
      </c>
      <c r="I1777">
        <f t="shared" si="54"/>
        <v>0.97797356828193838</v>
      </c>
      <c r="J1777">
        <f t="shared" si="55"/>
        <v>222</v>
      </c>
    </row>
    <row r="1778" spans="1:10" ht="39.6" x14ac:dyDescent="0.3">
      <c r="A1778" s="73">
        <v>159888</v>
      </c>
      <c r="B1778" s="73" t="s">
        <v>265</v>
      </c>
      <c r="C1778" s="73">
        <v>661890</v>
      </c>
      <c r="D1778" s="73" t="s">
        <v>1197</v>
      </c>
      <c r="E1778" s="73">
        <v>258</v>
      </c>
      <c r="F1778" s="73">
        <v>0</v>
      </c>
      <c r="G1778" s="73">
        <v>13</v>
      </c>
      <c r="H1778" s="73">
        <v>271</v>
      </c>
      <c r="I1778">
        <f t="shared" si="54"/>
        <v>0.95202952029520294</v>
      </c>
      <c r="J1778">
        <f t="shared" si="55"/>
        <v>258</v>
      </c>
    </row>
    <row r="1779" spans="1:10" ht="39.6" x14ac:dyDescent="0.3">
      <c r="A1779" s="73">
        <v>159888</v>
      </c>
      <c r="B1779" s="73" t="s">
        <v>265</v>
      </c>
      <c r="C1779" s="73">
        <v>661906</v>
      </c>
      <c r="D1779" s="73" t="s">
        <v>1516</v>
      </c>
      <c r="E1779" s="73">
        <v>275</v>
      </c>
      <c r="F1779" s="73">
        <v>0</v>
      </c>
      <c r="G1779" s="73">
        <v>0</v>
      </c>
      <c r="H1779" s="73">
        <v>275</v>
      </c>
      <c r="I1779">
        <f t="shared" si="54"/>
        <v>1</v>
      </c>
      <c r="J1779">
        <f t="shared" si="55"/>
        <v>275</v>
      </c>
    </row>
    <row r="1780" spans="1:10" ht="39.6" x14ac:dyDescent="0.3">
      <c r="A1780" s="73">
        <v>159888</v>
      </c>
      <c r="B1780" s="73" t="s">
        <v>265</v>
      </c>
      <c r="C1780" s="73">
        <v>661886</v>
      </c>
      <c r="D1780" s="73" t="s">
        <v>2027</v>
      </c>
      <c r="E1780" s="73">
        <v>189</v>
      </c>
      <c r="F1780" s="73">
        <v>0</v>
      </c>
      <c r="G1780" s="73">
        <v>110</v>
      </c>
      <c r="H1780" s="73">
        <v>299</v>
      </c>
      <c r="I1780">
        <f t="shared" si="54"/>
        <v>0.63210702341137126</v>
      </c>
      <c r="J1780">
        <f t="shared" si="55"/>
        <v>189</v>
      </c>
    </row>
    <row r="1781" spans="1:10" ht="39.6" x14ac:dyDescent="0.3">
      <c r="A1781" s="73">
        <v>159888</v>
      </c>
      <c r="B1781" s="73" t="s">
        <v>265</v>
      </c>
      <c r="C1781" s="73">
        <v>661917</v>
      </c>
      <c r="D1781" s="73" t="s">
        <v>888</v>
      </c>
      <c r="E1781" s="73">
        <v>217</v>
      </c>
      <c r="F1781" s="73">
        <v>0</v>
      </c>
      <c r="G1781" s="73">
        <v>89</v>
      </c>
      <c r="H1781" s="73">
        <v>306</v>
      </c>
      <c r="I1781">
        <f t="shared" si="54"/>
        <v>0.70915032679738566</v>
      </c>
      <c r="J1781">
        <f t="shared" si="55"/>
        <v>217</v>
      </c>
    </row>
    <row r="1782" spans="1:10" ht="52.8" x14ac:dyDescent="0.3">
      <c r="A1782" s="73">
        <v>159888</v>
      </c>
      <c r="B1782" s="73" t="s">
        <v>265</v>
      </c>
      <c r="C1782" s="73">
        <v>662891</v>
      </c>
      <c r="D1782" s="73" t="s">
        <v>2040</v>
      </c>
      <c r="E1782" s="73">
        <v>313</v>
      </c>
      <c r="F1782" s="73">
        <v>0</v>
      </c>
      <c r="G1782" s="73">
        <v>0</v>
      </c>
      <c r="H1782" s="73">
        <v>313</v>
      </c>
      <c r="I1782">
        <f t="shared" si="54"/>
        <v>1</v>
      </c>
      <c r="J1782">
        <f t="shared" si="55"/>
        <v>313</v>
      </c>
    </row>
    <row r="1783" spans="1:10" ht="39.6" x14ac:dyDescent="0.3">
      <c r="A1783" s="73">
        <v>159888</v>
      </c>
      <c r="B1783" s="73" t="s">
        <v>265</v>
      </c>
      <c r="C1783" s="73">
        <v>661889</v>
      </c>
      <c r="D1783" s="73" t="s">
        <v>2030</v>
      </c>
      <c r="E1783" s="73">
        <v>307</v>
      </c>
      <c r="F1783" s="73">
        <v>0</v>
      </c>
      <c r="G1783" s="73">
        <v>16</v>
      </c>
      <c r="H1783" s="73">
        <v>323</v>
      </c>
      <c r="I1783">
        <f t="shared" si="54"/>
        <v>0.9504643962848297</v>
      </c>
      <c r="J1783">
        <f t="shared" si="55"/>
        <v>307</v>
      </c>
    </row>
    <row r="1784" spans="1:10" ht="52.8" x14ac:dyDescent="0.3">
      <c r="A1784" s="73">
        <v>159888</v>
      </c>
      <c r="B1784" s="73" t="s">
        <v>265</v>
      </c>
      <c r="C1784" s="73">
        <v>664361</v>
      </c>
      <c r="D1784" s="73" t="s">
        <v>2049</v>
      </c>
      <c r="E1784" s="73">
        <v>118</v>
      </c>
      <c r="F1784" s="73">
        <v>0</v>
      </c>
      <c r="G1784" s="73">
        <v>207</v>
      </c>
      <c r="H1784" s="73">
        <v>325</v>
      </c>
      <c r="I1784">
        <f t="shared" si="54"/>
        <v>0.36307692307692307</v>
      </c>
      <c r="J1784">
        <f t="shared" si="55"/>
        <v>118</v>
      </c>
    </row>
    <row r="1785" spans="1:10" ht="39.6" x14ac:dyDescent="0.3">
      <c r="A1785" s="73">
        <v>159888</v>
      </c>
      <c r="B1785" s="73" t="s">
        <v>265</v>
      </c>
      <c r="C1785" s="73">
        <v>664360</v>
      </c>
      <c r="D1785" s="73" t="s">
        <v>963</v>
      </c>
      <c r="E1785" s="73">
        <v>256</v>
      </c>
      <c r="F1785" s="73">
        <v>0</v>
      </c>
      <c r="G1785" s="73">
        <v>74</v>
      </c>
      <c r="H1785" s="73">
        <v>330</v>
      </c>
      <c r="I1785">
        <f t="shared" si="54"/>
        <v>0.77575757575757576</v>
      </c>
      <c r="J1785">
        <f t="shared" si="55"/>
        <v>256</v>
      </c>
    </row>
    <row r="1786" spans="1:10" ht="39.6" x14ac:dyDescent="0.3">
      <c r="A1786" s="73">
        <v>159888</v>
      </c>
      <c r="B1786" s="73" t="s">
        <v>265</v>
      </c>
      <c r="C1786" s="73">
        <v>661910</v>
      </c>
      <c r="D1786" s="73" t="s">
        <v>2056</v>
      </c>
      <c r="E1786" s="73">
        <v>297</v>
      </c>
      <c r="F1786" s="73">
        <v>0</v>
      </c>
      <c r="G1786" s="73">
        <v>33</v>
      </c>
      <c r="H1786" s="73">
        <v>330</v>
      </c>
      <c r="I1786">
        <f t="shared" si="54"/>
        <v>0.9</v>
      </c>
      <c r="J1786">
        <f t="shared" si="55"/>
        <v>297</v>
      </c>
    </row>
    <row r="1787" spans="1:10" ht="39.6" x14ac:dyDescent="0.3">
      <c r="A1787" s="73">
        <v>159888</v>
      </c>
      <c r="B1787" s="73" t="s">
        <v>265</v>
      </c>
      <c r="C1787" s="73">
        <v>661900</v>
      </c>
      <c r="D1787" s="73" t="s">
        <v>2059</v>
      </c>
      <c r="E1787" s="73">
        <v>340</v>
      </c>
      <c r="F1787" s="73">
        <v>0</v>
      </c>
      <c r="G1787" s="73">
        <v>0</v>
      </c>
      <c r="H1787" s="73">
        <v>340</v>
      </c>
      <c r="I1787">
        <f t="shared" si="54"/>
        <v>1</v>
      </c>
      <c r="J1787">
        <f t="shared" si="55"/>
        <v>340</v>
      </c>
    </row>
    <row r="1788" spans="1:10" ht="39.6" x14ac:dyDescent="0.3">
      <c r="A1788" s="73">
        <v>159888</v>
      </c>
      <c r="B1788" s="73" t="s">
        <v>265</v>
      </c>
      <c r="C1788" s="73">
        <v>661899</v>
      </c>
      <c r="D1788" s="73" t="s">
        <v>1207</v>
      </c>
      <c r="E1788" s="73">
        <v>268</v>
      </c>
      <c r="F1788" s="73">
        <v>0</v>
      </c>
      <c r="G1788" s="73">
        <v>74</v>
      </c>
      <c r="H1788" s="73">
        <v>342</v>
      </c>
      <c r="I1788">
        <f t="shared" si="54"/>
        <v>0.783625730994152</v>
      </c>
      <c r="J1788">
        <f t="shared" si="55"/>
        <v>268</v>
      </c>
    </row>
    <row r="1789" spans="1:10" ht="39.6" x14ac:dyDescent="0.3">
      <c r="A1789" s="73">
        <v>159888</v>
      </c>
      <c r="B1789" s="73" t="s">
        <v>265</v>
      </c>
      <c r="C1789" s="73">
        <v>661896</v>
      </c>
      <c r="D1789" s="73" t="s">
        <v>538</v>
      </c>
      <c r="E1789" s="73">
        <v>90</v>
      </c>
      <c r="F1789" s="73">
        <v>0</v>
      </c>
      <c r="G1789" s="73">
        <v>256</v>
      </c>
      <c r="H1789" s="73">
        <v>346</v>
      </c>
      <c r="I1789">
        <f t="shared" si="54"/>
        <v>0.26011560693641617</v>
      </c>
      <c r="J1789">
        <f t="shared" si="55"/>
        <v>90</v>
      </c>
    </row>
    <row r="1790" spans="1:10" ht="39.6" x14ac:dyDescent="0.3">
      <c r="A1790" s="73">
        <v>159888</v>
      </c>
      <c r="B1790" s="73" t="s">
        <v>265</v>
      </c>
      <c r="C1790" s="73">
        <v>662700</v>
      </c>
      <c r="D1790" s="73" t="s">
        <v>2026</v>
      </c>
      <c r="E1790" s="73">
        <v>286</v>
      </c>
      <c r="F1790" s="73">
        <v>0</v>
      </c>
      <c r="G1790" s="73">
        <v>70</v>
      </c>
      <c r="H1790" s="73">
        <v>356</v>
      </c>
      <c r="I1790">
        <f t="shared" si="54"/>
        <v>0.8033707865168539</v>
      </c>
      <c r="J1790">
        <f t="shared" si="55"/>
        <v>286</v>
      </c>
    </row>
    <row r="1791" spans="1:10" ht="39.6" x14ac:dyDescent="0.3">
      <c r="A1791" s="73">
        <v>159888</v>
      </c>
      <c r="B1791" s="73" t="s">
        <v>265</v>
      </c>
      <c r="C1791" s="73">
        <v>661893</v>
      </c>
      <c r="D1791" s="73" t="s">
        <v>1358</v>
      </c>
      <c r="E1791" s="73">
        <v>197</v>
      </c>
      <c r="F1791" s="73">
        <v>0</v>
      </c>
      <c r="G1791" s="73">
        <v>167</v>
      </c>
      <c r="H1791" s="73">
        <v>364</v>
      </c>
      <c r="I1791">
        <f t="shared" si="54"/>
        <v>0.54120879120879117</v>
      </c>
      <c r="J1791">
        <f t="shared" si="55"/>
        <v>197</v>
      </c>
    </row>
    <row r="1792" spans="1:10" ht="39.6" x14ac:dyDescent="0.3">
      <c r="A1792" s="73">
        <v>159888</v>
      </c>
      <c r="B1792" s="73" t="s">
        <v>265</v>
      </c>
      <c r="C1792" s="73">
        <v>661916</v>
      </c>
      <c r="D1792" s="73" t="s">
        <v>1969</v>
      </c>
      <c r="E1792" s="73">
        <v>354</v>
      </c>
      <c r="F1792" s="73">
        <v>0</v>
      </c>
      <c r="G1792" s="73">
        <v>12</v>
      </c>
      <c r="H1792" s="73">
        <v>366</v>
      </c>
      <c r="I1792">
        <f t="shared" si="54"/>
        <v>0.96721311475409832</v>
      </c>
      <c r="J1792">
        <f t="shared" si="55"/>
        <v>354</v>
      </c>
    </row>
    <row r="1793" spans="1:10" ht="52.8" x14ac:dyDescent="0.3">
      <c r="A1793" s="73">
        <v>159888</v>
      </c>
      <c r="B1793" s="73" t="s">
        <v>265</v>
      </c>
      <c r="C1793" s="73">
        <v>662893</v>
      </c>
      <c r="D1793" s="73" t="s">
        <v>2061</v>
      </c>
      <c r="E1793" s="73">
        <v>235</v>
      </c>
      <c r="F1793" s="73">
        <v>0</v>
      </c>
      <c r="G1793" s="73">
        <v>137</v>
      </c>
      <c r="H1793" s="73">
        <v>372</v>
      </c>
      <c r="I1793">
        <f t="shared" si="54"/>
        <v>0.63172043010752688</v>
      </c>
      <c r="J1793">
        <f t="shared" si="55"/>
        <v>235</v>
      </c>
    </row>
    <row r="1794" spans="1:10" ht="39.6" x14ac:dyDescent="0.3">
      <c r="A1794" s="73">
        <v>159888</v>
      </c>
      <c r="B1794" s="73" t="s">
        <v>265</v>
      </c>
      <c r="C1794" s="73">
        <v>661892</v>
      </c>
      <c r="D1794" s="73" t="s">
        <v>799</v>
      </c>
      <c r="E1794" s="73">
        <v>148</v>
      </c>
      <c r="F1794" s="73">
        <v>0</v>
      </c>
      <c r="G1794" s="73">
        <v>233</v>
      </c>
      <c r="H1794" s="73">
        <v>381</v>
      </c>
      <c r="I1794">
        <f t="shared" ref="I1794:I1857" si="56">SUM(E1794:F1794)/H1794</f>
        <v>0.3884514435695538</v>
      </c>
      <c r="J1794">
        <f t="shared" ref="J1794:J1857" si="57">SUM(E1794:F1794)</f>
        <v>148</v>
      </c>
    </row>
    <row r="1795" spans="1:10" ht="39.6" x14ac:dyDescent="0.3">
      <c r="A1795" s="73">
        <v>159888</v>
      </c>
      <c r="B1795" s="73" t="s">
        <v>265</v>
      </c>
      <c r="C1795" s="73">
        <v>661895</v>
      </c>
      <c r="D1795" s="73" t="s">
        <v>2041</v>
      </c>
      <c r="E1795" s="73">
        <v>384</v>
      </c>
      <c r="F1795" s="73">
        <v>0</v>
      </c>
      <c r="G1795" s="73">
        <v>0</v>
      </c>
      <c r="H1795" s="73">
        <v>384</v>
      </c>
      <c r="I1795">
        <f t="shared" si="56"/>
        <v>1</v>
      </c>
      <c r="J1795">
        <f t="shared" si="57"/>
        <v>384</v>
      </c>
    </row>
    <row r="1796" spans="1:10" ht="52.8" x14ac:dyDescent="0.3">
      <c r="A1796" s="73">
        <v>159888</v>
      </c>
      <c r="B1796" s="73" t="s">
        <v>265</v>
      </c>
      <c r="C1796" s="73">
        <v>661912</v>
      </c>
      <c r="D1796" s="73" t="s">
        <v>474</v>
      </c>
      <c r="E1796" s="73">
        <v>92</v>
      </c>
      <c r="F1796" s="73">
        <v>0</v>
      </c>
      <c r="G1796" s="73">
        <v>293</v>
      </c>
      <c r="H1796" s="73">
        <v>385</v>
      </c>
      <c r="I1796">
        <f t="shared" si="56"/>
        <v>0.23896103896103896</v>
      </c>
      <c r="J1796">
        <f t="shared" si="57"/>
        <v>92</v>
      </c>
    </row>
    <row r="1797" spans="1:10" ht="39.6" x14ac:dyDescent="0.3">
      <c r="A1797" s="73">
        <v>159888</v>
      </c>
      <c r="B1797" s="73" t="s">
        <v>265</v>
      </c>
      <c r="C1797" s="73">
        <v>661897</v>
      </c>
      <c r="D1797" s="73" t="s">
        <v>2042</v>
      </c>
      <c r="E1797" s="73">
        <v>319</v>
      </c>
      <c r="F1797" s="73">
        <v>0</v>
      </c>
      <c r="G1797" s="73">
        <v>71</v>
      </c>
      <c r="H1797" s="73">
        <v>390</v>
      </c>
      <c r="I1797">
        <f t="shared" si="56"/>
        <v>0.81794871794871793</v>
      </c>
      <c r="J1797">
        <f t="shared" si="57"/>
        <v>319</v>
      </c>
    </row>
    <row r="1798" spans="1:10" ht="79.2" x14ac:dyDescent="0.3">
      <c r="A1798" s="73">
        <v>159888</v>
      </c>
      <c r="B1798" s="73" t="s">
        <v>265</v>
      </c>
      <c r="C1798" s="73">
        <v>684444</v>
      </c>
      <c r="D1798" s="73" t="s">
        <v>2039</v>
      </c>
      <c r="E1798" s="73">
        <v>167</v>
      </c>
      <c r="F1798" s="73">
        <v>0</v>
      </c>
      <c r="G1798" s="73">
        <v>224</v>
      </c>
      <c r="H1798" s="73">
        <v>391</v>
      </c>
      <c r="I1798">
        <f t="shared" si="56"/>
        <v>0.42710997442455245</v>
      </c>
      <c r="J1798">
        <f t="shared" si="57"/>
        <v>167</v>
      </c>
    </row>
    <row r="1799" spans="1:10" ht="39.6" x14ac:dyDescent="0.3">
      <c r="A1799" s="73">
        <v>159888</v>
      </c>
      <c r="B1799" s="73" t="s">
        <v>265</v>
      </c>
      <c r="C1799" s="73">
        <v>661879</v>
      </c>
      <c r="D1799" s="73" t="s">
        <v>1930</v>
      </c>
      <c r="E1799" s="73">
        <v>375</v>
      </c>
      <c r="F1799" s="73">
        <v>0</v>
      </c>
      <c r="G1799" s="73">
        <v>22</v>
      </c>
      <c r="H1799" s="73">
        <v>397</v>
      </c>
      <c r="I1799">
        <f t="shared" si="56"/>
        <v>0.94458438287153657</v>
      </c>
      <c r="J1799">
        <f t="shared" si="57"/>
        <v>375</v>
      </c>
    </row>
    <row r="1800" spans="1:10" ht="39.6" x14ac:dyDescent="0.3">
      <c r="A1800" s="73">
        <v>159888</v>
      </c>
      <c r="B1800" s="73" t="s">
        <v>265</v>
      </c>
      <c r="C1800" s="73">
        <v>661887</v>
      </c>
      <c r="D1800" s="73" t="s">
        <v>602</v>
      </c>
      <c r="E1800" s="73">
        <v>421</v>
      </c>
      <c r="F1800" s="73">
        <v>0</v>
      </c>
      <c r="G1800" s="73">
        <v>0</v>
      </c>
      <c r="H1800" s="73">
        <v>421</v>
      </c>
      <c r="I1800">
        <f t="shared" si="56"/>
        <v>1</v>
      </c>
      <c r="J1800">
        <f t="shared" si="57"/>
        <v>421</v>
      </c>
    </row>
    <row r="1801" spans="1:10" ht="52.8" x14ac:dyDescent="0.3">
      <c r="A1801" s="73">
        <v>159888</v>
      </c>
      <c r="B1801" s="73" t="s">
        <v>265</v>
      </c>
      <c r="C1801" s="73">
        <v>664395</v>
      </c>
      <c r="D1801" s="73" t="s">
        <v>2046</v>
      </c>
      <c r="E1801" s="73">
        <v>270</v>
      </c>
      <c r="F1801" s="73">
        <v>0</v>
      </c>
      <c r="G1801" s="73">
        <v>153</v>
      </c>
      <c r="H1801" s="73">
        <v>423</v>
      </c>
      <c r="I1801">
        <f t="shared" si="56"/>
        <v>0.63829787234042556</v>
      </c>
      <c r="J1801">
        <f t="shared" si="57"/>
        <v>270</v>
      </c>
    </row>
    <row r="1802" spans="1:10" ht="39.6" x14ac:dyDescent="0.3">
      <c r="A1802" s="73">
        <v>159888</v>
      </c>
      <c r="B1802" s="73" t="s">
        <v>265</v>
      </c>
      <c r="C1802" s="73">
        <v>661888</v>
      </c>
      <c r="D1802" s="73" t="s">
        <v>2029</v>
      </c>
      <c r="E1802" s="73">
        <v>319</v>
      </c>
      <c r="F1802" s="73">
        <v>0</v>
      </c>
      <c r="G1802" s="73">
        <v>109</v>
      </c>
      <c r="H1802" s="73">
        <v>428</v>
      </c>
      <c r="I1802">
        <f t="shared" si="56"/>
        <v>0.74532710280373837</v>
      </c>
      <c r="J1802">
        <f t="shared" si="57"/>
        <v>319</v>
      </c>
    </row>
    <row r="1803" spans="1:10" ht="39.6" x14ac:dyDescent="0.3">
      <c r="A1803" s="73">
        <v>159888</v>
      </c>
      <c r="B1803" s="73" t="s">
        <v>265</v>
      </c>
      <c r="C1803" s="73">
        <v>661904</v>
      </c>
      <c r="D1803" s="73" t="s">
        <v>2050</v>
      </c>
      <c r="E1803" s="73">
        <v>435</v>
      </c>
      <c r="F1803" s="73">
        <v>0</v>
      </c>
      <c r="G1803" s="73">
        <v>0</v>
      </c>
      <c r="H1803" s="73">
        <v>435</v>
      </c>
      <c r="I1803">
        <f t="shared" si="56"/>
        <v>1</v>
      </c>
      <c r="J1803">
        <f t="shared" si="57"/>
        <v>435</v>
      </c>
    </row>
    <row r="1804" spans="1:10" ht="39.6" x14ac:dyDescent="0.3">
      <c r="A1804" s="73">
        <v>159888</v>
      </c>
      <c r="B1804" s="73" t="s">
        <v>265</v>
      </c>
      <c r="C1804" s="73">
        <v>664379</v>
      </c>
      <c r="D1804" s="73" t="s">
        <v>2060</v>
      </c>
      <c r="E1804" s="73">
        <v>302</v>
      </c>
      <c r="F1804" s="73">
        <v>0</v>
      </c>
      <c r="G1804" s="73">
        <v>133</v>
      </c>
      <c r="H1804" s="73">
        <v>435</v>
      </c>
      <c r="I1804">
        <f t="shared" si="56"/>
        <v>0.69425287356321841</v>
      </c>
      <c r="J1804">
        <f t="shared" si="57"/>
        <v>302</v>
      </c>
    </row>
    <row r="1805" spans="1:10" ht="39.6" x14ac:dyDescent="0.3">
      <c r="A1805" s="73">
        <v>159888</v>
      </c>
      <c r="B1805" s="73" t="s">
        <v>265</v>
      </c>
      <c r="C1805" s="73">
        <v>662313</v>
      </c>
      <c r="D1805" s="73" t="s">
        <v>2054</v>
      </c>
      <c r="E1805" s="73">
        <v>70</v>
      </c>
      <c r="F1805" s="73">
        <v>0</v>
      </c>
      <c r="G1805" s="73">
        <v>367</v>
      </c>
      <c r="H1805" s="73">
        <v>437</v>
      </c>
      <c r="I1805">
        <f t="shared" si="56"/>
        <v>0.16018306636155608</v>
      </c>
      <c r="J1805">
        <f t="shared" si="57"/>
        <v>70</v>
      </c>
    </row>
    <row r="1806" spans="1:10" ht="52.8" x14ac:dyDescent="0.3">
      <c r="A1806" s="73">
        <v>159888</v>
      </c>
      <c r="B1806" s="73" t="s">
        <v>265</v>
      </c>
      <c r="C1806" s="73">
        <v>662879</v>
      </c>
      <c r="D1806" s="73" t="s">
        <v>2019</v>
      </c>
      <c r="E1806" s="73">
        <v>437</v>
      </c>
      <c r="F1806" s="73">
        <v>0</v>
      </c>
      <c r="G1806" s="73">
        <v>10</v>
      </c>
      <c r="H1806" s="73">
        <v>447</v>
      </c>
      <c r="I1806">
        <f t="shared" si="56"/>
        <v>0.97762863534675615</v>
      </c>
      <c r="J1806">
        <f t="shared" si="57"/>
        <v>437</v>
      </c>
    </row>
    <row r="1807" spans="1:10" ht="39.6" x14ac:dyDescent="0.3">
      <c r="A1807" s="73">
        <v>159888</v>
      </c>
      <c r="B1807" s="73" t="s">
        <v>265</v>
      </c>
      <c r="C1807" s="73">
        <v>661883</v>
      </c>
      <c r="D1807" s="73" t="s">
        <v>1752</v>
      </c>
      <c r="E1807" s="73">
        <v>275</v>
      </c>
      <c r="F1807" s="73">
        <v>0</v>
      </c>
      <c r="G1807" s="73">
        <v>172</v>
      </c>
      <c r="H1807" s="73">
        <v>447</v>
      </c>
      <c r="I1807">
        <f t="shared" si="56"/>
        <v>0.61521252796420578</v>
      </c>
      <c r="J1807">
        <f t="shared" si="57"/>
        <v>275</v>
      </c>
    </row>
    <row r="1808" spans="1:10" ht="52.8" x14ac:dyDescent="0.3">
      <c r="A1808" s="73">
        <v>159888</v>
      </c>
      <c r="B1808" s="73" t="s">
        <v>265</v>
      </c>
      <c r="C1808" s="73">
        <v>661898</v>
      </c>
      <c r="D1808" s="73" t="s">
        <v>2043</v>
      </c>
      <c r="E1808" s="73">
        <v>412</v>
      </c>
      <c r="F1808" s="73">
        <v>0</v>
      </c>
      <c r="G1808" s="73">
        <v>35</v>
      </c>
      <c r="H1808" s="73">
        <v>447</v>
      </c>
      <c r="I1808">
        <f t="shared" si="56"/>
        <v>0.92170022371364657</v>
      </c>
      <c r="J1808">
        <f t="shared" si="57"/>
        <v>412</v>
      </c>
    </row>
    <row r="1809" spans="1:10" ht="52.8" x14ac:dyDescent="0.3">
      <c r="A1809" s="73">
        <v>159888</v>
      </c>
      <c r="B1809" s="73" t="s">
        <v>265</v>
      </c>
      <c r="C1809" s="73">
        <v>661922</v>
      </c>
      <c r="D1809" s="73" t="s">
        <v>2037</v>
      </c>
      <c r="E1809" s="73">
        <v>390</v>
      </c>
      <c r="F1809" s="73">
        <v>0</v>
      </c>
      <c r="G1809" s="73">
        <v>59</v>
      </c>
      <c r="H1809" s="73">
        <v>449</v>
      </c>
      <c r="I1809">
        <f t="shared" si="56"/>
        <v>0.86859688195991092</v>
      </c>
      <c r="J1809">
        <f t="shared" si="57"/>
        <v>390</v>
      </c>
    </row>
    <row r="1810" spans="1:10" ht="52.8" x14ac:dyDescent="0.3">
      <c r="A1810" s="73">
        <v>159888</v>
      </c>
      <c r="B1810" s="73" t="s">
        <v>265</v>
      </c>
      <c r="C1810" s="73">
        <v>661882</v>
      </c>
      <c r="D1810" s="73" t="s">
        <v>2024</v>
      </c>
      <c r="E1810" s="73">
        <v>106</v>
      </c>
      <c r="F1810" s="73">
        <v>0</v>
      </c>
      <c r="G1810" s="73">
        <v>344</v>
      </c>
      <c r="H1810" s="73">
        <v>450</v>
      </c>
      <c r="I1810">
        <f t="shared" si="56"/>
        <v>0.23555555555555555</v>
      </c>
      <c r="J1810">
        <f t="shared" si="57"/>
        <v>106</v>
      </c>
    </row>
    <row r="1811" spans="1:10" ht="39.6" x14ac:dyDescent="0.3">
      <c r="A1811" s="73">
        <v>159888</v>
      </c>
      <c r="B1811" s="73" t="s">
        <v>265</v>
      </c>
      <c r="C1811" s="73">
        <v>662626</v>
      </c>
      <c r="D1811" s="73" t="s">
        <v>2022</v>
      </c>
      <c r="E1811" s="73">
        <v>452</v>
      </c>
      <c r="F1811" s="73">
        <v>0</v>
      </c>
      <c r="G1811" s="73">
        <v>0</v>
      </c>
      <c r="H1811" s="73">
        <v>452</v>
      </c>
      <c r="I1811">
        <f t="shared" si="56"/>
        <v>1</v>
      </c>
      <c r="J1811">
        <f t="shared" si="57"/>
        <v>452</v>
      </c>
    </row>
    <row r="1812" spans="1:10" ht="52.8" x14ac:dyDescent="0.3">
      <c r="A1812" s="73">
        <v>159888</v>
      </c>
      <c r="B1812" s="73" t="s">
        <v>265</v>
      </c>
      <c r="C1812" s="73">
        <v>663600</v>
      </c>
      <c r="D1812" s="73" t="s">
        <v>2036</v>
      </c>
      <c r="E1812" s="73">
        <v>441</v>
      </c>
      <c r="F1812" s="73">
        <v>0</v>
      </c>
      <c r="G1812" s="73">
        <v>19</v>
      </c>
      <c r="H1812" s="73">
        <v>460</v>
      </c>
      <c r="I1812">
        <f t="shared" si="56"/>
        <v>0.95869565217391306</v>
      </c>
      <c r="J1812">
        <f t="shared" si="57"/>
        <v>441</v>
      </c>
    </row>
    <row r="1813" spans="1:10" ht="39.6" x14ac:dyDescent="0.3">
      <c r="A1813" s="73">
        <v>159888</v>
      </c>
      <c r="B1813" s="73" t="s">
        <v>265</v>
      </c>
      <c r="C1813" s="73">
        <v>661880</v>
      </c>
      <c r="D1813" s="73" t="s">
        <v>2021</v>
      </c>
      <c r="E1813" s="73">
        <v>480</v>
      </c>
      <c r="F1813" s="73">
        <v>0</v>
      </c>
      <c r="G1813" s="73">
        <v>14</v>
      </c>
      <c r="H1813" s="73">
        <v>494</v>
      </c>
      <c r="I1813">
        <f t="shared" si="56"/>
        <v>0.97165991902834004</v>
      </c>
      <c r="J1813">
        <f t="shared" si="57"/>
        <v>480</v>
      </c>
    </row>
    <row r="1814" spans="1:10" ht="39.6" x14ac:dyDescent="0.3">
      <c r="A1814" s="73">
        <v>159888</v>
      </c>
      <c r="B1814" s="73" t="s">
        <v>265</v>
      </c>
      <c r="C1814" s="73">
        <v>661881</v>
      </c>
      <c r="D1814" s="73" t="s">
        <v>2023</v>
      </c>
      <c r="E1814" s="73">
        <v>469</v>
      </c>
      <c r="F1814" s="73">
        <v>0</v>
      </c>
      <c r="G1814" s="73">
        <v>28</v>
      </c>
      <c r="H1814" s="73">
        <v>497</v>
      </c>
      <c r="I1814">
        <f t="shared" si="56"/>
        <v>0.94366197183098588</v>
      </c>
      <c r="J1814">
        <f t="shared" si="57"/>
        <v>469</v>
      </c>
    </row>
    <row r="1815" spans="1:10" ht="52.8" x14ac:dyDescent="0.3">
      <c r="A1815" s="73">
        <v>159888</v>
      </c>
      <c r="B1815" s="73" t="s">
        <v>265</v>
      </c>
      <c r="C1815" s="73">
        <v>661884</v>
      </c>
      <c r="D1815" s="73" t="s">
        <v>2025</v>
      </c>
      <c r="E1815" s="73">
        <v>213</v>
      </c>
      <c r="F1815" s="73">
        <v>0</v>
      </c>
      <c r="G1815" s="73">
        <v>290</v>
      </c>
      <c r="H1815" s="73">
        <v>503</v>
      </c>
      <c r="I1815">
        <f t="shared" si="56"/>
        <v>0.4234592445328032</v>
      </c>
      <c r="J1815">
        <f t="shared" si="57"/>
        <v>213</v>
      </c>
    </row>
    <row r="1816" spans="1:10" ht="39.6" x14ac:dyDescent="0.3">
      <c r="A1816" s="73">
        <v>159888</v>
      </c>
      <c r="B1816" s="73" t="s">
        <v>265</v>
      </c>
      <c r="C1816" s="73">
        <v>661920</v>
      </c>
      <c r="D1816" s="73" t="s">
        <v>2035</v>
      </c>
      <c r="E1816" s="73">
        <v>503</v>
      </c>
      <c r="F1816" s="73">
        <v>0</v>
      </c>
      <c r="G1816" s="73">
        <v>8</v>
      </c>
      <c r="H1816" s="73">
        <v>511</v>
      </c>
      <c r="I1816">
        <f t="shared" si="56"/>
        <v>0.98434442270058709</v>
      </c>
      <c r="J1816">
        <f t="shared" si="57"/>
        <v>503</v>
      </c>
    </row>
    <row r="1817" spans="1:10" ht="39.6" x14ac:dyDescent="0.3">
      <c r="A1817" s="73">
        <v>159888</v>
      </c>
      <c r="B1817" s="73" t="s">
        <v>265</v>
      </c>
      <c r="C1817" s="73">
        <v>664362</v>
      </c>
      <c r="D1817" s="73" t="s">
        <v>2034</v>
      </c>
      <c r="E1817" s="73">
        <v>250</v>
      </c>
      <c r="F1817" s="73">
        <v>0</v>
      </c>
      <c r="G1817" s="73">
        <v>273</v>
      </c>
      <c r="H1817" s="73">
        <v>523</v>
      </c>
      <c r="I1817">
        <f t="shared" si="56"/>
        <v>0.47801147227533458</v>
      </c>
      <c r="J1817">
        <f t="shared" si="57"/>
        <v>250</v>
      </c>
    </row>
    <row r="1818" spans="1:10" ht="39.6" x14ac:dyDescent="0.3">
      <c r="A1818" s="73">
        <v>159888</v>
      </c>
      <c r="B1818" s="73" t="s">
        <v>265</v>
      </c>
      <c r="C1818" s="73">
        <v>662880</v>
      </c>
      <c r="D1818" s="73" t="s">
        <v>2038</v>
      </c>
      <c r="E1818" s="73">
        <v>224</v>
      </c>
      <c r="F1818" s="73">
        <v>0</v>
      </c>
      <c r="G1818" s="73">
        <v>301</v>
      </c>
      <c r="H1818" s="73">
        <v>525</v>
      </c>
      <c r="I1818">
        <f t="shared" si="56"/>
        <v>0.42666666666666669</v>
      </c>
      <c r="J1818">
        <f t="shared" si="57"/>
        <v>224</v>
      </c>
    </row>
    <row r="1819" spans="1:10" ht="39.6" x14ac:dyDescent="0.3">
      <c r="A1819" s="73">
        <v>159888</v>
      </c>
      <c r="B1819" s="73" t="s">
        <v>265</v>
      </c>
      <c r="C1819" s="73">
        <v>661908</v>
      </c>
      <c r="D1819" s="73" t="s">
        <v>2053</v>
      </c>
      <c r="E1819" s="73">
        <v>492</v>
      </c>
      <c r="F1819" s="73">
        <v>0</v>
      </c>
      <c r="G1819" s="73">
        <v>41</v>
      </c>
      <c r="H1819" s="73">
        <v>533</v>
      </c>
      <c r="I1819">
        <f t="shared" si="56"/>
        <v>0.92307692307692313</v>
      </c>
      <c r="J1819">
        <f t="shared" si="57"/>
        <v>492</v>
      </c>
    </row>
    <row r="1820" spans="1:10" ht="39.6" x14ac:dyDescent="0.3">
      <c r="A1820" s="73">
        <v>159888</v>
      </c>
      <c r="B1820" s="73" t="s">
        <v>265</v>
      </c>
      <c r="C1820" s="73">
        <v>664396</v>
      </c>
      <c r="D1820" s="73" t="s">
        <v>1141</v>
      </c>
      <c r="E1820" s="73">
        <v>253</v>
      </c>
      <c r="F1820" s="73">
        <v>0</v>
      </c>
      <c r="G1820" s="73">
        <v>316</v>
      </c>
      <c r="H1820" s="73">
        <v>569</v>
      </c>
      <c r="I1820">
        <f t="shared" si="56"/>
        <v>0.44463971880492092</v>
      </c>
      <c r="J1820">
        <f t="shared" si="57"/>
        <v>253</v>
      </c>
    </row>
    <row r="1821" spans="1:10" ht="52.8" x14ac:dyDescent="0.3">
      <c r="A1821" s="73">
        <v>159888</v>
      </c>
      <c r="B1821" s="73" t="s">
        <v>265</v>
      </c>
      <c r="C1821" s="73">
        <v>664590</v>
      </c>
      <c r="D1821" s="73" t="s">
        <v>2031</v>
      </c>
      <c r="E1821" s="73">
        <v>590</v>
      </c>
      <c r="F1821" s="73">
        <v>0</v>
      </c>
      <c r="G1821" s="73">
        <v>0</v>
      </c>
      <c r="H1821" s="73">
        <v>590</v>
      </c>
      <c r="I1821">
        <f t="shared" si="56"/>
        <v>1</v>
      </c>
      <c r="J1821">
        <f t="shared" si="57"/>
        <v>590</v>
      </c>
    </row>
    <row r="1822" spans="1:10" ht="52.8" x14ac:dyDescent="0.3">
      <c r="A1822" s="73">
        <v>159888</v>
      </c>
      <c r="B1822" s="73" t="s">
        <v>265</v>
      </c>
      <c r="C1822" s="73">
        <v>679037</v>
      </c>
      <c r="D1822" s="73" t="s">
        <v>2052</v>
      </c>
      <c r="E1822" s="73">
        <v>252</v>
      </c>
      <c r="F1822" s="73">
        <v>0</v>
      </c>
      <c r="G1822" s="73">
        <v>345</v>
      </c>
      <c r="H1822" s="73">
        <v>597</v>
      </c>
      <c r="I1822">
        <f t="shared" si="56"/>
        <v>0.42211055276381909</v>
      </c>
      <c r="J1822">
        <f t="shared" si="57"/>
        <v>252</v>
      </c>
    </row>
    <row r="1823" spans="1:10" ht="39.6" x14ac:dyDescent="0.3">
      <c r="A1823" s="73">
        <v>159888</v>
      </c>
      <c r="B1823" s="73" t="s">
        <v>265</v>
      </c>
      <c r="C1823" s="73">
        <v>663745</v>
      </c>
      <c r="D1823" s="73" t="s">
        <v>2032</v>
      </c>
      <c r="E1823" s="73">
        <v>574</v>
      </c>
      <c r="F1823" s="73">
        <v>0</v>
      </c>
      <c r="G1823" s="73">
        <v>35</v>
      </c>
      <c r="H1823" s="73">
        <v>609</v>
      </c>
      <c r="I1823">
        <f t="shared" si="56"/>
        <v>0.94252873563218387</v>
      </c>
      <c r="J1823">
        <f t="shared" si="57"/>
        <v>574</v>
      </c>
    </row>
    <row r="1824" spans="1:10" ht="39.6" x14ac:dyDescent="0.3">
      <c r="A1824" s="73">
        <v>159888</v>
      </c>
      <c r="B1824" s="73" t="s">
        <v>265</v>
      </c>
      <c r="C1824" s="73">
        <v>664378</v>
      </c>
      <c r="D1824" s="73" t="s">
        <v>2044</v>
      </c>
      <c r="E1824" s="73">
        <v>226</v>
      </c>
      <c r="F1824" s="73">
        <v>0</v>
      </c>
      <c r="G1824" s="73">
        <v>420</v>
      </c>
      <c r="H1824" s="73">
        <v>646</v>
      </c>
      <c r="I1824">
        <f t="shared" si="56"/>
        <v>0.34984520123839008</v>
      </c>
      <c r="J1824">
        <f t="shared" si="57"/>
        <v>226</v>
      </c>
    </row>
    <row r="1825" spans="1:10" ht="39.6" x14ac:dyDescent="0.3">
      <c r="A1825" s="73">
        <v>159888</v>
      </c>
      <c r="B1825" s="73" t="s">
        <v>265</v>
      </c>
      <c r="C1825" s="73">
        <v>659145</v>
      </c>
      <c r="D1825" s="73" t="s">
        <v>2057</v>
      </c>
      <c r="E1825" s="73">
        <v>589</v>
      </c>
      <c r="F1825" s="73">
        <v>0</v>
      </c>
      <c r="G1825" s="73">
        <v>58</v>
      </c>
      <c r="H1825" s="73">
        <v>647</v>
      </c>
      <c r="I1825">
        <f t="shared" si="56"/>
        <v>0.91035548686244205</v>
      </c>
      <c r="J1825">
        <f t="shared" si="57"/>
        <v>589</v>
      </c>
    </row>
    <row r="1826" spans="1:10" ht="39.6" x14ac:dyDescent="0.3">
      <c r="A1826" s="73">
        <v>159888</v>
      </c>
      <c r="B1826" s="73" t="s">
        <v>265</v>
      </c>
      <c r="C1826" s="73">
        <v>679017</v>
      </c>
      <c r="D1826" s="73" t="s">
        <v>2051</v>
      </c>
      <c r="E1826" s="73">
        <v>274</v>
      </c>
      <c r="F1826" s="73">
        <v>0</v>
      </c>
      <c r="G1826" s="73">
        <v>377</v>
      </c>
      <c r="H1826" s="73">
        <v>651</v>
      </c>
      <c r="I1826">
        <f t="shared" si="56"/>
        <v>0.42089093701996927</v>
      </c>
      <c r="J1826">
        <f t="shared" si="57"/>
        <v>274</v>
      </c>
    </row>
    <row r="1827" spans="1:10" ht="39.6" x14ac:dyDescent="0.3">
      <c r="A1827" s="73">
        <v>159888</v>
      </c>
      <c r="B1827" s="73" t="s">
        <v>265</v>
      </c>
      <c r="C1827" s="73">
        <v>662892</v>
      </c>
      <c r="D1827" s="73" t="s">
        <v>2020</v>
      </c>
      <c r="E1827" s="73">
        <v>599</v>
      </c>
      <c r="F1827" s="73">
        <v>0</v>
      </c>
      <c r="G1827" s="73">
        <v>93</v>
      </c>
      <c r="H1827" s="73">
        <v>692</v>
      </c>
      <c r="I1827">
        <f t="shared" si="56"/>
        <v>0.86560693641618502</v>
      </c>
      <c r="J1827">
        <f t="shared" si="57"/>
        <v>599</v>
      </c>
    </row>
    <row r="1828" spans="1:10" ht="39.6" x14ac:dyDescent="0.3">
      <c r="A1828" s="73">
        <v>159888</v>
      </c>
      <c r="B1828" s="73" t="s">
        <v>265</v>
      </c>
      <c r="C1828" s="73">
        <v>687185</v>
      </c>
      <c r="D1828" s="73" t="s">
        <v>2058</v>
      </c>
      <c r="E1828" s="73">
        <v>681</v>
      </c>
      <c r="F1828" s="73">
        <v>0</v>
      </c>
      <c r="G1828" s="73">
        <v>190</v>
      </c>
      <c r="H1828" s="73">
        <v>871</v>
      </c>
      <c r="I1828">
        <f t="shared" si="56"/>
        <v>0.78185993111366248</v>
      </c>
      <c r="J1828">
        <f t="shared" si="57"/>
        <v>681</v>
      </c>
    </row>
    <row r="1829" spans="1:10" ht="66" x14ac:dyDescent="0.3">
      <c r="A1829" s="73">
        <v>159888</v>
      </c>
      <c r="B1829" s="73" t="s">
        <v>265</v>
      </c>
      <c r="C1829" s="73">
        <v>663975</v>
      </c>
      <c r="D1829" s="73" t="s">
        <v>2028</v>
      </c>
      <c r="E1829" s="73">
        <v>524</v>
      </c>
      <c r="F1829" s="73">
        <v>0</v>
      </c>
      <c r="G1829" s="73">
        <v>635</v>
      </c>
      <c r="H1829" s="73">
        <v>1159</v>
      </c>
      <c r="I1829">
        <f t="shared" si="56"/>
        <v>0.45211389128559104</v>
      </c>
      <c r="J1829">
        <f t="shared" si="57"/>
        <v>524</v>
      </c>
    </row>
    <row r="1830" spans="1:10" ht="39.6" x14ac:dyDescent="0.3">
      <c r="A1830" s="73">
        <v>159888</v>
      </c>
      <c r="B1830" s="73" t="s">
        <v>265</v>
      </c>
      <c r="C1830" s="73">
        <v>663462</v>
      </c>
      <c r="D1830" s="73" t="s">
        <v>2045</v>
      </c>
      <c r="E1830" s="73">
        <v>1126</v>
      </c>
      <c r="F1830" s="73">
        <v>0</v>
      </c>
      <c r="G1830" s="73">
        <v>311</v>
      </c>
      <c r="H1830" s="73">
        <v>1437</v>
      </c>
      <c r="I1830">
        <f t="shared" si="56"/>
        <v>0.78357689631176064</v>
      </c>
      <c r="J1830">
        <f t="shared" si="57"/>
        <v>1126</v>
      </c>
    </row>
    <row r="1831" spans="1:10" ht="39.6" x14ac:dyDescent="0.3">
      <c r="A1831" s="73">
        <v>159888</v>
      </c>
      <c r="B1831" s="73" t="s">
        <v>265</v>
      </c>
      <c r="C1831" s="73">
        <v>663985</v>
      </c>
      <c r="D1831" s="73" t="s">
        <v>1793</v>
      </c>
      <c r="E1831" s="73">
        <v>1496</v>
      </c>
      <c r="F1831" s="73">
        <v>0</v>
      </c>
      <c r="G1831" s="73">
        <v>63</v>
      </c>
      <c r="H1831" s="73">
        <v>1559</v>
      </c>
      <c r="I1831">
        <f t="shared" si="56"/>
        <v>0.95958948043617709</v>
      </c>
      <c r="J1831">
        <f t="shared" si="57"/>
        <v>1496</v>
      </c>
    </row>
    <row r="1832" spans="1:10" ht="39.6" x14ac:dyDescent="0.3">
      <c r="A1832" s="73">
        <v>159888</v>
      </c>
      <c r="B1832" s="73" t="s">
        <v>265</v>
      </c>
      <c r="C1832" s="73">
        <v>664278</v>
      </c>
      <c r="D1832" s="73" t="s">
        <v>2055</v>
      </c>
      <c r="E1832" s="73">
        <v>704</v>
      </c>
      <c r="F1832" s="73">
        <v>0</v>
      </c>
      <c r="G1832" s="73">
        <v>1024</v>
      </c>
      <c r="H1832" s="73">
        <v>1728</v>
      </c>
      <c r="I1832">
        <f t="shared" si="56"/>
        <v>0.40740740740740738</v>
      </c>
      <c r="J1832">
        <f t="shared" si="57"/>
        <v>704</v>
      </c>
    </row>
    <row r="1833" spans="1:10" ht="39.6" x14ac:dyDescent="0.3">
      <c r="A1833" s="73">
        <v>160002</v>
      </c>
      <c r="B1833" s="73" t="s">
        <v>266</v>
      </c>
      <c r="C1833" s="73">
        <v>660760</v>
      </c>
      <c r="D1833" s="73" t="s">
        <v>2062</v>
      </c>
      <c r="E1833" s="73">
        <v>189</v>
      </c>
      <c r="F1833" s="73">
        <v>0</v>
      </c>
      <c r="G1833" s="73">
        <v>0</v>
      </c>
      <c r="H1833" s="73">
        <v>189</v>
      </c>
      <c r="I1833">
        <f t="shared" si="56"/>
        <v>1</v>
      </c>
      <c r="J1833">
        <f t="shared" si="57"/>
        <v>189</v>
      </c>
    </row>
    <row r="1834" spans="1:10" ht="52.8" x14ac:dyDescent="0.3">
      <c r="A1834" s="73">
        <v>159936</v>
      </c>
      <c r="B1834" s="73" t="s">
        <v>267</v>
      </c>
      <c r="C1834" s="73">
        <v>660943</v>
      </c>
      <c r="D1834" s="73" t="s">
        <v>2068</v>
      </c>
      <c r="E1834" s="73">
        <v>116</v>
      </c>
      <c r="F1834" s="73">
        <v>35</v>
      </c>
      <c r="G1834" s="73">
        <v>325</v>
      </c>
      <c r="H1834" s="73">
        <v>476</v>
      </c>
      <c r="I1834">
        <f t="shared" si="56"/>
        <v>0.3172268907563025</v>
      </c>
      <c r="J1834">
        <f t="shared" si="57"/>
        <v>151</v>
      </c>
    </row>
    <row r="1835" spans="1:10" ht="52.8" x14ac:dyDescent="0.3">
      <c r="A1835" s="73">
        <v>159936</v>
      </c>
      <c r="B1835" s="73" t="s">
        <v>267</v>
      </c>
      <c r="C1835" s="73">
        <v>684963</v>
      </c>
      <c r="D1835" s="73" t="s">
        <v>2063</v>
      </c>
      <c r="E1835" s="73">
        <v>68</v>
      </c>
      <c r="F1835" s="73">
        <v>17</v>
      </c>
      <c r="G1835" s="73">
        <v>510</v>
      </c>
      <c r="H1835" s="73">
        <v>595</v>
      </c>
      <c r="I1835">
        <f t="shared" si="56"/>
        <v>0.14285714285714285</v>
      </c>
      <c r="J1835">
        <f t="shared" si="57"/>
        <v>85</v>
      </c>
    </row>
    <row r="1836" spans="1:10" ht="39.6" x14ac:dyDescent="0.3">
      <c r="A1836" s="73">
        <v>159936</v>
      </c>
      <c r="B1836" s="73" t="s">
        <v>267</v>
      </c>
      <c r="C1836" s="73">
        <v>684964</v>
      </c>
      <c r="D1836" s="73" t="s">
        <v>2070</v>
      </c>
      <c r="E1836" s="73">
        <v>93</v>
      </c>
      <c r="F1836" s="73">
        <v>22</v>
      </c>
      <c r="G1836" s="73">
        <v>576</v>
      </c>
      <c r="H1836" s="73">
        <v>691</v>
      </c>
      <c r="I1836">
        <f t="shared" si="56"/>
        <v>0.16642547033285093</v>
      </c>
      <c r="J1836">
        <f t="shared" si="57"/>
        <v>115</v>
      </c>
    </row>
    <row r="1837" spans="1:10" ht="52.8" x14ac:dyDescent="0.3">
      <c r="A1837" s="73">
        <v>159936</v>
      </c>
      <c r="B1837" s="73" t="s">
        <v>267</v>
      </c>
      <c r="C1837" s="73">
        <v>660945</v>
      </c>
      <c r="D1837" s="73" t="s">
        <v>2067</v>
      </c>
      <c r="E1837" s="73">
        <v>62</v>
      </c>
      <c r="F1837" s="73">
        <v>15</v>
      </c>
      <c r="G1837" s="73">
        <v>617</v>
      </c>
      <c r="H1837" s="73">
        <v>694</v>
      </c>
      <c r="I1837">
        <f t="shared" si="56"/>
        <v>0.11095100864553314</v>
      </c>
      <c r="J1837">
        <f t="shared" si="57"/>
        <v>77</v>
      </c>
    </row>
    <row r="1838" spans="1:10" ht="52.8" x14ac:dyDescent="0.3">
      <c r="A1838" s="73">
        <v>159936</v>
      </c>
      <c r="B1838" s="73" t="s">
        <v>267</v>
      </c>
      <c r="C1838" s="73">
        <v>660947</v>
      </c>
      <c r="D1838" s="73" t="s">
        <v>2064</v>
      </c>
      <c r="E1838" s="73">
        <v>104</v>
      </c>
      <c r="F1838" s="73">
        <v>22</v>
      </c>
      <c r="G1838" s="73">
        <v>679</v>
      </c>
      <c r="H1838" s="73">
        <v>805</v>
      </c>
      <c r="I1838">
        <f t="shared" si="56"/>
        <v>0.15652173913043479</v>
      </c>
      <c r="J1838">
        <f t="shared" si="57"/>
        <v>126</v>
      </c>
    </row>
    <row r="1839" spans="1:10" ht="66" x14ac:dyDescent="0.3">
      <c r="A1839" s="73">
        <v>159936</v>
      </c>
      <c r="B1839" s="73" t="s">
        <v>267</v>
      </c>
      <c r="C1839" s="73">
        <v>662484</v>
      </c>
      <c r="D1839" s="73" t="s">
        <v>2065</v>
      </c>
      <c r="E1839" s="73">
        <v>129</v>
      </c>
      <c r="F1839" s="73">
        <v>49</v>
      </c>
      <c r="G1839" s="73">
        <v>752</v>
      </c>
      <c r="H1839" s="73">
        <v>930</v>
      </c>
      <c r="I1839">
        <f t="shared" si="56"/>
        <v>0.1913978494623656</v>
      </c>
      <c r="J1839">
        <f t="shared" si="57"/>
        <v>178</v>
      </c>
    </row>
    <row r="1840" spans="1:10" ht="52.8" x14ac:dyDescent="0.3">
      <c r="A1840" s="73">
        <v>159936</v>
      </c>
      <c r="B1840" s="73" t="s">
        <v>267</v>
      </c>
      <c r="C1840" s="73">
        <v>684961</v>
      </c>
      <c r="D1840" s="73" t="s">
        <v>2066</v>
      </c>
      <c r="E1840" s="73">
        <v>147</v>
      </c>
      <c r="F1840" s="73">
        <v>57</v>
      </c>
      <c r="G1840" s="73">
        <v>849</v>
      </c>
      <c r="H1840" s="73">
        <v>1053</v>
      </c>
      <c r="I1840">
        <f t="shared" si="56"/>
        <v>0.19373219373219372</v>
      </c>
      <c r="J1840">
        <f t="shared" si="57"/>
        <v>204</v>
      </c>
    </row>
    <row r="1841" spans="1:10" ht="52.8" x14ac:dyDescent="0.3">
      <c r="A1841" s="73">
        <v>159936</v>
      </c>
      <c r="B1841" s="73" t="s">
        <v>267</v>
      </c>
      <c r="C1841" s="73">
        <v>684962</v>
      </c>
      <c r="D1841" s="73" t="s">
        <v>2069</v>
      </c>
      <c r="E1841" s="73">
        <v>96</v>
      </c>
      <c r="F1841" s="73">
        <v>32</v>
      </c>
      <c r="G1841" s="73">
        <v>976</v>
      </c>
      <c r="H1841" s="73">
        <v>1104</v>
      </c>
      <c r="I1841">
        <f t="shared" si="56"/>
        <v>0.11594202898550725</v>
      </c>
      <c r="J1841">
        <f t="shared" si="57"/>
        <v>128</v>
      </c>
    </row>
    <row r="1842" spans="1:10" ht="39.6" x14ac:dyDescent="0.3">
      <c r="A1842" s="73">
        <v>159936</v>
      </c>
      <c r="B1842" s="73" t="s">
        <v>267</v>
      </c>
      <c r="C1842" s="73">
        <v>660949</v>
      </c>
      <c r="D1842" s="73" t="s">
        <v>2071</v>
      </c>
      <c r="E1842" s="73">
        <v>336</v>
      </c>
      <c r="F1842" s="73">
        <v>111</v>
      </c>
      <c r="G1842" s="73">
        <v>2484</v>
      </c>
      <c r="H1842" s="73">
        <v>2931</v>
      </c>
      <c r="I1842">
        <f t="shared" si="56"/>
        <v>0.15250767656090072</v>
      </c>
      <c r="J1842">
        <f t="shared" si="57"/>
        <v>447</v>
      </c>
    </row>
    <row r="1843" spans="1:10" ht="39.6" x14ac:dyDescent="0.3">
      <c r="A1843" s="73">
        <v>159493</v>
      </c>
      <c r="B1843" s="73" t="s">
        <v>268</v>
      </c>
      <c r="C1843" s="73">
        <v>662188</v>
      </c>
      <c r="D1843" s="73" t="s">
        <v>2072</v>
      </c>
      <c r="E1843" s="73">
        <v>46</v>
      </c>
      <c r="F1843" s="73">
        <v>0</v>
      </c>
      <c r="G1843" s="73">
        <v>37</v>
      </c>
      <c r="H1843" s="73">
        <v>83</v>
      </c>
      <c r="I1843">
        <f t="shared" si="56"/>
        <v>0.55421686746987953</v>
      </c>
      <c r="J1843">
        <f t="shared" si="57"/>
        <v>46</v>
      </c>
    </row>
    <row r="1844" spans="1:10" ht="39.6" x14ac:dyDescent="0.3">
      <c r="A1844" s="73">
        <v>159493</v>
      </c>
      <c r="B1844" s="73" t="s">
        <v>268</v>
      </c>
      <c r="C1844" s="73">
        <v>662189</v>
      </c>
      <c r="D1844" s="73" t="s">
        <v>2073</v>
      </c>
      <c r="E1844" s="73">
        <v>91</v>
      </c>
      <c r="F1844" s="73">
        <v>0</v>
      </c>
      <c r="G1844" s="73">
        <v>28</v>
      </c>
      <c r="H1844" s="73">
        <v>119</v>
      </c>
      <c r="I1844">
        <f t="shared" si="56"/>
        <v>0.76470588235294112</v>
      </c>
      <c r="J1844">
        <f t="shared" si="57"/>
        <v>91</v>
      </c>
    </row>
    <row r="1845" spans="1:10" ht="39.6" x14ac:dyDescent="0.3">
      <c r="A1845" s="73">
        <v>159433</v>
      </c>
      <c r="B1845" s="73" t="s">
        <v>269</v>
      </c>
      <c r="C1845" s="73">
        <v>661576</v>
      </c>
      <c r="D1845" s="73" t="s">
        <v>1041</v>
      </c>
      <c r="E1845" s="73">
        <v>177</v>
      </c>
      <c r="F1845" s="73">
        <v>0</v>
      </c>
      <c r="G1845" s="73">
        <v>105</v>
      </c>
      <c r="H1845" s="73">
        <v>282</v>
      </c>
      <c r="I1845">
        <f t="shared" si="56"/>
        <v>0.62765957446808507</v>
      </c>
      <c r="J1845">
        <f t="shared" si="57"/>
        <v>177</v>
      </c>
    </row>
    <row r="1846" spans="1:10" ht="39.6" x14ac:dyDescent="0.3">
      <c r="A1846" s="73">
        <v>159433</v>
      </c>
      <c r="B1846" s="73" t="s">
        <v>269</v>
      </c>
      <c r="C1846" s="73">
        <v>665020</v>
      </c>
      <c r="D1846" s="73" t="s">
        <v>2076</v>
      </c>
      <c r="E1846" s="73">
        <v>176</v>
      </c>
      <c r="F1846" s="73">
        <v>0</v>
      </c>
      <c r="G1846" s="73">
        <v>114</v>
      </c>
      <c r="H1846" s="73">
        <v>290</v>
      </c>
      <c r="I1846">
        <f t="shared" si="56"/>
        <v>0.60689655172413792</v>
      </c>
      <c r="J1846">
        <f t="shared" si="57"/>
        <v>176</v>
      </c>
    </row>
    <row r="1847" spans="1:10" ht="39.6" x14ac:dyDescent="0.3">
      <c r="A1847" s="73">
        <v>159433</v>
      </c>
      <c r="B1847" s="73" t="s">
        <v>269</v>
      </c>
      <c r="C1847" s="73">
        <v>661577</v>
      </c>
      <c r="D1847" s="73" t="s">
        <v>2074</v>
      </c>
      <c r="E1847" s="73">
        <v>205</v>
      </c>
      <c r="F1847" s="73">
        <v>0</v>
      </c>
      <c r="G1847" s="73">
        <v>87</v>
      </c>
      <c r="H1847" s="73">
        <v>292</v>
      </c>
      <c r="I1847">
        <f t="shared" si="56"/>
        <v>0.70205479452054798</v>
      </c>
      <c r="J1847">
        <f t="shared" si="57"/>
        <v>205</v>
      </c>
    </row>
    <row r="1848" spans="1:10" ht="39.6" x14ac:dyDescent="0.3">
      <c r="A1848" s="73">
        <v>159433</v>
      </c>
      <c r="B1848" s="73" t="s">
        <v>269</v>
      </c>
      <c r="C1848" s="73">
        <v>661579</v>
      </c>
      <c r="D1848" s="73" t="s">
        <v>2075</v>
      </c>
      <c r="E1848" s="73">
        <v>133</v>
      </c>
      <c r="F1848" s="73">
        <v>45</v>
      </c>
      <c r="G1848" s="73">
        <v>197</v>
      </c>
      <c r="H1848" s="73">
        <v>375</v>
      </c>
      <c r="I1848">
        <f t="shared" si="56"/>
        <v>0.47466666666666668</v>
      </c>
      <c r="J1848">
        <f t="shared" si="57"/>
        <v>178</v>
      </c>
    </row>
    <row r="1849" spans="1:10" ht="52.8" x14ac:dyDescent="0.3">
      <c r="A1849" s="73">
        <v>159500</v>
      </c>
      <c r="B1849" s="73" t="s">
        <v>270</v>
      </c>
      <c r="C1849" s="73">
        <v>661736</v>
      </c>
      <c r="D1849" s="73" t="s">
        <v>2077</v>
      </c>
      <c r="E1849" s="73">
        <v>99</v>
      </c>
      <c r="F1849" s="73">
        <v>22</v>
      </c>
      <c r="G1849" s="73">
        <v>141</v>
      </c>
      <c r="H1849" s="73">
        <v>262</v>
      </c>
      <c r="I1849">
        <f t="shared" si="56"/>
        <v>0.46183206106870228</v>
      </c>
      <c r="J1849">
        <f t="shared" si="57"/>
        <v>121</v>
      </c>
    </row>
    <row r="1850" spans="1:10" ht="39.6" x14ac:dyDescent="0.3">
      <c r="A1850" s="73">
        <v>159400</v>
      </c>
      <c r="B1850" s="73" t="s">
        <v>271</v>
      </c>
      <c r="C1850" s="73">
        <v>687221</v>
      </c>
      <c r="D1850" s="73" t="s">
        <v>2078</v>
      </c>
      <c r="E1850" s="73">
        <v>38</v>
      </c>
      <c r="F1850" s="73">
        <v>0</v>
      </c>
      <c r="G1850" s="73">
        <v>7</v>
      </c>
      <c r="H1850" s="73">
        <v>45</v>
      </c>
      <c r="I1850">
        <f t="shared" si="56"/>
        <v>0.84444444444444444</v>
      </c>
      <c r="J1850">
        <f t="shared" si="57"/>
        <v>38</v>
      </c>
    </row>
    <row r="1851" spans="1:10" ht="39.6" x14ac:dyDescent="0.3">
      <c r="A1851" s="73">
        <v>159400</v>
      </c>
      <c r="B1851" s="73" t="s">
        <v>271</v>
      </c>
      <c r="C1851" s="73">
        <v>661773</v>
      </c>
      <c r="D1851" s="73" t="s">
        <v>2081</v>
      </c>
      <c r="E1851" s="73">
        <v>110</v>
      </c>
      <c r="F1851" s="73">
        <v>0</v>
      </c>
      <c r="G1851" s="73">
        <v>78</v>
      </c>
      <c r="H1851" s="73">
        <v>188</v>
      </c>
      <c r="I1851">
        <f t="shared" si="56"/>
        <v>0.58510638297872342</v>
      </c>
      <c r="J1851">
        <f t="shared" si="57"/>
        <v>110</v>
      </c>
    </row>
    <row r="1852" spans="1:10" ht="39.6" x14ac:dyDescent="0.3">
      <c r="A1852" s="73">
        <v>159400</v>
      </c>
      <c r="B1852" s="73" t="s">
        <v>271</v>
      </c>
      <c r="C1852" s="73">
        <v>661774</v>
      </c>
      <c r="D1852" s="73" t="s">
        <v>2080</v>
      </c>
      <c r="E1852" s="73">
        <v>143</v>
      </c>
      <c r="F1852" s="73">
        <v>0</v>
      </c>
      <c r="G1852" s="73">
        <v>74</v>
      </c>
      <c r="H1852" s="73">
        <v>217</v>
      </c>
      <c r="I1852">
        <f t="shared" si="56"/>
        <v>0.65898617511520741</v>
      </c>
      <c r="J1852">
        <f t="shared" si="57"/>
        <v>143</v>
      </c>
    </row>
    <row r="1853" spans="1:10" ht="39.6" x14ac:dyDescent="0.3">
      <c r="A1853" s="73">
        <v>159400</v>
      </c>
      <c r="B1853" s="73" t="s">
        <v>271</v>
      </c>
      <c r="C1853" s="73">
        <v>678928</v>
      </c>
      <c r="D1853" s="73" t="s">
        <v>2079</v>
      </c>
      <c r="E1853" s="73">
        <v>226</v>
      </c>
      <c r="F1853" s="73">
        <v>36</v>
      </c>
      <c r="G1853" s="73">
        <v>168</v>
      </c>
      <c r="H1853" s="73">
        <v>430</v>
      </c>
      <c r="I1853">
        <f t="shared" si="56"/>
        <v>0.6093023255813953</v>
      </c>
      <c r="J1853">
        <f t="shared" si="57"/>
        <v>262</v>
      </c>
    </row>
    <row r="1854" spans="1:10" ht="39.6" x14ac:dyDescent="0.3">
      <c r="A1854" s="73">
        <v>159436</v>
      </c>
      <c r="B1854" s="73" t="s">
        <v>272</v>
      </c>
      <c r="C1854" s="73">
        <v>685844</v>
      </c>
      <c r="D1854" s="73" t="s">
        <v>2082</v>
      </c>
      <c r="E1854" s="73">
        <v>22</v>
      </c>
      <c r="F1854" s="73">
        <v>0</v>
      </c>
      <c r="G1854" s="73">
        <v>0</v>
      </c>
      <c r="H1854" s="73">
        <v>22</v>
      </c>
      <c r="I1854">
        <f t="shared" si="56"/>
        <v>1</v>
      </c>
      <c r="J1854">
        <f t="shared" si="57"/>
        <v>22</v>
      </c>
    </row>
    <row r="1855" spans="1:10" ht="39.6" x14ac:dyDescent="0.3">
      <c r="A1855" s="73">
        <v>159436</v>
      </c>
      <c r="B1855" s="73" t="s">
        <v>272</v>
      </c>
      <c r="C1855" s="73">
        <v>685845</v>
      </c>
      <c r="D1855" s="73" t="s">
        <v>2084</v>
      </c>
      <c r="E1855" s="73">
        <v>106</v>
      </c>
      <c r="F1855" s="73">
        <v>0</v>
      </c>
      <c r="G1855" s="73">
        <v>0</v>
      </c>
      <c r="H1855" s="73">
        <v>106</v>
      </c>
      <c r="I1855">
        <f t="shared" si="56"/>
        <v>1</v>
      </c>
      <c r="J1855">
        <f t="shared" si="57"/>
        <v>106</v>
      </c>
    </row>
    <row r="1856" spans="1:10" ht="39.6" x14ac:dyDescent="0.3">
      <c r="A1856" s="73">
        <v>159436</v>
      </c>
      <c r="B1856" s="73" t="s">
        <v>272</v>
      </c>
      <c r="C1856" s="73">
        <v>659106</v>
      </c>
      <c r="D1856" s="73" t="s">
        <v>415</v>
      </c>
      <c r="E1856" s="73">
        <v>222</v>
      </c>
      <c r="F1856" s="73">
        <v>0</v>
      </c>
      <c r="G1856" s="73">
        <v>0</v>
      </c>
      <c r="H1856" s="73">
        <v>222</v>
      </c>
      <c r="I1856">
        <f t="shared" si="56"/>
        <v>1</v>
      </c>
      <c r="J1856">
        <f t="shared" si="57"/>
        <v>222</v>
      </c>
    </row>
    <row r="1857" spans="1:10" ht="39.6" x14ac:dyDescent="0.3">
      <c r="A1857" s="73">
        <v>159436</v>
      </c>
      <c r="B1857" s="73" t="s">
        <v>272</v>
      </c>
      <c r="C1857" s="73">
        <v>663589</v>
      </c>
      <c r="D1857" s="73" t="s">
        <v>2083</v>
      </c>
      <c r="E1857" s="73">
        <v>251</v>
      </c>
      <c r="F1857" s="73">
        <v>0</v>
      </c>
      <c r="G1857" s="73">
        <v>12</v>
      </c>
      <c r="H1857" s="73">
        <v>263</v>
      </c>
      <c r="I1857">
        <f t="shared" si="56"/>
        <v>0.95437262357414454</v>
      </c>
      <c r="J1857">
        <f t="shared" si="57"/>
        <v>251</v>
      </c>
    </row>
    <row r="1858" spans="1:10" ht="39.6" x14ac:dyDescent="0.3">
      <c r="A1858" s="73">
        <v>159436</v>
      </c>
      <c r="B1858" s="73" t="s">
        <v>272</v>
      </c>
      <c r="C1858" s="73">
        <v>661837</v>
      </c>
      <c r="D1858" s="73" t="s">
        <v>385</v>
      </c>
      <c r="E1858" s="73">
        <v>439</v>
      </c>
      <c r="F1858" s="73">
        <v>0</v>
      </c>
      <c r="G1858" s="73">
        <v>0</v>
      </c>
      <c r="H1858" s="73">
        <v>439</v>
      </c>
      <c r="I1858">
        <f t="shared" ref="I1858:I1921" si="58">SUM(E1858:F1858)/H1858</f>
        <v>1</v>
      </c>
      <c r="J1858">
        <f t="shared" ref="J1858:J1921" si="59">SUM(E1858:F1858)</f>
        <v>439</v>
      </c>
    </row>
    <row r="1859" spans="1:10" ht="66" x14ac:dyDescent="0.3">
      <c r="A1859" s="73">
        <v>159914</v>
      </c>
      <c r="B1859" s="73" t="s">
        <v>273</v>
      </c>
      <c r="C1859" s="73">
        <v>662269</v>
      </c>
      <c r="D1859" s="73" t="s">
        <v>2085</v>
      </c>
      <c r="E1859" s="73">
        <v>174</v>
      </c>
      <c r="F1859" s="73">
        <v>0</v>
      </c>
      <c r="G1859" s="73">
        <v>0</v>
      </c>
      <c r="H1859" s="73">
        <v>174</v>
      </c>
      <c r="I1859">
        <f t="shared" si="58"/>
        <v>1</v>
      </c>
      <c r="J1859">
        <f t="shared" si="59"/>
        <v>174</v>
      </c>
    </row>
    <row r="1860" spans="1:10" ht="39.6" x14ac:dyDescent="0.3">
      <c r="A1860" s="73">
        <v>159914</v>
      </c>
      <c r="B1860" s="73" t="s">
        <v>273</v>
      </c>
      <c r="C1860" s="73">
        <v>663602</v>
      </c>
      <c r="D1860" s="73" t="s">
        <v>2090</v>
      </c>
      <c r="E1860" s="73">
        <v>196</v>
      </c>
      <c r="F1860" s="73">
        <v>0</v>
      </c>
      <c r="G1860" s="73">
        <v>0</v>
      </c>
      <c r="H1860" s="73">
        <v>196</v>
      </c>
      <c r="I1860">
        <f t="shared" si="58"/>
        <v>1</v>
      </c>
      <c r="J1860">
        <f t="shared" si="59"/>
        <v>196</v>
      </c>
    </row>
    <row r="1861" spans="1:10" ht="39.6" x14ac:dyDescent="0.3">
      <c r="A1861" s="73">
        <v>159914</v>
      </c>
      <c r="B1861" s="73" t="s">
        <v>273</v>
      </c>
      <c r="C1861" s="73">
        <v>659212</v>
      </c>
      <c r="D1861" s="73" t="s">
        <v>2087</v>
      </c>
      <c r="E1861" s="73">
        <v>251</v>
      </c>
      <c r="F1861" s="73">
        <v>0</v>
      </c>
      <c r="G1861" s="73">
        <v>0</v>
      </c>
      <c r="H1861" s="73">
        <v>251</v>
      </c>
      <c r="I1861">
        <f t="shared" si="58"/>
        <v>1</v>
      </c>
      <c r="J1861">
        <f t="shared" si="59"/>
        <v>251</v>
      </c>
    </row>
    <row r="1862" spans="1:10" ht="39.6" x14ac:dyDescent="0.3">
      <c r="A1862" s="73">
        <v>159914</v>
      </c>
      <c r="B1862" s="73" t="s">
        <v>273</v>
      </c>
      <c r="C1862" s="73">
        <v>659211</v>
      </c>
      <c r="D1862" s="73" t="s">
        <v>389</v>
      </c>
      <c r="E1862" s="73">
        <v>312</v>
      </c>
      <c r="F1862" s="73">
        <v>0</v>
      </c>
      <c r="G1862" s="73">
        <v>0</v>
      </c>
      <c r="H1862" s="73">
        <v>312</v>
      </c>
      <c r="I1862">
        <f t="shared" si="58"/>
        <v>1</v>
      </c>
      <c r="J1862">
        <f t="shared" si="59"/>
        <v>312</v>
      </c>
    </row>
    <row r="1863" spans="1:10" ht="39.6" x14ac:dyDescent="0.3">
      <c r="A1863" s="73">
        <v>159914</v>
      </c>
      <c r="B1863" s="73" t="s">
        <v>273</v>
      </c>
      <c r="C1863" s="73">
        <v>659210</v>
      </c>
      <c r="D1863" s="73" t="s">
        <v>2086</v>
      </c>
      <c r="E1863" s="73">
        <v>392</v>
      </c>
      <c r="F1863" s="73">
        <v>0</v>
      </c>
      <c r="G1863" s="73">
        <v>0</v>
      </c>
      <c r="H1863" s="73">
        <v>392</v>
      </c>
      <c r="I1863">
        <f t="shared" si="58"/>
        <v>1</v>
      </c>
      <c r="J1863">
        <f t="shared" si="59"/>
        <v>392</v>
      </c>
    </row>
    <row r="1864" spans="1:10" ht="52.8" x14ac:dyDescent="0.3">
      <c r="A1864" s="73">
        <v>159914</v>
      </c>
      <c r="B1864" s="73" t="s">
        <v>273</v>
      </c>
      <c r="C1864" s="73">
        <v>663345</v>
      </c>
      <c r="D1864" s="73" t="s">
        <v>847</v>
      </c>
      <c r="E1864" s="73">
        <v>493</v>
      </c>
      <c r="F1864" s="73">
        <v>0</v>
      </c>
      <c r="G1864" s="73">
        <v>0</v>
      </c>
      <c r="H1864" s="73">
        <v>493</v>
      </c>
      <c r="I1864">
        <f t="shared" si="58"/>
        <v>1</v>
      </c>
      <c r="J1864">
        <f t="shared" si="59"/>
        <v>493</v>
      </c>
    </row>
    <row r="1865" spans="1:10" ht="39.6" x14ac:dyDescent="0.3">
      <c r="A1865" s="73">
        <v>159914</v>
      </c>
      <c r="B1865" s="73" t="s">
        <v>273</v>
      </c>
      <c r="C1865" s="73">
        <v>663344</v>
      </c>
      <c r="D1865" s="73" t="s">
        <v>2089</v>
      </c>
      <c r="E1865" s="73">
        <v>759</v>
      </c>
      <c r="F1865" s="73">
        <v>0</v>
      </c>
      <c r="G1865" s="73">
        <v>0</v>
      </c>
      <c r="H1865" s="73">
        <v>759</v>
      </c>
      <c r="I1865">
        <f t="shared" si="58"/>
        <v>1</v>
      </c>
      <c r="J1865">
        <f t="shared" si="59"/>
        <v>759</v>
      </c>
    </row>
    <row r="1866" spans="1:10" ht="39.6" x14ac:dyDescent="0.3">
      <c r="A1866" s="73">
        <v>159914</v>
      </c>
      <c r="B1866" s="73" t="s">
        <v>273</v>
      </c>
      <c r="C1866" s="73">
        <v>662616</v>
      </c>
      <c r="D1866" s="73" t="s">
        <v>2088</v>
      </c>
      <c r="E1866" s="73">
        <v>913</v>
      </c>
      <c r="F1866" s="73">
        <v>0</v>
      </c>
      <c r="G1866" s="73">
        <v>17</v>
      </c>
      <c r="H1866" s="73">
        <v>930</v>
      </c>
      <c r="I1866">
        <f t="shared" si="58"/>
        <v>0.98172043010752685</v>
      </c>
      <c r="J1866">
        <f t="shared" si="59"/>
        <v>913</v>
      </c>
    </row>
    <row r="1867" spans="1:10" ht="52.8" x14ac:dyDescent="0.3">
      <c r="A1867" s="73">
        <v>159523</v>
      </c>
      <c r="B1867" s="73" t="s">
        <v>274</v>
      </c>
      <c r="C1867" s="73">
        <v>662117</v>
      </c>
      <c r="D1867" s="73" t="s">
        <v>2091</v>
      </c>
      <c r="E1867" s="73">
        <v>92</v>
      </c>
      <c r="F1867" s="73">
        <v>25</v>
      </c>
      <c r="G1867" s="73">
        <v>100</v>
      </c>
      <c r="H1867" s="73">
        <v>217</v>
      </c>
      <c r="I1867">
        <f t="shared" si="58"/>
        <v>0.53917050691244239</v>
      </c>
      <c r="J1867">
        <f t="shared" si="59"/>
        <v>117</v>
      </c>
    </row>
    <row r="1868" spans="1:10" ht="52.8" x14ac:dyDescent="0.3">
      <c r="A1868" s="73">
        <v>159350</v>
      </c>
      <c r="B1868" s="73" t="s">
        <v>275</v>
      </c>
      <c r="C1868" s="73">
        <v>661326</v>
      </c>
      <c r="D1868" s="73" t="s">
        <v>2093</v>
      </c>
      <c r="E1868" s="73">
        <v>113</v>
      </c>
      <c r="F1868" s="73">
        <v>25</v>
      </c>
      <c r="G1868" s="73">
        <v>173</v>
      </c>
      <c r="H1868" s="73">
        <v>311</v>
      </c>
      <c r="I1868">
        <f t="shared" si="58"/>
        <v>0.4437299035369775</v>
      </c>
      <c r="J1868">
        <f t="shared" si="59"/>
        <v>138</v>
      </c>
    </row>
    <row r="1869" spans="1:10" ht="52.8" x14ac:dyDescent="0.3">
      <c r="A1869" s="73">
        <v>159350</v>
      </c>
      <c r="B1869" s="73" t="s">
        <v>275</v>
      </c>
      <c r="C1869" s="73">
        <v>661325</v>
      </c>
      <c r="D1869" s="73" t="s">
        <v>2092</v>
      </c>
      <c r="E1869" s="73">
        <v>115</v>
      </c>
      <c r="F1869" s="73">
        <v>28</v>
      </c>
      <c r="G1869" s="73">
        <v>224</v>
      </c>
      <c r="H1869" s="73">
        <v>367</v>
      </c>
      <c r="I1869">
        <f t="shared" si="58"/>
        <v>0.38964577656675747</v>
      </c>
      <c r="J1869">
        <f t="shared" si="59"/>
        <v>143</v>
      </c>
    </row>
    <row r="1870" spans="1:10" ht="52.8" x14ac:dyDescent="0.3">
      <c r="A1870" s="73">
        <v>160037</v>
      </c>
      <c r="B1870" s="73" t="s">
        <v>277</v>
      </c>
      <c r="C1870" s="73">
        <v>661416</v>
      </c>
      <c r="D1870" s="73" t="s">
        <v>2097</v>
      </c>
      <c r="E1870" s="73">
        <v>344</v>
      </c>
      <c r="F1870" s="73">
        <v>0</v>
      </c>
      <c r="G1870" s="73">
        <v>0</v>
      </c>
      <c r="H1870" s="73">
        <v>344</v>
      </c>
      <c r="I1870">
        <f t="shared" si="58"/>
        <v>1</v>
      </c>
      <c r="J1870">
        <f t="shared" si="59"/>
        <v>344</v>
      </c>
    </row>
    <row r="1871" spans="1:10" ht="39.6" x14ac:dyDescent="0.3">
      <c r="A1871" s="73">
        <v>160037</v>
      </c>
      <c r="B1871" s="73" t="s">
        <v>277</v>
      </c>
      <c r="C1871" s="73">
        <v>661415</v>
      </c>
      <c r="D1871" s="73" t="s">
        <v>2094</v>
      </c>
      <c r="E1871" s="73">
        <v>414</v>
      </c>
      <c r="F1871" s="73">
        <v>0</v>
      </c>
      <c r="G1871" s="73">
        <v>0</v>
      </c>
      <c r="H1871" s="73">
        <v>414</v>
      </c>
      <c r="I1871">
        <f t="shared" si="58"/>
        <v>1</v>
      </c>
      <c r="J1871">
        <f t="shared" si="59"/>
        <v>414</v>
      </c>
    </row>
    <row r="1872" spans="1:10" ht="39.6" x14ac:dyDescent="0.3">
      <c r="A1872" s="73">
        <v>160037</v>
      </c>
      <c r="B1872" s="73" t="s">
        <v>277</v>
      </c>
      <c r="C1872" s="73">
        <v>661417</v>
      </c>
      <c r="D1872" s="73" t="s">
        <v>2098</v>
      </c>
      <c r="E1872" s="73">
        <v>419</v>
      </c>
      <c r="F1872" s="73">
        <v>0</v>
      </c>
      <c r="G1872" s="73">
        <v>3</v>
      </c>
      <c r="H1872" s="73">
        <v>422</v>
      </c>
      <c r="I1872">
        <f t="shared" si="58"/>
        <v>0.99289099526066349</v>
      </c>
      <c r="J1872">
        <f t="shared" si="59"/>
        <v>419</v>
      </c>
    </row>
    <row r="1873" spans="1:10" ht="39.6" x14ac:dyDescent="0.3">
      <c r="A1873" s="73">
        <v>160037</v>
      </c>
      <c r="B1873" s="73" t="s">
        <v>277</v>
      </c>
      <c r="C1873" s="73">
        <v>661418</v>
      </c>
      <c r="D1873" s="73" t="s">
        <v>2096</v>
      </c>
      <c r="E1873" s="73">
        <v>641</v>
      </c>
      <c r="F1873" s="73">
        <v>0</v>
      </c>
      <c r="G1873" s="73">
        <v>0</v>
      </c>
      <c r="H1873" s="73">
        <v>641</v>
      </c>
      <c r="I1873">
        <f t="shared" si="58"/>
        <v>1</v>
      </c>
      <c r="J1873">
        <f t="shared" si="59"/>
        <v>641</v>
      </c>
    </row>
    <row r="1874" spans="1:10" ht="39.6" x14ac:dyDescent="0.3">
      <c r="A1874" s="73">
        <v>160037</v>
      </c>
      <c r="B1874" s="73" t="s">
        <v>277</v>
      </c>
      <c r="C1874" s="73">
        <v>661419</v>
      </c>
      <c r="D1874" s="73" t="s">
        <v>2095</v>
      </c>
      <c r="E1874" s="73">
        <v>848</v>
      </c>
      <c r="F1874" s="73">
        <v>0</v>
      </c>
      <c r="G1874" s="73">
        <v>0</v>
      </c>
      <c r="H1874" s="73">
        <v>848</v>
      </c>
      <c r="I1874">
        <f t="shared" si="58"/>
        <v>1</v>
      </c>
      <c r="J1874">
        <f t="shared" si="59"/>
        <v>848</v>
      </c>
    </row>
    <row r="1875" spans="1:10" ht="39.6" x14ac:dyDescent="0.3">
      <c r="A1875" s="73">
        <v>159329</v>
      </c>
      <c r="B1875" s="73" t="s">
        <v>278</v>
      </c>
      <c r="C1875" s="73">
        <v>662095</v>
      </c>
      <c r="D1875" s="73" t="s">
        <v>2103</v>
      </c>
      <c r="E1875" s="73">
        <v>89</v>
      </c>
      <c r="F1875" s="73">
        <v>15</v>
      </c>
      <c r="G1875" s="73">
        <v>240</v>
      </c>
      <c r="H1875" s="73">
        <v>344</v>
      </c>
      <c r="I1875">
        <f t="shared" si="58"/>
        <v>0.30232558139534882</v>
      </c>
      <c r="J1875">
        <f t="shared" si="59"/>
        <v>104</v>
      </c>
    </row>
    <row r="1876" spans="1:10" ht="52.8" x14ac:dyDescent="0.3">
      <c r="A1876" s="73">
        <v>159329</v>
      </c>
      <c r="B1876" s="73" t="s">
        <v>278</v>
      </c>
      <c r="C1876" s="73">
        <v>662097</v>
      </c>
      <c r="D1876" s="73" t="s">
        <v>2107</v>
      </c>
      <c r="E1876" s="73">
        <v>104</v>
      </c>
      <c r="F1876" s="73">
        <v>22</v>
      </c>
      <c r="G1876" s="73">
        <v>274</v>
      </c>
      <c r="H1876" s="73">
        <v>400</v>
      </c>
      <c r="I1876">
        <f t="shared" si="58"/>
        <v>0.315</v>
      </c>
      <c r="J1876">
        <f t="shared" si="59"/>
        <v>126</v>
      </c>
    </row>
    <row r="1877" spans="1:10" ht="52.8" x14ac:dyDescent="0.3">
      <c r="A1877" s="73">
        <v>159329</v>
      </c>
      <c r="B1877" s="73" t="s">
        <v>278</v>
      </c>
      <c r="C1877" s="73">
        <v>662096</v>
      </c>
      <c r="D1877" s="73" t="s">
        <v>2100</v>
      </c>
      <c r="E1877" s="73">
        <v>91</v>
      </c>
      <c r="F1877" s="73">
        <v>27</v>
      </c>
      <c r="G1877" s="73">
        <v>283</v>
      </c>
      <c r="H1877" s="73">
        <v>401</v>
      </c>
      <c r="I1877">
        <f t="shared" si="58"/>
        <v>0.29426433915211969</v>
      </c>
      <c r="J1877">
        <f t="shared" si="59"/>
        <v>118</v>
      </c>
    </row>
    <row r="1878" spans="1:10" ht="66" x14ac:dyDescent="0.3">
      <c r="A1878" s="73">
        <v>159329</v>
      </c>
      <c r="B1878" s="73" t="s">
        <v>278</v>
      </c>
      <c r="C1878" s="73">
        <v>662093</v>
      </c>
      <c r="D1878" s="73" t="s">
        <v>2104</v>
      </c>
      <c r="E1878" s="73">
        <v>117</v>
      </c>
      <c r="F1878" s="73">
        <v>44</v>
      </c>
      <c r="G1878" s="73">
        <v>281</v>
      </c>
      <c r="H1878" s="73">
        <v>442</v>
      </c>
      <c r="I1878">
        <f t="shared" si="58"/>
        <v>0.36425339366515835</v>
      </c>
      <c r="J1878">
        <f t="shared" si="59"/>
        <v>161</v>
      </c>
    </row>
    <row r="1879" spans="1:10" ht="52.8" x14ac:dyDescent="0.3">
      <c r="A1879" s="73">
        <v>159329</v>
      </c>
      <c r="B1879" s="73" t="s">
        <v>278</v>
      </c>
      <c r="C1879" s="73">
        <v>662094</v>
      </c>
      <c r="D1879" s="73" t="s">
        <v>2101</v>
      </c>
      <c r="E1879" s="73">
        <v>132</v>
      </c>
      <c r="F1879" s="73">
        <v>38</v>
      </c>
      <c r="G1879" s="73">
        <v>416</v>
      </c>
      <c r="H1879" s="73">
        <v>586</v>
      </c>
      <c r="I1879">
        <f t="shared" si="58"/>
        <v>0.29010238907849828</v>
      </c>
      <c r="J1879">
        <f t="shared" si="59"/>
        <v>170</v>
      </c>
    </row>
    <row r="1880" spans="1:10" ht="52.8" x14ac:dyDescent="0.3">
      <c r="A1880" s="73">
        <v>159329</v>
      </c>
      <c r="B1880" s="73" t="s">
        <v>278</v>
      </c>
      <c r="C1880" s="73">
        <v>662092</v>
      </c>
      <c r="D1880" s="73" t="s">
        <v>2105</v>
      </c>
      <c r="E1880" s="73">
        <v>199</v>
      </c>
      <c r="F1880" s="73">
        <v>42</v>
      </c>
      <c r="G1880" s="73">
        <v>366</v>
      </c>
      <c r="H1880" s="73">
        <v>607</v>
      </c>
      <c r="I1880">
        <f t="shared" si="58"/>
        <v>0.39703459637561778</v>
      </c>
      <c r="J1880">
        <f t="shared" si="59"/>
        <v>241</v>
      </c>
    </row>
    <row r="1881" spans="1:10" ht="39.6" x14ac:dyDescent="0.3">
      <c r="A1881" s="73">
        <v>159329</v>
      </c>
      <c r="B1881" s="73" t="s">
        <v>278</v>
      </c>
      <c r="C1881" s="73">
        <v>662099</v>
      </c>
      <c r="D1881" s="73" t="s">
        <v>2108</v>
      </c>
      <c r="E1881" s="73">
        <v>158</v>
      </c>
      <c r="F1881" s="73">
        <v>44</v>
      </c>
      <c r="G1881" s="73">
        <v>459</v>
      </c>
      <c r="H1881" s="73">
        <v>661</v>
      </c>
      <c r="I1881">
        <f t="shared" si="58"/>
        <v>0.30559757942511345</v>
      </c>
      <c r="J1881">
        <f t="shared" si="59"/>
        <v>202</v>
      </c>
    </row>
    <row r="1882" spans="1:10" ht="39.6" x14ac:dyDescent="0.3">
      <c r="A1882" s="73">
        <v>159329</v>
      </c>
      <c r="B1882" s="73" t="s">
        <v>278</v>
      </c>
      <c r="C1882" s="73">
        <v>662102</v>
      </c>
      <c r="D1882" s="73" t="s">
        <v>2099</v>
      </c>
      <c r="E1882" s="73">
        <v>151</v>
      </c>
      <c r="F1882" s="73">
        <v>43</v>
      </c>
      <c r="G1882" s="73">
        <v>566</v>
      </c>
      <c r="H1882" s="73">
        <v>760</v>
      </c>
      <c r="I1882">
        <f t="shared" si="58"/>
        <v>0.25526315789473686</v>
      </c>
      <c r="J1882">
        <f t="shared" si="59"/>
        <v>194</v>
      </c>
    </row>
    <row r="1883" spans="1:10" ht="66" x14ac:dyDescent="0.3">
      <c r="A1883" s="73">
        <v>159329</v>
      </c>
      <c r="B1883" s="73" t="s">
        <v>278</v>
      </c>
      <c r="C1883" s="73">
        <v>662098</v>
      </c>
      <c r="D1883" s="73" t="s">
        <v>2102</v>
      </c>
      <c r="E1883" s="73">
        <v>196</v>
      </c>
      <c r="F1883" s="73">
        <v>56</v>
      </c>
      <c r="G1883" s="73">
        <v>512</v>
      </c>
      <c r="H1883" s="73">
        <v>764</v>
      </c>
      <c r="I1883">
        <f t="shared" si="58"/>
        <v>0.32984293193717279</v>
      </c>
      <c r="J1883">
        <f t="shared" si="59"/>
        <v>252</v>
      </c>
    </row>
    <row r="1884" spans="1:10" ht="39.6" x14ac:dyDescent="0.3">
      <c r="A1884" s="73">
        <v>159329</v>
      </c>
      <c r="B1884" s="73" t="s">
        <v>278</v>
      </c>
      <c r="C1884" s="73">
        <v>662101</v>
      </c>
      <c r="D1884" s="73" t="s">
        <v>2106</v>
      </c>
      <c r="E1884" s="73">
        <v>209</v>
      </c>
      <c r="F1884" s="73">
        <v>65</v>
      </c>
      <c r="G1884" s="73">
        <v>850</v>
      </c>
      <c r="H1884" s="73">
        <v>1124</v>
      </c>
      <c r="I1884">
        <f t="shared" si="58"/>
        <v>0.24377224199288255</v>
      </c>
      <c r="J1884">
        <f t="shared" si="59"/>
        <v>274</v>
      </c>
    </row>
    <row r="1885" spans="1:10" ht="52.8" x14ac:dyDescent="0.3">
      <c r="A1885" s="73">
        <v>159882</v>
      </c>
      <c r="B1885" s="73" t="s">
        <v>279</v>
      </c>
      <c r="C1885" s="73">
        <v>662209</v>
      </c>
      <c r="D1885" s="73" t="s">
        <v>2109</v>
      </c>
      <c r="E1885" s="73">
        <v>547</v>
      </c>
      <c r="F1885" s="73">
        <v>0</v>
      </c>
      <c r="G1885" s="73">
        <v>0</v>
      </c>
      <c r="H1885" s="73">
        <v>547</v>
      </c>
      <c r="I1885">
        <f t="shared" si="58"/>
        <v>1</v>
      </c>
      <c r="J1885">
        <f t="shared" si="59"/>
        <v>547</v>
      </c>
    </row>
    <row r="1886" spans="1:10" ht="52.8" x14ac:dyDescent="0.3">
      <c r="A1886" s="73">
        <v>159991</v>
      </c>
      <c r="B1886" s="73" t="s">
        <v>280</v>
      </c>
      <c r="C1886" s="73">
        <v>661942</v>
      </c>
      <c r="D1886" s="73" t="s">
        <v>2110</v>
      </c>
      <c r="E1886" s="73">
        <v>173</v>
      </c>
      <c r="F1886" s="73">
        <v>42</v>
      </c>
      <c r="G1886" s="73">
        <v>338</v>
      </c>
      <c r="H1886" s="73">
        <v>553</v>
      </c>
      <c r="I1886">
        <f t="shared" si="58"/>
        <v>0.38878842676311032</v>
      </c>
      <c r="J1886">
        <f t="shared" si="59"/>
        <v>215</v>
      </c>
    </row>
    <row r="1887" spans="1:10" ht="52.8" x14ac:dyDescent="0.3">
      <c r="A1887" s="73">
        <v>159991</v>
      </c>
      <c r="B1887" s="73" t="s">
        <v>280</v>
      </c>
      <c r="C1887" s="73">
        <v>661943</v>
      </c>
      <c r="D1887" s="73" t="s">
        <v>2114</v>
      </c>
      <c r="E1887" s="73">
        <v>165</v>
      </c>
      <c r="F1887" s="73">
        <v>41</v>
      </c>
      <c r="G1887" s="73">
        <v>352</v>
      </c>
      <c r="H1887" s="73">
        <v>558</v>
      </c>
      <c r="I1887">
        <f t="shared" si="58"/>
        <v>0.36917562724014336</v>
      </c>
      <c r="J1887">
        <f t="shared" si="59"/>
        <v>206</v>
      </c>
    </row>
    <row r="1888" spans="1:10" ht="52.8" x14ac:dyDescent="0.3">
      <c r="A1888" s="73">
        <v>159991</v>
      </c>
      <c r="B1888" s="73" t="s">
        <v>280</v>
      </c>
      <c r="C1888" s="73">
        <v>664318</v>
      </c>
      <c r="D1888" s="73" t="s">
        <v>2117</v>
      </c>
      <c r="E1888" s="73">
        <v>164</v>
      </c>
      <c r="F1888" s="73">
        <v>52</v>
      </c>
      <c r="G1888" s="73">
        <v>363</v>
      </c>
      <c r="H1888" s="73">
        <v>579</v>
      </c>
      <c r="I1888">
        <f t="shared" si="58"/>
        <v>0.37305699481865284</v>
      </c>
      <c r="J1888">
        <f t="shared" si="59"/>
        <v>216</v>
      </c>
    </row>
    <row r="1889" spans="1:10" ht="52.8" x14ac:dyDescent="0.3">
      <c r="A1889" s="73">
        <v>159991</v>
      </c>
      <c r="B1889" s="73" t="s">
        <v>280</v>
      </c>
      <c r="C1889" s="73">
        <v>661944</v>
      </c>
      <c r="D1889" s="73" t="s">
        <v>2116</v>
      </c>
      <c r="E1889" s="73">
        <v>160</v>
      </c>
      <c r="F1889" s="73">
        <v>46</v>
      </c>
      <c r="G1889" s="73">
        <v>376</v>
      </c>
      <c r="H1889" s="73">
        <v>582</v>
      </c>
      <c r="I1889">
        <f t="shared" si="58"/>
        <v>0.35395189003436428</v>
      </c>
      <c r="J1889">
        <f t="shared" si="59"/>
        <v>206</v>
      </c>
    </row>
    <row r="1890" spans="1:10" ht="52.8" x14ac:dyDescent="0.3">
      <c r="A1890" s="73">
        <v>159991</v>
      </c>
      <c r="B1890" s="73" t="s">
        <v>280</v>
      </c>
      <c r="C1890" s="73">
        <v>661946</v>
      </c>
      <c r="D1890" s="73" t="s">
        <v>2113</v>
      </c>
      <c r="E1890" s="73">
        <v>208</v>
      </c>
      <c r="F1890" s="73">
        <v>70</v>
      </c>
      <c r="G1890" s="73">
        <v>405</v>
      </c>
      <c r="H1890" s="73">
        <v>683</v>
      </c>
      <c r="I1890">
        <f t="shared" si="58"/>
        <v>0.40702781844802344</v>
      </c>
      <c r="J1890">
        <f t="shared" si="59"/>
        <v>278</v>
      </c>
    </row>
    <row r="1891" spans="1:10" ht="52.8" x14ac:dyDescent="0.3">
      <c r="A1891" s="73">
        <v>159991</v>
      </c>
      <c r="B1891" s="73" t="s">
        <v>280</v>
      </c>
      <c r="C1891" s="73">
        <v>661947</v>
      </c>
      <c r="D1891" s="73" t="s">
        <v>2115</v>
      </c>
      <c r="E1891" s="73">
        <v>216</v>
      </c>
      <c r="F1891" s="73">
        <v>78</v>
      </c>
      <c r="G1891" s="73">
        <v>460</v>
      </c>
      <c r="H1891" s="73">
        <v>754</v>
      </c>
      <c r="I1891">
        <f t="shared" si="58"/>
        <v>0.38992042440318303</v>
      </c>
      <c r="J1891">
        <f t="shared" si="59"/>
        <v>294</v>
      </c>
    </row>
    <row r="1892" spans="1:10" ht="52.8" x14ac:dyDescent="0.3">
      <c r="A1892" s="73">
        <v>159991</v>
      </c>
      <c r="B1892" s="73" t="s">
        <v>280</v>
      </c>
      <c r="C1892" s="73">
        <v>661948</v>
      </c>
      <c r="D1892" s="73" t="s">
        <v>2111</v>
      </c>
      <c r="E1892" s="73">
        <v>283</v>
      </c>
      <c r="F1892" s="73">
        <v>93</v>
      </c>
      <c r="G1892" s="73">
        <v>604</v>
      </c>
      <c r="H1892" s="73">
        <v>980</v>
      </c>
      <c r="I1892">
        <f t="shared" si="58"/>
        <v>0.3836734693877551</v>
      </c>
      <c r="J1892">
        <f t="shared" si="59"/>
        <v>376</v>
      </c>
    </row>
    <row r="1893" spans="1:10" ht="52.8" x14ac:dyDescent="0.3">
      <c r="A1893" s="73">
        <v>159991</v>
      </c>
      <c r="B1893" s="73" t="s">
        <v>280</v>
      </c>
      <c r="C1893" s="73">
        <v>661949</v>
      </c>
      <c r="D1893" s="73" t="s">
        <v>2112</v>
      </c>
      <c r="E1893" s="73">
        <v>339</v>
      </c>
      <c r="F1893" s="73">
        <v>150</v>
      </c>
      <c r="G1893" s="73">
        <v>962</v>
      </c>
      <c r="H1893" s="73">
        <v>1451</v>
      </c>
      <c r="I1893">
        <f t="shared" si="58"/>
        <v>0.33700895933838731</v>
      </c>
      <c r="J1893">
        <f t="shared" si="59"/>
        <v>489</v>
      </c>
    </row>
    <row r="1894" spans="1:10" ht="79.2" x14ac:dyDescent="0.3">
      <c r="A1894" s="73">
        <v>159450</v>
      </c>
      <c r="B1894" s="73" t="s">
        <v>281</v>
      </c>
      <c r="C1894" s="73">
        <v>664732</v>
      </c>
      <c r="D1894" s="73" t="s">
        <v>2324</v>
      </c>
      <c r="E1894" s="73">
        <v>18</v>
      </c>
      <c r="F1894" s="73">
        <v>0</v>
      </c>
      <c r="G1894" s="73">
        <v>4</v>
      </c>
      <c r="H1894" s="73">
        <v>22</v>
      </c>
      <c r="I1894">
        <f t="shared" si="58"/>
        <v>0.81818181818181823</v>
      </c>
      <c r="J1894">
        <f t="shared" si="59"/>
        <v>18</v>
      </c>
    </row>
    <row r="1895" spans="1:10" ht="39.6" x14ac:dyDescent="0.3">
      <c r="A1895" s="73">
        <v>159450</v>
      </c>
      <c r="B1895" s="73" t="s">
        <v>281</v>
      </c>
      <c r="C1895" s="73">
        <v>661545</v>
      </c>
      <c r="D1895" s="73" t="s">
        <v>2118</v>
      </c>
      <c r="E1895" s="73">
        <v>152</v>
      </c>
      <c r="F1895" s="73">
        <v>0</v>
      </c>
      <c r="G1895" s="73">
        <v>11</v>
      </c>
      <c r="H1895" s="73">
        <v>163</v>
      </c>
      <c r="I1895">
        <f t="shared" si="58"/>
        <v>0.93251533742331283</v>
      </c>
      <c r="J1895">
        <f t="shared" si="59"/>
        <v>152</v>
      </c>
    </row>
    <row r="1896" spans="1:10" ht="39.6" x14ac:dyDescent="0.3">
      <c r="A1896" s="73">
        <v>159879</v>
      </c>
      <c r="B1896" s="73" t="s">
        <v>282</v>
      </c>
      <c r="C1896" s="73">
        <v>687172</v>
      </c>
      <c r="D1896" s="73" t="s">
        <v>2130</v>
      </c>
      <c r="E1896" s="73">
        <v>35</v>
      </c>
      <c r="F1896" s="73">
        <v>0</v>
      </c>
      <c r="G1896" s="73">
        <v>25</v>
      </c>
      <c r="H1896" s="73">
        <v>60</v>
      </c>
      <c r="I1896">
        <f t="shared" si="58"/>
        <v>0.58333333333333337</v>
      </c>
      <c r="J1896">
        <f t="shared" si="59"/>
        <v>35</v>
      </c>
    </row>
    <row r="1897" spans="1:10" ht="39.6" x14ac:dyDescent="0.3">
      <c r="A1897" s="73">
        <v>159879</v>
      </c>
      <c r="B1897" s="73" t="s">
        <v>282</v>
      </c>
      <c r="C1897" s="73">
        <v>661228</v>
      </c>
      <c r="D1897" s="73" t="s">
        <v>2140</v>
      </c>
      <c r="E1897" s="73">
        <v>78</v>
      </c>
      <c r="F1897" s="73">
        <v>0</v>
      </c>
      <c r="G1897" s="73">
        <v>0</v>
      </c>
      <c r="H1897" s="73">
        <v>78</v>
      </c>
      <c r="I1897">
        <f t="shared" si="58"/>
        <v>1</v>
      </c>
      <c r="J1897">
        <f t="shared" si="59"/>
        <v>78</v>
      </c>
    </row>
    <row r="1898" spans="1:10" ht="52.8" x14ac:dyDescent="0.3">
      <c r="A1898" s="73">
        <v>159879</v>
      </c>
      <c r="B1898" s="73" t="s">
        <v>282</v>
      </c>
      <c r="C1898" s="73">
        <v>687569</v>
      </c>
      <c r="D1898" s="73" t="s">
        <v>2152</v>
      </c>
      <c r="E1898" s="73">
        <v>86</v>
      </c>
      <c r="F1898" s="73">
        <v>0</v>
      </c>
      <c r="G1898" s="73">
        <v>8</v>
      </c>
      <c r="H1898" s="73">
        <v>94</v>
      </c>
      <c r="I1898">
        <f t="shared" si="58"/>
        <v>0.91489361702127658</v>
      </c>
      <c r="J1898">
        <f t="shared" si="59"/>
        <v>86</v>
      </c>
    </row>
    <row r="1899" spans="1:10" ht="92.4" x14ac:dyDescent="0.3">
      <c r="A1899" s="73">
        <v>159879</v>
      </c>
      <c r="B1899" s="73" t="s">
        <v>282</v>
      </c>
      <c r="C1899" s="73">
        <v>661240</v>
      </c>
      <c r="D1899" s="73" t="s">
        <v>2126</v>
      </c>
      <c r="E1899" s="73">
        <v>53</v>
      </c>
      <c r="F1899" s="73">
        <v>0</v>
      </c>
      <c r="G1899" s="73">
        <v>42</v>
      </c>
      <c r="H1899" s="73">
        <v>95</v>
      </c>
      <c r="I1899">
        <f t="shared" si="58"/>
        <v>0.55789473684210522</v>
      </c>
      <c r="J1899">
        <f t="shared" si="59"/>
        <v>53</v>
      </c>
    </row>
    <row r="1900" spans="1:10" ht="39.6" x14ac:dyDescent="0.3">
      <c r="A1900" s="73">
        <v>159879</v>
      </c>
      <c r="B1900" s="73" t="s">
        <v>282</v>
      </c>
      <c r="C1900" s="73">
        <v>663289</v>
      </c>
      <c r="D1900" s="73" t="s">
        <v>2135</v>
      </c>
      <c r="E1900" s="73">
        <v>97</v>
      </c>
      <c r="F1900" s="73">
        <v>0</v>
      </c>
      <c r="G1900" s="73">
        <v>79</v>
      </c>
      <c r="H1900" s="73">
        <v>176</v>
      </c>
      <c r="I1900">
        <f t="shared" si="58"/>
        <v>0.55113636363636365</v>
      </c>
      <c r="J1900">
        <f t="shared" si="59"/>
        <v>97</v>
      </c>
    </row>
    <row r="1901" spans="1:10" ht="52.8" x14ac:dyDescent="0.3">
      <c r="A1901" s="73">
        <v>159879</v>
      </c>
      <c r="B1901" s="73" t="s">
        <v>282</v>
      </c>
      <c r="C1901" s="73">
        <v>665742</v>
      </c>
      <c r="D1901" s="73" t="s">
        <v>2128</v>
      </c>
      <c r="E1901" s="73">
        <v>189</v>
      </c>
      <c r="F1901" s="73">
        <v>0</v>
      </c>
      <c r="G1901" s="73">
        <v>0</v>
      </c>
      <c r="H1901" s="73">
        <v>189</v>
      </c>
      <c r="I1901">
        <f t="shared" si="58"/>
        <v>1</v>
      </c>
      <c r="J1901">
        <f t="shared" si="59"/>
        <v>189</v>
      </c>
    </row>
    <row r="1902" spans="1:10" ht="66" x14ac:dyDescent="0.3">
      <c r="A1902" s="73">
        <v>159879</v>
      </c>
      <c r="B1902" s="73" t="s">
        <v>282</v>
      </c>
      <c r="C1902" s="73">
        <v>687570</v>
      </c>
      <c r="D1902" s="73" t="s">
        <v>2145</v>
      </c>
      <c r="E1902" s="73">
        <v>122</v>
      </c>
      <c r="F1902" s="73">
        <v>0</v>
      </c>
      <c r="G1902" s="73">
        <v>102</v>
      </c>
      <c r="H1902" s="73">
        <v>224</v>
      </c>
      <c r="I1902">
        <f t="shared" si="58"/>
        <v>0.5446428571428571</v>
      </c>
      <c r="J1902">
        <f t="shared" si="59"/>
        <v>122</v>
      </c>
    </row>
    <row r="1903" spans="1:10" ht="39.6" x14ac:dyDescent="0.3">
      <c r="A1903" s="73">
        <v>159879</v>
      </c>
      <c r="B1903" s="73" t="s">
        <v>282</v>
      </c>
      <c r="C1903" s="73">
        <v>665749</v>
      </c>
      <c r="D1903" s="73" t="s">
        <v>2136</v>
      </c>
      <c r="E1903" s="73">
        <v>220</v>
      </c>
      <c r="F1903" s="73">
        <v>0</v>
      </c>
      <c r="G1903" s="73">
        <v>43</v>
      </c>
      <c r="H1903" s="73">
        <v>263</v>
      </c>
      <c r="I1903">
        <f t="shared" si="58"/>
        <v>0.83650190114068446</v>
      </c>
      <c r="J1903">
        <f t="shared" si="59"/>
        <v>220</v>
      </c>
    </row>
    <row r="1904" spans="1:10" ht="52.8" x14ac:dyDescent="0.3">
      <c r="A1904" s="73">
        <v>159879</v>
      </c>
      <c r="B1904" s="73" t="s">
        <v>282</v>
      </c>
      <c r="C1904" s="73">
        <v>665748</v>
      </c>
      <c r="D1904" s="73" t="s">
        <v>474</v>
      </c>
      <c r="E1904" s="73">
        <v>265</v>
      </c>
      <c r="F1904" s="73">
        <v>0</v>
      </c>
      <c r="G1904" s="73">
        <v>0</v>
      </c>
      <c r="H1904" s="73">
        <v>265</v>
      </c>
      <c r="I1904">
        <f t="shared" si="58"/>
        <v>1</v>
      </c>
      <c r="J1904">
        <f t="shared" si="59"/>
        <v>265</v>
      </c>
    </row>
    <row r="1905" spans="1:10" ht="39.6" x14ac:dyDescent="0.3">
      <c r="A1905" s="73">
        <v>159879</v>
      </c>
      <c r="B1905" s="73" t="s">
        <v>282</v>
      </c>
      <c r="C1905" s="73">
        <v>665746</v>
      </c>
      <c r="D1905" s="73" t="s">
        <v>2087</v>
      </c>
      <c r="E1905" s="73">
        <v>225</v>
      </c>
      <c r="F1905" s="73">
        <v>0</v>
      </c>
      <c r="G1905" s="73">
        <v>62</v>
      </c>
      <c r="H1905" s="73">
        <v>287</v>
      </c>
      <c r="I1905">
        <f t="shared" si="58"/>
        <v>0.78397212543554007</v>
      </c>
      <c r="J1905">
        <f t="shared" si="59"/>
        <v>225</v>
      </c>
    </row>
    <row r="1906" spans="1:10" ht="52.8" x14ac:dyDescent="0.3">
      <c r="A1906" s="73">
        <v>159879</v>
      </c>
      <c r="B1906" s="73" t="s">
        <v>282</v>
      </c>
      <c r="C1906" s="73">
        <v>661217</v>
      </c>
      <c r="D1906" s="73" t="s">
        <v>2141</v>
      </c>
      <c r="E1906" s="73">
        <v>104</v>
      </c>
      <c r="F1906" s="73">
        <v>0</v>
      </c>
      <c r="G1906" s="73">
        <v>196</v>
      </c>
      <c r="H1906" s="73">
        <v>300</v>
      </c>
      <c r="I1906">
        <f t="shared" si="58"/>
        <v>0.34666666666666668</v>
      </c>
      <c r="J1906">
        <f t="shared" si="59"/>
        <v>104</v>
      </c>
    </row>
    <row r="1907" spans="1:10" ht="118.8" x14ac:dyDescent="0.3">
      <c r="A1907" s="73">
        <v>159879</v>
      </c>
      <c r="B1907" s="73" t="s">
        <v>282</v>
      </c>
      <c r="C1907" s="73">
        <v>687571</v>
      </c>
      <c r="D1907" s="73" t="s">
        <v>2150</v>
      </c>
      <c r="E1907" s="73">
        <v>125</v>
      </c>
      <c r="F1907" s="73">
        <v>0</v>
      </c>
      <c r="G1907" s="73">
        <v>175</v>
      </c>
      <c r="H1907" s="73">
        <v>300</v>
      </c>
      <c r="I1907">
        <f t="shared" si="58"/>
        <v>0.41666666666666669</v>
      </c>
      <c r="J1907">
        <f t="shared" si="59"/>
        <v>125</v>
      </c>
    </row>
    <row r="1908" spans="1:10" ht="52.8" x14ac:dyDescent="0.3">
      <c r="A1908" s="73">
        <v>159879</v>
      </c>
      <c r="B1908" s="73" t="s">
        <v>282</v>
      </c>
      <c r="C1908" s="73">
        <v>661211</v>
      </c>
      <c r="D1908" s="73" t="s">
        <v>2120</v>
      </c>
      <c r="E1908" s="73">
        <v>74</v>
      </c>
      <c r="F1908" s="73">
        <v>0</v>
      </c>
      <c r="G1908" s="73">
        <v>278</v>
      </c>
      <c r="H1908" s="73">
        <v>352</v>
      </c>
      <c r="I1908">
        <f t="shared" si="58"/>
        <v>0.21022727272727273</v>
      </c>
      <c r="J1908">
        <f t="shared" si="59"/>
        <v>74</v>
      </c>
    </row>
    <row r="1909" spans="1:10" ht="52.8" x14ac:dyDescent="0.3">
      <c r="A1909" s="73">
        <v>159879</v>
      </c>
      <c r="B1909" s="73" t="s">
        <v>282</v>
      </c>
      <c r="C1909" s="73">
        <v>665744</v>
      </c>
      <c r="D1909" s="73" t="s">
        <v>2134</v>
      </c>
      <c r="E1909" s="73">
        <v>310</v>
      </c>
      <c r="F1909" s="73">
        <v>0</v>
      </c>
      <c r="G1909" s="73">
        <v>72</v>
      </c>
      <c r="H1909" s="73">
        <v>382</v>
      </c>
      <c r="I1909">
        <f t="shared" si="58"/>
        <v>0.81151832460732987</v>
      </c>
      <c r="J1909">
        <f t="shared" si="59"/>
        <v>310</v>
      </c>
    </row>
    <row r="1910" spans="1:10" ht="66" x14ac:dyDescent="0.3">
      <c r="A1910" s="73">
        <v>159879</v>
      </c>
      <c r="B1910" s="73" t="s">
        <v>282</v>
      </c>
      <c r="C1910" s="73">
        <v>661209</v>
      </c>
      <c r="D1910" s="73" t="s">
        <v>2123</v>
      </c>
      <c r="E1910" s="73">
        <v>215</v>
      </c>
      <c r="F1910" s="73">
        <v>0</v>
      </c>
      <c r="G1910" s="73">
        <v>172</v>
      </c>
      <c r="H1910" s="73">
        <v>387</v>
      </c>
      <c r="I1910">
        <f t="shared" si="58"/>
        <v>0.55555555555555558</v>
      </c>
      <c r="J1910">
        <f t="shared" si="59"/>
        <v>215</v>
      </c>
    </row>
    <row r="1911" spans="1:10" ht="52.8" x14ac:dyDescent="0.3">
      <c r="A1911" s="73">
        <v>159879</v>
      </c>
      <c r="B1911" s="73" t="s">
        <v>282</v>
      </c>
      <c r="C1911" s="73">
        <v>661223</v>
      </c>
      <c r="D1911" s="73" t="s">
        <v>1702</v>
      </c>
      <c r="E1911" s="73">
        <v>229</v>
      </c>
      <c r="F1911" s="73">
        <v>0</v>
      </c>
      <c r="G1911" s="73">
        <v>179</v>
      </c>
      <c r="H1911" s="73">
        <v>408</v>
      </c>
      <c r="I1911">
        <f t="shared" si="58"/>
        <v>0.56127450980392157</v>
      </c>
      <c r="J1911">
        <f t="shared" si="59"/>
        <v>229</v>
      </c>
    </row>
    <row r="1912" spans="1:10" ht="52.8" x14ac:dyDescent="0.3">
      <c r="A1912" s="73">
        <v>159879</v>
      </c>
      <c r="B1912" s="73" t="s">
        <v>282</v>
      </c>
      <c r="C1912" s="73">
        <v>661219</v>
      </c>
      <c r="D1912" s="73" t="s">
        <v>2131</v>
      </c>
      <c r="E1912" s="73">
        <v>341</v>
      </c>
      <c r="F1912" s="73">
        <v>0</v>
      </c>
      <c r="G1912" s="73">
        <v>71</v>
      </c>
      <c r="H1912" s="73">
        <v>412</v>
      </c>
      <c r="I1912">
        <f t="shared" si="58"/>
        <v>0.82766990291262132</v>
      </c>
      <c r="J1912">
        <f t="shared" si="59"/>
        <v>341</v>
      </c>
    </row>
    <row r="1913" spans="1:10" ht="52.8" x14ac:dyDescent="0.3">
      <c r="A1913" s="73">
        <v>159879</v>
      </c>
      <c r="B1913" s="73" t="s">
        <v>282</v>
      </c>
      <c r="C1913" s="73">
        <v>661224</v>
      </c>
      <c r="D1913" s="73" t="s">
        <v>2146</v>
      </c>
      <c r="E1913" s="73">
        <v>159</v>
      </c>
      <c r="F1913" s="73">
        <v>0</v>
      </c>
      <c r="G1913" s="73">
        <v>264</v>
      </c>
      <c r="H1913" s="73">
        <v>423</v>
      </c>
      <c r="I1913">
        <f t="shared" si="58"/>
        <v>0.37588652482269502</v>
      </c>
      <c r="J1913">
        <f t="shared" si="59"/>
        <v>159</v>
      </c>
    </row>
    <row r="1914" spans="1:10" ht="39.6" x14ac:dyDescent="0.3">
      <c r="A1914" s="73">
        <v>159879</v>
      </c>
      <c r="B1914" s="73" t="s">
        <v>282</v>
      </c>
      <c r="C1914" s="73">
        <v>661208</v>
      </c>
      <c r="D1914" s="73" t="s">
        <v>462</v>
      </c>
      <c r="E1914" s="73">
        <v>193</v>
      </c>
      <c r="F1914" s="73">
        <v>0</v>
      </c>
      <c r="G1914" s="73">
        <v>245</v>
      </c>
      <c r="H1914" s="73">
        <v>438</v>
      </c>
      <c r="I1914">
        <f t="shared" si="58"/>
        <v>0.4406392694063927</v>
      </c>
      <c r="J1914">
        <f t="shared" si="59"/>
        <v>193</v>
      </c>
    </row>
    <row r="1915" spans="1:10" ht="52.8" x14ac:dyDescent="0.3">
      <c r="A1915" s="73">
        <v>159879</v>
      </c>
      <c r="B1915" s="73" t="s">
        <v>282</v>
      </c>
      <c r="C1915" s="73">
        <v>665753</v>
      </c>
      <c r="D1915" s="73" t="s">
        <v>2143</v>
      </c>
      <c r="E1915" s="73">
        <v>355</v>
      </c>
      <c r="F1915" s="73">
        <v>0</v>
      </c>
      <c r="G1915" s="73">
        <v>132</v>
      </c>
      <c r="H1915" s="73">
        <v>487</v>
      </c>
      <c r="I1915">
        <f t="shared" si="58"/>
        <v>0.72895277207392195</v>
      </c>
      <c r="J1915">
        <f t="shared" si="59"/>
        <v>355</v>
      </c>
    </row>
    <row r="1916" spans="1:10" ht="52.8" x14ac:dyDescent="0.3">
      <c r="A1916" s="73">
        <v>159879</v>
      </c>
      <c r="B1916" s="73" t="s">
        <v>282</v>
      </c>
      <c r="C1916" s="73">
        <v>665750</v>
      </c>
      <c r="D1916" s="73" t="s">
        <v>2133</v>
      </c>
      <c r="E1916" s="73">
        <v>421</v>
      </c>
      <c r="F1916" s="73">
        <v>0</v>
      </c>
      <c r="G1916" s="73">
        <v>83</v>
      </c>
      <c r="H1916" s="73">
        <v>504</v>
      </c>
      <c r="I1916">
        <f t="shared" si="58"/>
        <v>0.83531746031746035</v>
      </c>
      <c r="J1916">
        <f t="shared" si="59"/>
        <v>421</v>
      </c>
    </row>
    <row r="1917" spans="1:10" ht="66" x14ac:dyDescent="0.3">
      <c r="A1917" s="73">
        <v>159879</v>
      </c>
      <c r="B1917" s="73" t="s">
        <v>282</v>
      </c>
      <c r="C1917" s="73">
        <v>661216</v>
      </c>
      <c r="D1917" s="73" t="s">
        <v>2142</v>
      </c>
      <c r="E1917" s="73">
        <v>521</v>
      </c>
      <c r="F1917" s="73">
        <v>0</v>
      </c>
      <c r="G1917" s="73">
        <v>0</v>
      </c>
      <c r="H1917" s="73">
        <v>521</v>
      </c>
      <c r="I1917">
        <f t="shared" si="58"/>
        <v>1</v>
      </c>
      <c r="J1917">
        <f t="shared" si="59"/>
        <v>521</v>
      </c>
    </row>
    <row r="1918" spans="1:10" ht="39.6" x14ac:dyDescent="0.3">
      <c r="A1918" s="73">
        <v>159879</v>
      </c>
      <c r="B1918" s="73" t="s">
        <v>282</v>
      </c>
      <c r="C1918" s="73">
        <v>665737</v>
      </c>
      <c r="D1918" s="73" t="s">
        <v>2122</v>
      </c>
      <c r="E1918" s="73">
        <v>471</v>
      </c>
      <c r="F1918" s="73">
        <v>0</v>
      </c>
      <c r="G1918" s="73">
        <v>58</v>
      </c>
      <c r="H1918" s="73">
        <v>529</v>
      </c>
      <c r="I1918">
        <f t="shared" si="58"/>
        <v>0.89035916824196593</v>
      </c>
      <c r="J1918">
        <f t="shared" si="59"/>
        <v>471</v>
      </c>
    </row>
    <row r="1919" spans="1:10" ht="39.6" x14ac:dyDescent="0.3">
      <c r="A1919" s="73">
        <v>159879</v>
      </c>
      <c r="B1919" s="73" t="s">
        <v>282</v>
      </c>
      <c r="C1919" s="73">
        <v>665743</v>
      </c>
      <c r="D1919" s="73" t="s">
        <v>2132</v>
      </c>
      <c r="E1919" s="73">
        <v>461</v>
      </c>
      <c r="F1919" s="73">
        <v>0</v>
      </c>
      <c r="G1919" s="73">
        <v>88</v>
      </c>
      <c r="H1919" s="73">
        <v>549</v>
      </c>
      <c r="I1919">
        <f t="shared" si="58"/>
        <v>0.83970856102003644</v>
      </c>
      <c r="J1919">
        <f t="shared" si="59"/>
        <v>461</v>
      </c>
    </row>
    <row r="1920" spans="1:10" ht="39.6" x14ac:dyDescent="0.3">
      <c r="A1920" s="73">
        <v>159879</v>
      </c>
      <c r="B1920" s="73" t="s">
        <v>282</v>
      </c>
      <c r="C1920" s="73">
        <v>661210</v>
      </c>
      <c r="D1920" s="73" t="s">
        <v>2125</v>
      </c>
      <c r="E1920" s="73">
        <v>107</v>
      </c>
      <c r="F1920" s="73">
        <v>0</v>
      </c>
      <c r="G1920" s="73">
        <v>457</v>
      </c>
      <c r="H1920" s="73">
        <v>564</v>
      </c>
      <c r="I1920">
        <f t="shared" si="58"/>
        <v>0.18971631205673758</v>
      </c>
      <c r="J1920">
        <f t="shared" si="59"/>
        <v>107</v>
      </c>
    </row>
    <row r="1921" spans="1:10" ht="52.8" x14ac:dyDescent="0.3">
      <c r="A1921" s="73">
        <v>159879</v>
      </c>
      <c r="B1921" s="73" t="s">
        <v>282</v>
      </c>
      <c r="C1921" s="73">
        <v>665736</v>
      </c>
      <c r="D1921" s="73" t="s">
        <v>2124</v>
      </c>
      <c r="E1921" s="73">
        <v>575</v>
      </c>
      <c r="F1921" s="73">
        <v>0</v>
      </c>
      <c r="G1921" s="73">
        <v>0</v>
      </c>
      <c r="H1921" s="73">
        <v>575</v>
      </c>
      <c r="I1921">
        <f t="shared" si="58"/>
        <v>1</v>
      </c>
      <c r="J1921">
        <f t="shared" si="59"/>
        <v>575</v>
      </c>
    </row>
    <row r="1922" spans="1:10" ht="52.8" x14ac:dyDescent="0.3">
      <c r="A1922" s="73">
        <v>159879</v>
      </c>
      <c r="B1922" s="73" t="s">
        <v>282</v>
      </c>
      <c r="C1922" s="73">
        <v>665738</v>
      </c>
      <c r="D1922" s="73" t="s">
        <v>2139</v>
      </c>
      <c r="E1922" s="73">
        <v>365</v>
      </c>
      <c r="F1922" s="73">
        <v>0</v>
      </c>
      <c r="G1922" s="73">
        <v>221</v>
      </c>
      <c r="H1922" s="73">
        <v>586</v>
      </c>
      <c r="I1922">
        <f t="shared" ref="I1922:I1985" si="60">SUM(E1922:F1922)/H1922</f>
        <v>0.62286689419795227</v>
      </c>
      <c r="J1922">
        <f t="shared" ref="J1922:J1985" si="61">SUM(E1922:F1922)</f>
        <v>365</v>
      </c>
    </row>
    <row r="1923" spans="1:10" ht="39.6" x14ac:dyDescent="0.3">
      <c r="A1923" s="73">
        <v>159879</v>
      </c>
      <c r="B1923" s="73" t="s">
        <v>282</v>
      </c>
      <c r="C1923" s="73">
        <v>661229</v>
      </c>
      <c r="D1923" s="73" t="s">
        <v>2119</v>
      </c>
      <c r="E1923" s="73">
        <v>221</v>
      </c>
      <c r="F1923" s="73">
        <v>0</v>
      </c>
      <c r="G1923" s="73">
        <v>379</v>
      </c>
      <c r="H1923" s="73">
        <v>600</v>
      </c>
      <c r="I1923">
        <f t="shared" si="60"/>
        <v>0.36833333333333335</v>
      </c>
      <c r="J1923">
        <f t="shared" si="61"/>
        <v>221</v>
      </c>
    </row>
    <row r="1924" spans="1:10" ht="39.6" x14ac:dyDescent="0.3">
      <c r="A1924" s="73">
        <v>159879</v>
      </c>
      <c r="B1924" s="73" t="s">
        <v>282</v>
      </c>
      <c r="C1924" s="73">
        <v>665418</v>
      </c>
      <c r="D1924" s="73" t="s">
        <v>2138</v>
      </c>
      <c r="E1924" s="73">
        <v>244</v>
      </c>
      <c r="F1924" s="73">
        <v>0</v>
      </c>
      <c r="G1924" s="73">
        <v>356</v>
      </c>
      <c r="H1924" s="73">
        <v>600</v>
      </c>
      <c r="I1924">
        <f t="shared" si="60"/>
        <v>0.40666666666666668</v>
      </c>
      <c r="J1924">
        <f t="shared" si="61"/>
        <v>244</v>
      </c>
    </row>
    <row r="1925" spans="1:10" ht="52.8" x14ac:dyDescent="0.3">
      <c r="A1925" s="73">
        <v>159879</v>
      </c>
      <c r="B1925" s="73" t="s">
        <v>282</v>
      </c>
      <c r="C1925" s="73">
        <v>665752</v>
      </c>
      <c r="D1925" s="73" t="s">
        <v>2144</v>
      </c>
      <c r="E1925" s="73">
        <v>567</v>
      </c>
      <c r="F1925" s="73">
        <v>0</v>
      </c>
      <c r="G1925" s="73">
        <v>38</v>
      </c>
      <c r="H1925" s="73">
        <v>605</v>
      </c>
      <c r="I1925">
        <f t="shared" si="60"/>
        <v>0.93719008264462811</v>
      </c>
      <c r="J1925">
        <f t="shared" si="61"/>
        <v>567</v>
      </c>
    </row>
    <row r="1926" spans="1:10" ht="52.8" x14ac:dyDescent="0.3">
      <c r="A1926" s="73">
        <v>159879</v>
      </c>
      <c r="B1926" s="73" t="s">
        <v>282</v>
      </c>
      <c r="C1926" s="73">
        <v>665741</v>
      </c>
      <c r="D1926" s="73" t="s">
        <v>2147</v>
      </c>
      <c r="E1926" s="73">
        <v>450</v>
      </c>
      <c r="F1926" s="73">
        <v>0</v>
      </c>
      <c r="G1926" s="73">
        <v>194</v>
      </c>
      <c r="H1926" s="73">
        <v>644</v>
      </c>
      <c r="I1926">
        <f t="shared" si="60"/>
        <v>0.69875776397515532</v>
      </c>
      <c r="J1926">
        <f t="shared" si="61"/>
        <v>450</v>
      </c>
    </row>
    <row r="1927" spans="1:10" ht="52.8" x14ac:dyDescent="0.3">
      <c r="A1927" s="73">
        <v>159879</v>
      </c>
      <c r="B1927" s="73" t="s">
        <v>282</v>
      </c>
      <c r="C1927" s="73">
        <v>665751</v>
      </c>
      <c r="D1927" s="73" t="s">
        <v>2153</v>
      </c>
      <c r="E1927" s="73">
        <v>533</v>
      </c>
      <c r="F1927" s="73">
        <v>0</v>
      </c>
      <c r="G1927" s="73">
        <v>162</v>
      </c>
      <c r="H1927" s="73">
        <v>695</v>
      </c>
      <c r="I1927">
        <f t="shared" si="60"/>
        <v>0.76690647482014385</v>
      </c>
      <c r="J1927">
        <f t="shared" si="61"/>
        <v>533</v>
      </c>
    </row>
    <row r="1928" spans="1:10" ht="39.6" x14ac:dyDescent="0.3">
      <c r="A1928" s="73">
        <v>159879</v>
      </c>
      <c r="B1928" s="73" t="s">
        <v>282</v>
      </c>
      <c r="C1928" s="73">
        <v>665740</v>
      </c>
      <c r="D1928" s="73" t="s">
        <v>2129</v>
      </c>
      <c r="E1928" s="73">
        <v>619</v>
      </c>
      <c r="F1928" s="73">
        <v>0</v>
      </c>
      <c r="G1928" s="73">
        <v>146</v>
      </c>
      <c r="H1928" s="73">
        <v>765</v>
      </c>
      <c r="I1928">
        <f t="shared" si="60"/>
        <v>0.80915032679738563</v>
      </c>
      <c r="J1928">
        <f t="shared" si="61"/>
        <v>619</v>
      </c>
    </row>
    <row r="1929" spans="1:10" ht="79.2" x14ac:dyDescent="0.3">
      <c r="A1929" s="73">
        <v>159879</v>
      </c>
      <c r="B1929" s="73" t="s">
        <v>282</v>
      </c>
      <c r="C1929" s="73">
        <v>661239</v>
      </c>
      <c r="D1929" s="73" t="s">
        <v>2151</v>
      </c>
      <c r="E1929" s="73">
        <v>243</v>
      </c>
      <c r="F1929" s="73">
        <v>0</v>
      </c>
      <c r="G1929" s="73">
        <v>546</v>
      </c>
      <c r="H1929" s="73">
        <v>789</v>
      </c>
      <c r="I1929">
        <f t="shared" si="60"/>
        <v>0.30798479087452474</v>
      </c>
      <c r="J1929">
        <f t="shared" si="61"/>
        <v>243</v>
      </c>
    </row>
    <row r="1930" spans="1:10" ht="52.8" x14ac:dyDescent="0.3">
      <c r="A1930" s="73">
        <v>159879</v>
      </c>
      <c r="B1930" s="73" t="s">
        <v>282</v>
      </c>
      <c r="C1930" s="73">
        <v>662950</v>
      </c>
      <c r="D1930" s="73" t="s">
        <v>2149</v>
      </c>
      <c r="E1930" s="73">
        <v>373</v>
      </c>
      <c r="F1930" s="73">
        <v>0</v>
      </c>
      <c r="G1930" s="73">
        <v>423</v>
      </c>
      <c r="H1930" s="73">
        <v>796</v>
      </c>
      <c r="I1930">
        <f t="shared" si="60"/>
        <v>0.46859296482412061</v>
      </c>
      <c r="J1930">
        <f t="shared" si="61"/>
        <v>373</v>
      </c>
    </row>
    <row r="1931" spans="1:10" ht="39.6" x14ac:dyDescent="0.3">
      <c r="A1931" s="73">
        <v>159879</v>
      </c>
      <c r="B1931" s="73" t="s">
        <v>282</v>
      </c>
      <c r="C1931" s="73">
        <v>665739</v>
      </c>
      <c r="D1931" s="73" t="s">
        <v>1559</v>
      </c>
      <c r="E1931" s="73">
        <v>870</v>
      </c>
      <c r="F1931" s="73">
        <v>0</v>
      </c>
      <c r="G1931" s="73">
        <v>0</v>
      </c>
      <c r="H1931" s="73">
        <v>870</v>
      </c>
      <c r="I1931">
        <f t="shared" si="60"/>
        <v>1</v>
      </c>
      <c r="J1931">
        <f t="shared" si="61"/>
        <v>870</v>
      </c>
    </row>
    <row r="1932" spans="1:10" ht="52.8" x14ac:dyDescent="0.3">
      <c r="A1932" s="73">
        <v>159879</v>
      </c>
      <c r="B1932" s="73" t="s">
        <v>282</v>
      </c>
      <c r="C1932" s="73">
        <v>661234</v>
      </c>
      <c r="D1932" s="73" t="s">
        <v>2121</v>
      </c>
      <c r="E1932" s="73">
        <v>409</v>
      </c>
      <c r="F1932" s="73">
        <v>0</v>
      </c>
      <c r="G1932" s="73">
        <v>743</v>
      </c>
      <c r="H1932" s="73">
        <v>1152</v>
      </c>
      <c r="I1932">
        <f t="shared" si="60"/>
        <v>0.35503472222222221</v>
      </c>
      <c r="J1932">
        <f t="shared" si="61"/>
        <v>409</v>
      </c>
    </row>
    <row r="1933" spans="1:10" ht="39.6" x14ac:dyDescent="0.3">
      <c r="A1933" s="73">
        <v>159879</v>
      </c>
      <c r="B1933" s="73" t="s">
        <v>282</v>
      </c>
      <c r="C1933" s="73">
        <v>661236</v>
      </c>
      <c r="D1933" s="73" t="s">
        <v>2137</v>
      </c>
      <c r="E1933" s="73">
        <v>896</v>
      </c>
      <c r="F1933" s="73">
        <v>0</v>
      </c>
      <c r="G1933" s="73">
        <v>341</v>
      </c>
      <c r="H1933" s="73">
        <v>1237</v>
      </c>
      <c r="I1933">
        <f t="shared" si="60"/>
        <v>0.7243330638641875</v>
      </c>
      <c r="J1933">
        <f t="shared" si="61"/>
        <v>896</v>
      </c>
    </row>
    <row r="1934" spans="1:10" ht="52.8" x14ac:dyDescent="0.3">
      <c r="A1934" s="73">
        <v>159879</v>
      </c>
      <c r="B1934" s="73" t="s">
        <v>282</v>
      </c>
      <c r="C1934" s="73">
        <v>661235</v>
      </c>
      <c r="D1934" s="73" t="s">
        <v>2127</v>
      </c>
      <c r="E1934" s="73">
        <v>1380</v>
      </c>
      <c r="F1934" s="73">
        <v>0</v>
      </c>
      <c r="G1934" s="73">
        <v>179</v>
      </c>
      <c r="H1934" s="73">
        <v>1559</v>
      </c>
      <c r="I1934">
        <f t="shared" si="60"/>
        <v>0.88518280949326489</v>
      </c>
      <c r="J1934">
        <f t="shared" si="61"/>
        <v>1380</v>
      </c>
    </row>
    <row r="1935" spans="1:10" ht="39.6" x14ac:dyDescent="0.3">
      <c r="A1935" s="73">
        <v>159879</v>
      </c>
      <c r="B1935" s="73" t="s">
        <v>282</v>
      </c>
      <c r="C1935" s="73">
        <v>661237</v>
      </c>
      <c r="D1935" s="73" t="s">
        <v>2148</v>
      </c>
      <c r="E1935" s="73">
        <v>718</v>
      </c>
      <c r="F1935" s="73">
        <v>0</v>
      </c>
      <c r="G1935" s="73">
        <v>1199</v>
      </c>
      <c r="H1935" s="73">
        <v>1917</v>
      </c>
      <c r="I1935">
        <f t="shared" si="60"/>
        <v>0.37454355764214919</v>
      </c>
      <c r="J1935">
        <f t="shared" si="61"/>
        <v>718</v>
      </c>
    </row>
    <row r="1936" spans="1:10" ht="52.8" x14ac:dyDescent="0.3">
      <c r="A1936" s="73">
        <v>159929</v>
      </c>
      <c r="B1936" s="73" t="s">
        <v>283</v>
      </c>
      <c r="C1936" s="73">
        <v>660867</v>
      </c>
      <c r="D1936" s="73" t="s">
        <v>2155</v>
      </c>
      <c r="E1936" s="73">
        <v>47</v>
      </c>
      <c r="F1936" s="73">
        <v>22</v>
      </c>
      <c r="G1936" s="73">
        <v>302</v>
      </c>
      <c r="H1936" s="73">
        <v>371</v>
      </c>
      <c r="I1936">
        <f t="shared" si="60"/>
        <v>0.18598382749326145</v>
      </c>
      <c r="J1936">
        <f t="shared" si="61"/>
        <v>69</v>
      </c>
    </row>
    <row r="1937" spans="1:10" ht="52.8" x14ac:dyDescent="0.3">
      <c r="A1937" s="73">
        <v>159929</v>
      </c>
      <c r="B1937" s="73" t="s">
        <v>283</v>
      </c>
      <c r="C1937" s="73">
        <v>660866</v>
      </c>
      <c r="D1937" s="73" t="s">
        <v>2154</v>
      </c>
      <c r="E1937" s="73">
        <v>108</v>
      </c>
      <c r="F1937" s="73">
        <v>32</v>
      </c>
      <c r="G1937" s="73">
        <v>352</v>
      </c>
      <c r="H1937" s="73">
        <v>492</v>
      </c>
      <c r="I1937">
        <f t="shared" si="60"/>
        <v>0.28455284552845528</v>
      </c>
      <c r="J1937">
        <f t="shared" si="61"/>
        <v>140</v>
      </c>
    </row>
    <row r="1938" spans="1:10" ht="52.8" x14ac:dyDescent="0.3">
      <c r="A1938" s="73">
        <v>159929</v>
      </c>
      <c r="B1938" s="73" t="s">
        <v>283</v>
      </c>
      <c r="C1938" s="73">
        <v>660868</v>
      </c>
      <c r="D1938" s="73" t="s">
        <v>2156</v>
      </c>
      <c r="E1938" s="73">
        <v>90</v>
      </c>
      <c r="F1938" s="73">
        <v>36</v>
      </c>
      <c r="G1938" s="73">
        <v>487</v>
      </c>
      <c r="H1938" s="73">
        <v>613</v>
      </c>
      <c r="I1938">
        <f t="shared" si="60"/>
        <v>0.20554649265905384</v>
      </c>
      <c r="J1938">
        <f t="shared" si="61"/>
        <v>126</v>
      </c>
    </row>
    <row r="1939" spans="1:10" ht="66" x14ac:dyDescent="0.3">
      <c r="A1939" s="73">
        <v>159521</v>
      </c>
      <c r="B1939" s="73" t="s">
        <v>284</v>
      </c>
      <c r="C1939" s="73">
        <v>663447</v>
      </c>
      <c r="D1939" s="73" t="s">
        <v>2157</v>
      </c>
      <c r="E1939" s="73">
        <v>113</v>
      </c>
      <c r="F1939" s="73">
        <v>0</v>
      </c>
      <c r="G1939" s="73">
        <v>21</v>
      </c>
      <c r="H1939" s="73">
        <v>134</v>
      </c>
      <c r="I1939">
        <f t="shared" si="60"/>
        <v>0.84328358208955223</v>
      </c>
      <c r="J1939">
        <f t="shared" si="61"/>
        <v>113</v>
      </c>
    </row>
    <row r="1940" spans="1:10" ht="52.8" x14ac:dyDescent="0.3">
      <c r="A1940" s="73">
        <v>159190</v>
      </c>
      <c r="B1940" s="73" t="s">
        <v>285</v>
      </c>
      <c r="C1940" s="73">
        <v>660291</v>
      </c>
      <c r="D1940" s="73" t="s">
        <v>2159</v>
      </c>
      <c r="E1940" s="73">
        <v>96</v>
      </c>
      <c r="F1940" s="73">
        <v>0</v>
      </c>
      <c r="G1940" s="73">
        <v>32</v>
      </c>
      <c r="H1940" s="73">
        <v>128</v>
      </c>
      <c r="I1940">
        <f t="shared" si="60"/>
        <v>0.75</v>
      </c>
      <c r="J1940">
        <f t="shared" si="61"/>
        <v>96</v>
      </c>
    </row>
    <row r="1941" spans="1:10" ht="105.6" x14ac:dyDescent="0.3">
      <c r="A1941" s="73">
        <v>159190</v>
      </c>
      <c r="B1941" s="73" t="s">
        <v>285</v>
      </c>
      <c r="C1941" s="73">
        <v>660293</v>
      </c>
      <c r="D1941" s="73" t="s">
        <v>2158</v>
      </c>
      <c r="E1941" s="73">
        <v>210</v>
      </c>
      <c r="F1941" s="73">
        <v>0</v>
      </c>
      <c r="G1941" s="73">
        <v>63</v>
      </c>
      <c r="H1941" s="73">
        <v>273</v>
      </c>
      <c r="I1941">
        <f t="shared" si="60"/>
        <v>0.76923076923076927</v>
      </c>
      <c r="J1941">
        <f t="shared" si="61"/>
        <v>210</v>
      </c>
    </row>
    <row r="1942" spans="1:10" ht="39.6" x14ac:dyDescent="0.3">
      <c r="A1942" s="73">
        <v>159983</v>
      </c>
      <c r="B1942" s="73" t="s">
        <v>286</v>
      </c>
      <c r="C1942" s="73">
        <v>687484</v>
      </c>
      <c r="D1942" s="73" t="s">
        <v>2163</v>
      </c>
      <c r="E1942" s="73">
        <v>42</v>
      </c>
      <c r="F1942" s="73">
        <v>0</v>
      </c>
      <c r="G1942" s="73">
        <v>0</v>
      </c>
      <c r="H1942" s="73">
        <v>42</v>
      </c>
      <c r="I1942">
        <f t="shared" si="60"/>
        <v>1</v>
      </c>
      <c r="J1942">
        <f t="shared" si="61"/>
        <v>42</v>
      </c>
    </row>
    <row r="1943" spans="1:10" ht="39.6" x14ac:dyDescent="0.3">
      <c r="A1943" s="73">
        <v>159983</v>
      </c>
      <c r="B1943" s="73" t="s">
        <v>286</v>
      </c>
      <c r="C1943" s="73">
        <v>664615</v>
      </c>
      <c r="D1943" s="73" t="s">
        <v>2160</v>
      </c>
      <c r="E1943" s="73">
        <v>200</v>
      </c>
      <c r="F1943" s="73">
        <v>0</v>
      </c>
      <c r="G1943" s="73">
        <v>0</v>
      </c>
      <c r="H1943" s="73">
        <v>200</v>
      </c>
      <c r="I1943">
        <f t="shared" si="60"/>
        <v>1</v>
      </c>
      <c r="J1943">
        <f t="shared" si="61"/>
        <v>200</v>
      </c>
    </row>
    <row r="1944" spans="1:10" ht="52.8" x14ac:dyDescent="0.3">
      <c r="A1944" s="73">
        <v>159983</v>
      </c>
      <c r="B1944" s="73" t="s">
        <v>286</v>
      </c>
      <c r="C1944" s="73">
        <v>664400</v>
      </c>
      <c r="D1944" s="73" t="s">
        <v>2161</v>
      </c>
      <c r="E1944" s="73">
        <v>312</v>
      </c>
      <c r="F1944" s="73">
        <v>0</v>
      </c>
      <c r="G1944" s="73">
        <v>0</v>
      </c>
      <c r="H1944" s="73">
        <v>312</v>
      </c>
      <c r="I1944">
        <f t="shared" si="60"/>
        <v>1</v>
      </c>
      <c r="J1944">
        <f t="shared" si="61"/>
        <v>312</v>
      </c>
    </row>
    <row r="1945" spans="1:10" ht="52.8" x14ac:dyDescent="0.3">
      <c r="A1945" s="73">
        <v>159983</v>
      </c>
      <c r="B1945" s="73" t="s">
        <v>286</v>
      </c>
      <c r="C1945" s="73">
        <v>661528</v>
      </c>
      <c r="D1945" s="73" t="s">
        <v>2162</v>
      </c>
      <c r="E1945" s="73">
        <v>473</v>
      </c>
      <c r="F1945" s="73">
        <v>0</v>
      </c>
      <c r="G1945" s="73">
        <v>0</v>
      </c>
      <c r="H1945" s="73">
        <v>473</v>
      </c>
      <c r="I1945">
        <f t="shared" si="60"/>
        <v>1</v>
      </c>
      <c r="J1945">
        <f t="shared" si="61"/>
        <v>473</v>
      </c>
    </row>
    <row r="1946" spans="1:10" ht="52.8" x14ac:dyDescent="0.3">
      <c r="A1946" s="73">
        <v>159983</v>
      </c>
      <c r="B1946" s="73" t="s">
        <v>286</v>
      </c>
      <c r="C1946" s="73">
        <v>664156</v>
      </c>
      <c r="D1946" s="73" t="s">
        <v>2165</v>
      </c>
      <c r="E1946" s="73">
        <v>553</v>
      </c>
      <c r="F1946" s="73">
        <v>0</v>
      </c>
      <c r="G1946" s="73">
        <v>0</v>
      </c>
      <c r="H1946" s="73">
        <v>553</v>
      </c>
      <c r="I1946">
        <f t="shared" si="60"/>
        <v>1</v>
      </c>
      <c r="J1946">
        <f t="shared" si="61"/>
        <v>553</v>
      </c>
    </row>
    <row r="1947" spans="1:10" ht="39.6" x14ac:dyDescent="0.3">
      <c r="A1947" s="73">
        <v>159983</v>
      </c>
      <c r="B1947" s="73" t="s">
        <v>286</v>
      </c>
      <c r="C1947" s="73">
        <v>664874</v>
      </c>
      <c r="D1947" s="73" t="s">
        <v>2164</v>
      </c>
      <c r="E1947" s="73">
        <v>779</v>
      </c>
      <c r="F1947" s="73">
        <v>0</v>
      </c>
      <c r="G1947" s="73">
        <v>0</v>
      </c>
      <c r="H1947" s="73">
        <v>779</v>
      </c>
      <c r="I1947">
        <f t="shared" si="60"/>
        <v>1</v>
      </c>
      <c r="J1947">
        <f t="shared" si="61"/>
        <v>779</v>
      </c>
    </row>
    <row r="1948" spans="1:10" ht="52.8" x14ac:dyDescent="0.3">
      <c r="A1948" s="73">
        <v>159519</v>
      </c>
      <c r="B1948" s="73" t="s">
        <v>287</v>
      </c>
      <c r="C1948" s="73">
        <v>662123</v>
      </c>
      <c r="D1948" s="73" t="s">
        <v>2166</v>
      </c>
      <c r="E1948" s="73">
        <v>51</v>
      </c>
      <c r="F1948" s="73">
        <v>0</v>
      </c>
      <c r="G1948" s="73">
        <v>21</v>
      </c>
      <c r="H1948" s="73">
        <v>72</v>
      </c>
      <c r="I1948">
        <f t="shared" si="60"/>
        <v>0.70833333333333337</v>
      </c>
      <c r="J1948">
        <f t="shared" si="61"/>
        <v>51</v>
      </c>
    </row>
    <row r="1949" spans="1:10" ht="39.6" x14ac:dyDescent="0.3">
      <c r="A1949" s="73">
        <v>159519</v>
      </c>
      <c r="B1949" s="73" t="s">
        <v>287</v>
      </c>
      <c r="C1949" s="73">
        <v>662124</v>
      </c>
      <c r="D1949" s="73" t="s">
        <v>2168</v>
      </c>
      <c r="E1949" s="73">
        <v>31</v>
      </c>
      <c r="F1949" s="73">
        <v>4</v>
      </c>
      <c r="G1949" s="73">
        <v>53</v>
      </c>
      <c r="H1949" s="73">
        <v>88</v>
      </c>
      <c r="I1949">
        <f t="shared" si="60"/>
        <v>0.39772727272727271</v>
      </c>
      <c r="J1949">
        <f t="shared" si="61"/>
        <v>35</v>
      </c>
    </row>
    <row r="1950" spans="1:10" ht="52.8" x14ac:dyDescent="0.3">
      <c r="A1950" s="73">
        <v>159519</v>
      </c>
      <c r="B1950" s="73" t="s">
        <v>287</v>
      </c>
      <c r="C1950" s="73">
        <v>662122</v>
      </c>
      <c r="D1950" s="73" t="s">
        <v>2167</v>
      </c>
      <c r="E1950" s="73">
        <v>36</v>
      </c>
      <c r="F1950" s="73">
        <v>18</v>
      </c>
      <c r="G1950" s="73">
        <v>67</v>
      </c>
      <c r="H1950" s="73">
        <v>121</v>
      </c>
      <c r="I1950">
        <f t="shared" si="60"/>
        <v>0.4462809917355372</v>
      </c>
      <c r="J1950">
        <f t="shared" si="61"/>
        <v>54</v>
      </c>
    </row>
    <row r="1951" spans="1:10" ht="52.8" x14ac:dyDescent="0.3">
      <c r="A1951" s="73">
        <v>159977</v>
      </c>
      <c r="B1951" s="73" t="s">
        <v>288</v>
      </c>
      <c r="C1951" s="73">
        <v>685369</v>
      </c>
      <c r="D1951" s="73" t="s">
        <v>2173</v>
      </c>
      <c r="E1951" s="73">
        <v>109</v>
      </c>
      <c r="F1951" s="73">
        <v>0</v>
      </c>
      <c r="G1951" s="73">
        <v>0</v>
      </c>
      <c r="H1951" s="73">
        <v>109</v>
      </c>
      <c r="I1951">
        <f t="shared" si="60"/>
        <v>1</v>
      </c>
      <c r="J1951">
        <f t="shared" si="61"/>
        <v>109</v>
      </c>
    </row>
    <row r="1952" spans="1:10" ht="92.4" x14ac:dyDescent="0.3">
      <c r="A1952" s="73">
        <v>159977</v>
      </c>
      <c r="B1952" s="73" t="s">
        <v>288</v>
      </c>
      <c r="C1952" s="73">
        <v>686337</v>
      </c>
      <c r="D1952" s="73" t="s">
        <v>2176</v>
      </c>
      <c r="E1952" s="73">
        <v>190</v>
      </c>
      <c r="F1952" s="73">
        <v>0</v>
      </c>
      <c r="G1952" s="73">
        <v>0</v>
      </c>
      <c r="H1952" s="73">
        <v>190</v>
      </c>
      <c r="I1952">
        <f t="shared" si="60"/>
        <v>1</v>
      </c>
      <c r="J1952">
        <f t="shared" si="61"/>
        <v>190</v>
      </c>
    </row>
    <row r="1953" spans="1:10" ht="52.8" x14ac:dyDescent="0.3">
      <c r="A1953" s="73">
        <v>159977</v>
      </c>
      <c r="B1953" s="73" t="s">
        <v>288</v>
      </c>
      <c r="C1953" s="73">
        <v>662112</v>
      </c>
      <c r="D1953" s="73" t="s">
        <v>2172</v>
      </c>
      <c r="E1953" s="73">
        <v>219</v>
      </c>
      <c r="F1953" s="73">
        <v>0</v>
      </c>
      <c r="G1953" s="73">
        <v>0</v>
      </c>
      <c r="H1953" s="73">
        <v>219</v>
      </c>
      <c r="I1953">
        <f t="shared" si="60"/>
        <v>1</v>
      </c>
      <c r="J1953">
        <f t="shared" si="61"/>
        <v>219</v>
      </c>
    </row>
    <row r="1954" spans="1:10" ht="52.8" x14ac:dyDescent="0.3">
      <c r="A1954" s="73">
        <v>159977</v>
      </c>
      <c r="B1954" s="73" t="s">
        <v>288</v>
      </c>
      <c r="C1954" s="73">
        <v>662106</v>
      </c>
      <c r="D1954" s="73" t="s">
        <v>2169</v>
      </c>
      <c r="E1954" s="73">
        <v>227</v>
      </c>
      <c r="F1954" s="73">
        <v>0</v>
      </c>
      <c r="G1954" s="73">
        <v>106</v>
      </c>
      <c r="H1954" s="73">
        <v>333</v>
      </c>
      <c r="I1954">
        <f t="shared" si="60"/>
        <v>0.68168168168168164</v>
      </c>
      <c r="J1954">
        <f t="shared" si="61"/>
        <v>227</v>
      </c>
    </row>
    <row r="1955" spans="1:10" ht="52.8" x14ac:dyDescent="0.3">
      <c r="A1955" s="73">
        <v>159977</v>
      </c>
      <c r="B1955" s="73" t="s">
        <v>288</v>
      </c>
      <c r="C1955" s="73">
        <v>662111</v>
      </c>
      <c r="D1955" s="73" t="s">
        <v>2175</v>
      </c>
      <c r="E1955" s="73">
        <v>332</v>
      </c>
      <c r="F1955" s="73">
        <v>0</v>
      </c>
      <c r="G1955" s="73">
        <v>11</v>
      </c>
      <c r="H1955" s="73">
        <v>343</v>
      </c>
      <c r="I1955">
        <f t="shared" si="60"/>
        <v>0.96793002915451898</v>
      </c>
      <c r="J1955">
        <f t="shared" si="61"/>
        <v>332</v>
      </c>
    </row>
    <row r="1956" spans="1:10" ht="52.8" x14ac:dyDescent="0.3">
      <c r="A1956" s="73">
        <v>159977</v>
      </c>
      <c r="B1956" s="73" t="s">
        <v>288</v>
      </c>
      <c r="C1956" s="73">
        <v>662110</v>
      </c>
      <c r="D1956" s="73" t="s">
        <v>2174</v>
      </c>
      <c r="E1956" s="73">
        <v>245</v>
      </c>
      <c r="F1956" s="73">
        <v>0</v>
      </c>
      <c r="G1956" s="73">
        <v>181</v>
      </c>
      <c r="H1956" s="73">
        <v>426</v>
      </c>
      <c r="I1956">
        <f t="shared" si="60"/>
        <v>0.57511737089201875</v>
      </c>
      <c r="J1956">
        <f t="shared" si="61"/>
        <v>245</v>
      </c>
    </row>
    <row r="1957" spans="1:10" ht="52.8" x14ac:dyDescent="0.3">
      <c r="A1957" s="73">
        <v>159977</v>
      </c>
      <c r="B1957" s="73" t="s">
        <v>288</v>
      </c>
      <c r="C1957" s="73">
        <v>662108</v>
      </c>
      <c r="D1957" s="73" t="s">
        <v>602</v>
      </c>
      <c r="E1957" s="73">
        <v>341</v>
      </c>
      <c r="F1957" s="73">
        <v>0</v>
      </c>
      <c r="G1957" s="73">
        <v>121</v>
      </c>
      <c r="H1957" s="73">
        <v>462</v>
      </c>
      <c r="I1957">
        <f t="shared" si="60"/>
        <v>0.73809523809523814</v>
      </c>
      <c r="J1957">
        <f t="shared" si="61"/>
        <v>341</v>
      </c>
    </row>
    <row r="1958" spans="1:10" ht="52.8" x14ac:dyDescent="0.3">
      <c r="A1958" s="73">
        <v>159977</v>
      </c>
      <c r="B1958" s="73" t="s">
        <v>288</v>
      </c>
      <c r="C1958" s="73">
        <v>663301</v>
      </c>
      <c r="D1958" s="73" t="s">
        <v>2171</v>
      </c>
      <c r="E1958" s="73">
        <v>506</v>
      </c>
      <c r="F1958" s="73">
        <v>0</v>
      </c>
      <c r="G1958" s="73">
        <v>22</v>
      </c>
      <c r="H1958" s="73">
        <v>528</v>
      </c>
      <c r="I1958">
        <f t="shared" si="60"/>
        <v>0.95833333333333337</v>
      </c>
      <c r="J1958">
        <f t="shared" si="61"/>
        <v>506</v>
      </c>
    </row>
    <row r="1959" spans="1:10" ht="52.8" x14ac:dyDescent="0.3">
      <c r="A1959" s="73">
        <v>159977</v>
      </c>
      <c r="B1959" s="73" t="s">
        <v>288</v>
      </c>
      <c r="C1959" s="73">
        <v>662104</v>
      </c>
      <c r="D1959" s="73" t="s">
        <v>2170</v>
      </c>
      <c r="E1959" s="73">
        <v>390</v>
      </c>
      <c r="F1959" s="73">
        <v>0</v>
      </c>
      <c r="G1959" s="73">
        <v>177</v>
      </c>
      <c r="H1959" s="73">
        <v>567</v>
      </c>
      <c r="I1959">
        <f t="shared" si="60"/>
        <v>0.68783068783068779</v>
      </c>
      <c r="J1959">
        <f t="shared" si="61"/>
        <v>390</v>
      </c>
    </row>
    <row r="1960" spans="1:10" ht="52.8" x14ac:dyDescent="0.3">
      <c r="A1960" s="73">
        <v>159977</v>
      </c>
      <c r="B1960" s="73" t="s">
        <v>288</v>
      </c>
      <c r="C1960" s="73">
        <v>662105</v>
      </c>
      <c r="D1960" s="73" t="s">
        <v>1987</v>
      </c>
      <c r="E1960" s="73">
        <v>442</v>
      </c>
      <c r="F1960" s="73">
        <v>0</v>
      </c>
      <c r="G1960" s="73">
        <v>155</v>
      </c>
      <c r="H1960" s="73">
        <v>597</v>
      </c>
      <c r="I1960">
        <f t="shared" si="60"/>
        <v>0.74036850921273034</v>
      </c>
      <c r="J1960">
        <f t="shared" si="61"/>
        <v>442</v>
      </c>
    </row>
    <row r="1961" spans="1:10" ht="52.8" x14ac:dyDescent="0.3">
      <c r="A1961" s="73">
        <v>159977</v>
      </c>
      <c r="B1961" s="73" t="s">
        <v>288</v>
      </c>
      <c r="C1961" s="73">
        <v>662103</v>
      </c>
      <c r="D1961" s="73" t="s">
        <v>2177</v>
      </c>
      <c r="E1961" s="73">
        <v>871</v>
      </c>
      <c r="F1961" s="73">
        <v>0</v>
      </c>
      <c r="G1961" s="73">
        <v>752</v>
      </c>
      <c r="H1961" s="73">
        <v>1623</v>
      </c>
      <c r="I1961">
        <f t="shared" si="60"/>
        <v>0.53666050523721498</v>
      </c>
      <c r="J1961">
        <f t="shared" si="61"/>
        <v>871</v>
      </c>
    </row>
    <row r="1962" spans="1:10" ht="39.6" x14ac:dyDescent="0.3">
      <c r="A1962" s="73">
        <v>159919</v>
      </c>
      <c r="B1962" s="73" t="s">
        <v>289</v>
      </c>
      <c r="C1962" s="73">
        <v>662285</v>
      </c>
      <c r="D1962" s="73" t="s">
        <v>2179</v>
      </c>
      <c r="E1962" s="73">
        <v>76</v>
      </c>
      <c r="F1962" s="73">
        <v>0</v>
      </c>
      <c r="G1962" s="73">
        <v>0</v>
      </c>
      <c r="H1962" s="73">
        <v>76</v>
      </c>
      <c r="I1962">
        <f t="shared" si="60"/>
        <v>1</v>
      </c>
      <c r="J1962">
        <f t="shared" si="61"/>
        <v>76</v>
      </c>
    </row>
    <row r="1963" spans="1:10" ht="39.6" x14ac:dyDescent="0.3">
      <c r="A1963" s="73">
        <v>159919</v>
      </c>
      <c r="B1963" s="73" t="s">
        <v>289</v>
      </c>
      <c r="C1963" s="73">
        <v>663973</v>
      </c>
      <c r="D1963" s="73" t="s">
        <v>2180</v>
      </c>
      <c r="E1963" s="73">
        <v>298</v>
      </c>
      <c r="F1963" s="73">
        <v>0</v>
      </c>
      <c r="G1963" s="73">
        <v>0</v>
      </c>
      <c r="H1963" s="73">
        <v>298</v>
      </c>
      <c r="I1963">
        <f t="shared" si="60"/>
        <v>1</v>
      </c>
      <c r="J1963">
        <f t="shared" si="61"/>
        <v>298</v>
      </c>
    </row>
    <row r="1964" spans="1:10" ht="39.6" x14ac:dyDescent="0.3">
      <c r="A1964" s="73">
        <v>159919</v>
      </c>
      <c r="B1964" s="73" t="s">
        <v>289</v>
      </c>
      <c r="C1964" s="73">
        <v>685112</v>
      </c>
      <c r="D1964" s="73" t="s">
        <v>2181</v>
      </c>
      <c r="E1964" s="73">
        <v>337</v>
      </c>
      <c r="F1964" s="73">
        <v>0</v>
      </c>
      <c r="G1964" s="73">
        <v>0</v>
      </c>
      <c r="H1964" s="73">
        <v>337</v>
      </c>
      <c r="I1964">
        <f t="shared" si="60"/>
        <v>1</v>
      </c>
      <c r="J1964">
        <f t="shared" si="61"/>
        <v>337</v>
      </c>
    </row>
    <row r="1965" spans="1:10" ht="39.6" x14ac:dyDescent="0.3">
      <c r="A1965" s="73">
        <v>159919</v>
      </c>
      <c r="B1965" s="73" t="s">
        <v>289</v>
      </c>
      <c r="C1965" s="73">
        <v>678934</v>
      </c>
      <c r="D1965" s="73" t="s">
        <v>650</v>
      </c>
      <c r="E1965" s="73">
        <v>387</v>
      </c>
      <c r="F1965" s="73">
        <v>0</v>
      </c>
      <c r="G1965" s="73">
        <v>0</v>
      </c>
      <c r="H1965" s="73">
        <v>387</v>
      </c>
      <c r="I1965">
        <f t="shared" si="60"/>
        <v>1</v>
      </c>
      <c r="J1965">
        <f t="shared" si="61"/>
        <v>387</v>
      </c>
    </row>
    <row r="1966" spans="1:10" ht="39.6" x14ac:dyDescent="0.3">
      <c r="A1966" s="73">
        <v>159919</v>
      </c>
      <c r="B1966" s="73" t="s">
        <v>289</v>
      </c>
      <c r="C1966" s="73">
        <v>664035</v>
      </c>
      <c r="D1966" s="73" t="s">
        <v>2178</v>
      </c>
      <c r="E1966" s="73">
        <v>454</v>
      </c>
      <c r="F1966" s="73">
        <v>0</v>
      </c>
      <c r="G1966" s="73">
        <v>0</v>
      </c>
      <c r="H1966" s="73">
        <v>454</v>
      </c>
      <c r="I1966">
        <f t="shared" si="60"/>
        <v>1</v>
      </c>
      <c r="J1966">
        <f t="shared" si="61"/>
        <v>454</v>
      </c>
    </row>
    <row r="1967" spans="1:10" ht="39.6" x14ac:dyDescent="0.3">
      <c r="A1967" s="73">
        <v>159919</v>
      </c>
      <c r="B1967" s="73" t="s">
        <v>289</v>
      </c>
      <c r="C1967" s="73">
        <v>663972</v>
      </c>
      <c r="D1967" s="73" t="s">
        <v>2183</v>
      </c>
      <c r="E1967" s="73">
        <v>740</v>
      </c>
      <c r="F1967" s="73">
        <v>0</v>
      </c>
      <c r="G1967" s="73">
        <v>0</v>
      </c>
      <c r="H1967" s="73">
        <v>740</v>
      </c>
      <c r="I1967">
        <f t="shared" si="60"/>
        <v>1</v>
      </c>
      <c r="J1967">
        <f t="shared" si="61"/>
        <v>740</v>
      </c>
    </row>
    <row r="1968" spans="1:10" ht="39.6" x14ac:dyDescent="0.3">
      <c r="A1968" s="73">
        <v>159919</v>
      </c>
      <c r="B1968" s="73" t="s">
        <v>289</v>
      </c>
      <c r="C1968" s="73">
        <v>664334</v>
      </c>
      <c r="D1968" s="73" t="s">
        <v>2182</v>
      </c>
      <c r="E1968" s="73">
        <v>854</v>
      </c>
      <c r="F1968" s="73">
        <v>0</v>
      </c>
      <c r="G1968" s="73">
        <v>0</v>
      </c>
      <c r="H1968" s="73">
        <v>854</v>
      </c>
      <c r="I1968">
        <f t="shared" si="60"/>
        <v>1</v>
      </c>
      <c r="J1968">
        <f t="shared" si="61"/>
        <v>854</v>
      </c>
    </row>
    <row r="1969" spans="1:10" ht="39.6" x14ac:dyDescent="0.3">
      <c r="A1969" s="73">
        <v>159966</v>
      </c>
      <c r="B1969" s="73" t="s">
        <v>290</v>
      </c>
      <c r="C1969" s="73">
        <v>678924</v>
      </c>
      <c r="D1969" s="73" t="s">
        <v>2186</v>
      </c>
      <c r="E1969" s="73">
        <v>185</v>
      </c>
      <c r="F1969" s="73">
        <v>0</v>
      </c>
      <c r="G1969" s="73">
        <v>43</v>
      </c>
      <c r="H1969" s="73">
        <v>228</v>
      </c>
      <c r="I1969">
        <f t="shared" si="60"/>
        <v>0.81140350877192979</v>
      </c>
      <c r="J1969">
        <f t="shared" si="61"/>
        <v>185</v>
      </c>
    </row>
    <row r="1970" spans="1:10" ht="39.6" x14ac:dyDescent="0.3">
      <c r="A1970" s="73">
        <v>159966</v>
      </c>
      <c r="B1970" s="73" t="s">
        <v>290</v>
      </c>
      <c r="C1970" s="73">
        <v>678923</v>
      </c>
      <c r="D1970" s="73" t="s">
        <v>2185</v>
      </c>
      <c r="E1970" s="73">
        <v>230</v>
      </c>
      <c r="F1970" s="73">
        <v>0</v>
      </c>
      <c r="G1970" s="73">
        <v>72</v>
      </c>
      <c r="H1970" s="73">
        <v>302</v>
      </c>
      <c r="I1970">
        <f t="shared" si="60"/>
        <v>0.76158940397350994</v>
      </c>
      <c r="J1970">
        <f t="shared" si="61"/>
        <v>230</v>
      </c>
    </row>
    <row r="1971" spans="1:10" ht="39.6" x14ac:dyDescent="0.3">
      <c r="A1971" s="73">
        <v>159966</v>
      </c>
      <c r="B1971" s="73" t="s">
        <v>290</v>
      </c>
      <c r="C1971" s="73">
        <v>678925</v>
      </c>
      <c r="D1971" s="73" t="s">
        <v>2184</v>
      </c>
      <c r="E1971" s="73">
        <v>295</v>
      </c>
      <c r="F1971" s="73">
        <v>0</v>
      </c>
      <c r="G1971" s="73">
        <v>93</v>
      </c>
      <c r="H1971" s="73">
        <v>388</v>
      </c>
      <c r="I1971">
        <f t="shared" si="60"/>
        <v>0.76030927835051543</v>
      </c>
      <c r="J1971">
        <f t="shared" si="61"/>
        <v>295</v>
      </c>
    </row>
    <row r="1972" spans="1:10" ht="52.8" x14ac:dyDescent="0.3">
      <c r="A1972" s="73">
        <v>159906</v>
      </c>
      <c r="B1972" s="73" t="s">
        <v>292</v>
      </c>
      <c r="C1972" s="73">
        <v>661252</v>
      </c>
      <c r="D1972" s="73" t="s">
        <v>2187</v>
      </c>
      <c r="E1972" s="73">
        <v>36</v>
      </c>
      <c r="F1972" s="73">
        <v>7</v>
      </c>
      <c r="G1972" s="73">
        <v>134</v>
      </c>
      <c r="H1972" s="73">
        <v>177</v>
      </c>
      <c r="I1972">
        <f t="shared" si="60"/>
        <v>0.24293785310734464</v>
      </c>
      <c r="J1972">
        <f t="shared" si="61"/>
        <v>43</v>
      </c>
    </row>
    <row r="1973" spans="1:10" ht="39.6" x14ac:dyDescent="0.3">
      <c r="A1973" s="73">
        <v>159906</v>
      </c>
      <c r="B1973" s="73" t="s">
        <v>292</v>
      </c>
      <c r="C1973" s="73">
        <v>661249</v>
      </c>
      <c r="D1973" s="73" t="s">
        <v>2190</v>
      </c>
      <c r="E1973" s="73">
        <v>75</v>
      </c>
      <c r="F1973" s="73">
        <v>21</v>
      </c>
      <c r="G1973" s="73">
        <v>143</v>
      </c>
      <c r="H1973" s="73">
        <v>239</v>
      </c>
      <c r="I1973">
        <f t="shared" si="60"/>
        <v>0.40167364016736401</v>
      </c>
      <c r="J1973">
        <f t="shared" si="61"/>
        <v>96</v>
      </c>
    </row>
    <row r="1974" spans="1:10" ht="66" x14ac:dyDescent="0.3">
      <c r="A1974" s="73">
        <v>159906</v>
      </c>
      <c r="B1974" s="73" t="s">
        <v>292</v>
      </c>
      <c r="C1974" s="73">
        <v>661250</v>
      </c>
      <c r="D1974" s="73" t="s">
        <v>2188</v>
      </c>
      <c r="E1974" s="73">
        <v>62</v>
      </c>
      <c r="F1974" s="73">
        <v>17</v>
      </c>
      <c r="G1974" s="73">
        <v>209</v>
      </c>
      <c r="H1974" s="73">
        <v>288</v>
      </c>
      <c r="I1974">
        <f t="shared" si="60"/>
        <v>0.27430555555555558</v>
      </c>
      <c r="J1974">
        <f t="shared" si="61"/>
        <v>79</v>
      </c>
    </row>
    <row r="1975" spans="1:10" ht="39.6" x14ac:dyDescent="0.3">
      <c r="A1975" s="73">
        <v>159906</v>
      </c>
      <c r="B1975" s="73" t="s">
        <v>292</v>
      </c>
      <c r="C1975" s="73">
        <v>664341</v>
      </c>
      <c r="D1975" s="73" t="s">
        <v>2191</v>
      </c>
      <c r="E1975" s="73">
        <v>120</v>
      </c>
      <c r="F1975" s="73">
        <v>22</v>
      </c>
      <c r="G1975" s="73">
        <v>147</v>
      </c>
      <c r="H1975" s="73">
        <v>289</v>
      </c>
      <c r="I1975">
        <f t="shared" si="60"/>
        <v>0.49134948096885811</v>
      </c>
      <c r="J1975">
        <f t="shared" si="61"/>
        <v>142</v>
      </c>
    </row>
    <row r="1976" spans="1:10" ht="66" x14ac:dyDescent="0.3">
      <c r="A1976" s="73">
        <v>159906</v>
      </c>
      <c r="B1976" s="73" t="s">
        <v>292</v>
      </c>
      <c r="C1976" s="73">
        <v>684925</v>
      </c>
      <c r="D1976" s="73" t="s">
        <v>2189</v>
      </c>
      <c r="E1976" s="73">
        <v>110</v>
      </c>
      <c r="F1976" s="73">
        <v>22</v>
      </c>
      <c r="G1976" s="73">
        <v>211</v>
      </c>
      <c r="H1976" s="73">
        <v>343</v>
      </c>
      <c r="I1976">
        <f t="shared" si="60"/>
        <v>0.38483965014577259</v>
      </c>
      <c r="J1976">
        <f t="shared" si="61"/>
        <v>132</v>
      </c>
    </row>
    <row r="1977" spans="1:10" ht="39.6" x14ac:dyDescent="0.3">
      <c r="A1977" s="73">
        <v>159906</v>
      </c>
      <c r="B1977" s="73" t="s">
        <v>292</v>
      </c>
      <c r="C1977" s="73">
        <v>661251</v>
      </c>
      <c r="D1977" s="73" t="s">
        <v>2192</v>
      </c>
      <c r="E1977" s="73">
        <v>124</v>
      </c>
      <c r="F1977" s="73">
        <v>48</v>
      </c>
      <c r="G1977" s="73">
        <v>247</v>
      </c>
      <c r="H1977" s="73">
        <v>419</v>
      </c>
      <c r="I1977">
        <f t="shared" si="60"/>
        <v>0.41050119331742241</v>
      </c>
      <c r="J1977">
        <f t="shared" si="61"/>
        <v>172</v>
      </c>
    </row>
    <row r="1978" spans="1:10" ht="39.6" x14ac:dyDescent="0.3">
      <c r="A1978" s="73">
        <v>159906</v>
      </c>
      <c r="B1978" s="73" t="s">
        <v>292</v>
      </c>
      <c r="C1978" s="73">
        <v>661253</v>
      </c>
      <c r="D1978" s="73" t="s">
        <v>404</v>
      </c>
      <c r="E1978" s="73">
        <v>248</v>
      </c>
      <c r="F1978" s="73">
        <v>69</v>
      </c>
      <c r="G1978" s="73">
        <v>656</v>
      </c>
      <c r="H1978" s="73">
        <v>973</v>
      </c>
      <c r="I1978">
        <f t="shared" si="60"/>
        <v>0.32579650565262075</v>
      </c>
      <c r="J1978">
        <f t="shared" si="61"/>
        <v>317</v>
      </c>
    </row>
    <row r="1979" spans="1:10" ht="52.8" x14ac:dyDescent="0.3">
      <c r="A1979" s="73">
        <v>159442</v>
      </c>
      <c r="B1979" s="73" t="s">
        <v>293</v>
      </c>
      <c r="C1979" s="73">
        <v>661107</v>
      </c>
      <c r="D1979" s="73" t="s">
        <v>2193</v>
      </c>
      <c r="E1979" s="73">
        <v>65</v>
      </c>
      <c r="F1979" s="73">
        <v>0</v>
      </c>
      <c r="G1979" s="73">
        <v>6</v>
      </c>
      <c r="H1979" s="73">
        <v>71</v>
      </c>
      <c r="I1979">
        <f t="shared" si="60"/>
        <v>0.91549295774647887</v>
      </c>
      <c r="J1979">
        <f t="shared" si="61"/>
        <v>65</v>
      </c>
    </row>
    <row r="1980" spans="1:10" ht="39.6" x14ac:dyDescent="0.3">
      <c r="A1980" s="73">
        <v>159447</v>
      </c>
      <c r="B1980" s="73" t="s">
        <v>294</v>
      </c>
      <c r="C1980" s="73">
        <v>661438</v>
      </c>
      <c r="D1980" s="73" t="s">
        <v>2195</v>
      </c>
      <c r="E1980" s="73">
        <v>83</v>
      </c>
      <c r="F1980" s="73">
        <v>0</v>
      </c>
      <c r="G1980" s="73">
        <v>45</v>
      </c>
      <c r="H1980" s="73">
        <v>128</v>
      </c>
      <c r="I1980">
        <f t="shared" si="60"/>
        <v>0.6484375</v>
      </c>
      <c r="J1980">
        <f t="shared" si="61"/>
        <v>83</v>
      </c>
    </row>
    <row r="1981" spans="1:10" ht="39.6" x14ac:dyDescent="0.3">
      <c r="A1981" s="73">
        <v>159447</v>
      </c>
      <c r="B1981" s="73" t="s">
        <v>294</v>
      </c>
      <c r="C1981" s="73">
        <v>661437</v>
      </c>
      <c r="D1981" s="73" t="s">
        <v>2194</v>
      </c>
      <c r="E1981" s="73">
        <v>53</v>
      </c>
      <c r="F1981" s="73">
        <v>10</v>
      </c>
      <c r="G1981" s="73">
        <v>66</v>
      </c>
      <c r="H1981" s="73">
        <v>129</v>
      </c>
      <c r="I1981">
        <f t="shared" si="60"/>
        <v>0.48837209302325579</v>
      </c>
      <c r="J1981">
        <f t="shared" si="61"/>
        <v>63</v>
      </c>
    </row>
    <row r="1982" spans="1:10" ht="39.6" x14ac:dyDescent="0.3">
      <c r="A1982" s="73">
        <v>159453</v>
      </c>
      <c r="B1982" s="73" t="s">
        <v>295</v>
      </c>
      <c r="C1982" s="73">
        <v>662712</v>
      </c>
      <c r="D1982" s="73" t="s">
        <v>2198</v>
      </c>
      <c r="E1982" s="73">
        <v>83</v>
      </c>
      <c r="F1982" s="73">
        <v>0</v>
      </c>
      <c r="G1982" s="73">
        <v>0</v>
      </c>
      <c r="H1982" s="73">
        <v>83</v>
      </c>
      <c r="I1982">
        <f t="shared" si="60"/>
        <v>1</v>
      </c>
      <c r="J1982">
        <f t="shared" si="61"/>
        <v>83</v>
      </c>
    </row>
    <row r="1983" spans="1:10" ht="39.6" x14ac:dyDescent="0.3">
      <c r="A1983" s="73">
        <v>159453</v>
      </c>
      <c r="B1983" s="73" t="s">
        <v>295</v>
      </c>
      <c r="C1983" s="73">
        <v>661544</v>
      </c>
      <c r="D1983" s="73" t="s">
        <v>2197</v>
      </c>
      <c r="E1983" s="73">
        <v>129</v>
      </c>
      <c r="F1983" s="73">
        <v>0</v>
      </c>
      <c r="G1983" s="73">
        <v>0</v>
      </c>
      <c r="H1983" s="73">
        <v>129</v>
      </c>
      <c r="I1983">
        <f t="shared" si="60"/>
        <v>1</v>
      </c>
      <c r="J1983">
        <f t="shared" si="61"/>
        <v>129</v>
      </c>
    </row>
    <row r="1984" spans="1:10" ht="39.6" x14ac:dyDescent="0.3">
      <c r="A1984" s="73">
        <v>159453</v>
      </c>
      <c r="B1984" s="73" t="s">
        <v>295</v>
      </c>
      <c r="C1984" s="73">
        <v>661543</v>
      </c>
      <c r="D1984" s="73" t="s">
        <v>2196</v>
      </c>
      <c r="E1984" s="73">
        <v>135</v>
      </c>
      <c r="F1984" s="73">
        <v>0</v>
      </c>
      <c r="G1984" s="73">
        <v>0</v>
      </c>
      <c r="H1984" s="73">
        <v>135</v>
      </c>
      <c r="I1984">
        <f t="shared" si="60"/>
        <v>1</v>
      </c>
      <c r="J1984">
        <f t="shared" si="61"/>
        <v>135</v>
      </c>
    </row>
    <row r="1985" spans="1:10" ht="52.8" x14ac:dyDescent="0.3">
      <c r="A1985" s="73">
        <v>159953</v>
      </c>
      <c r="B1985" s="73" t="s">
        <v>296</v>
      </c>
      <c r="C1985" s="73">
        <v>661192</v>
      </c>
      <c r="D1985" s="73" t="s">
        <v>2206</v>
      </c>
      <c r="E1985" s="73">
        <v>224</v>
      </c>
      <c r="F1985" s="73">
        <v>0</v>
      </c>
      <c r="G1985" s="73">
        <v>27</v>
      </c>
      <c r="H1985" s="73">
        <v>251</v>
      </c>
      <c r="I1985">
        <f t="shared" si="60"/>
        <v>0.89243027888446214</v>
      </c>
      <c r="J1985">
        <f t="shared" si="61"/>
        <v>224</v>
      </c>
    </row>
    <row r="1986" spans="1:10" ht="52.8" x14ac:dyDescent="0.3">
      <c r="A1986" s="73">
        <v>159953</v>
      </c>
      <c r="B1986" s="73" t="s">
        <v>296</v>
      </c>
      <c r="C1986" s="73">
        <v>661186</v>
      </c>
      <c r="D1986" s="73" t="s">
        <v>1924</v>
      </c>
      <c r="E1986" s="73">
        <v>85</v>
      </c>
      <c r="F1986" s="73">
        <v>0</v>
      </c>
      <c r="G1986" s="73">
        <v>207</v>
      </c>
      <c r="H1986" s="73">
        <v>292</v>
      </c>
      <c r="I1986">
        <f t="shared" ref="I1986:I2049" si="62">SUM(E1986:F1986)/H1986</f>
        <v>0.2910958904109589</v>
      </c>
      <c r="J1986">
        <f t="shared" ref="J1986:J2049" si="63">SUM(E1986:F1986)</f>
        <v>85</v>
      </c>
    </row>
    <row r="1987" spans="1:10" ht="52.8" x14ac:dyDescent="0.3">
      <c r="A1987" s="73">
        <v>159953</v>
      </c>
      <c r="B1987" s="73" t="s">
        <v>296</v>
      </c>
      <c r="C1987" s="73">
        <v>665174</v>
      </c>
      <c r="D1987" s="73" t="s">
        <v>2203</v>
      </c>
      <c r="E1987" s="73">
        <v>396</v>
      </c>
      <c r="F1987" s="73">
        <v>0</v>
      </c>
      <c r="G1987" s="73">
        <v>0</v>
      </c>
      <c r="H1987" s="73">
        <v>396</v>
      </c>
      <c r="I1987">
        <f t="shared" si="62"/>
        <v>1</v>
      </c>
      <c r="J1987">
        <f t="shared" si="63"/>
        <v>396</v>
      </c>
    </row>
    <row r="1988" spans="1:10" ht="52.8" x14ac:dyDescent="0.3">
      <c r="A1988" s="73">
        <v>159953</v>
      </c>
      <c r="B1988" s="73" t="s">
        <v>296</v>
      </c>
      <c r="C1988" s="73">
        <v>661185</v>
      </c>
      <c r="D1988" s="73" t="s">
        <v>2202</v>
      </c>
      <c r="E1988" s="73">
        <v>285</v>
      </c>
      <c r="F1988" s="73">
        <v>0</v>
      </c>
      <c r="G1988" s="73">
        <v>135</v>
      </c>
      <c r="H1988" s="73">
        <v>420</v>
      </c>
      <c r="I1988">
        <f t="shared" si="62"/>
        <v>0.6785714285714286</v>
      </c>
      <c r="J1988">
        <f t="shared" si="63"/>
        <v>285</v>
      </c>
    </row>
    <row r="1989" spans="1:10" ht="52.8" x14ac:dyDescent="0.3">
      <c r="A1989" s="73">
        <v>159953</v>
      </c>
      <c r="B1989" s="73" t="s">
        <v>296</v>
      </c>
      <c r="C1989" s="73">
        <v>661182</v>
      </c>
      <c r="D1989" s="73" t="s">
        <v>2200</v>
      </c>
      <c r="E1989" s="73">
        <v>375</v>
      </c>
      <c r="F1989" s="73">
        <v>0</v>
      </c>
      <c r="G1989" s="73">
        <v>50</v>
      </c>
      <c r="H1989" s="73">
        <v>425</v>
      </c>
      <c r="I1989">
        <f t="shared" si="62"/>
        <v>0.88235294117647056</v>
      </c>
      <c r="J1989">
        <f t="shared" si="63"/>
        <v>375</v>
      </c>
    </row>
    <row r="1990" spans="1:10" ht="52.8" x14ac:dyDescent="0.3">
      <c r="A1990" s="73">
        <v>159953</v>
      </c>
      <c r="B1990" s="73" t="s">
        <v>296</v>
      </c>
      <c r="C1990" s="73">
        <v>661184</v>
      </c>
      <c r="D1990" s="73" t="s">
        <v>2201</v>
      </c>
      <c r="E1990" s="73">
        <v>416</v>
      </c>
      <c r="F1990" s="73">
        <v>0</v>
      </c>
      <c r="G1990" s="73">
        <v>37</v>
      </c>
      <c r="H1990" s="73">
        <v>453</v>
      </c>
      <c r="I1990">
        <f t="shared" si="62"/>
        <v>0.91832229580573954</v>
      </c>
      <c r="J1990">
        <f t="shared" si="63"/>
        <v>416</v>
      </c>
    </row>
    <row r="1991" spans="1:10" ht="52.8" x14ac:dyDescent="0.3">
      <c r="A1991" s="73">
        <v>159953</v>
      </c>
      <c r="B1991" s="73" t="s">
        <v>296</v>
      </c>
      <c r="C1991" s="73">
        <v>665173</v>
      </c>
      <c r="D1991" s="73" t="s">
        <v>2204</v>
      </c>
      <c r="E1991" s="73">
        <v>446</v>
      </c>
      <c r="F1991" s="73">
        <v>0</v>
      </c>
      <c r="G1991" s="73">
        <v>44</v>
      </c>
      <c r="H1991" s="73">
        <v>490</v>
      </c>
      <c r="I1991">
        <f t="shared" si="62"/>
        <v>0.91020408163265309</v>
      </c>
      <c r="J1991">
        <f t="shared" si="63"/>
        <v>446</v>
      </c>
    </row>
    <row r="1992" spans="1:10" ht="52.8" x14ac:dyDescent="0.3">
      <c r="A1992" s="73">
        <v>159953</v>
      </c>
      <c r="B1992" s="73" t="s">
        <v>296</v>
      </c>
      <c r="C1992" s="73">
        <v>661187</v>
      </c>
      <c r="D1992" s="73" t="s">
        <v>474</v>
      </c>
      <c r="E1992" s="73">
        <v>279</v>
      </c>
      <c r="F1992" s="73">
        <v>0</v>
      </c>
      <c r="G1992" s="73">
        <v>255</v>
      </c>
      <c r="H1992" s="73">
        <v>534</v>
      </c>
      <c r="I1992">
        <f t="shared" si="62"/>
        <v>0.52247191011235961</v>
      </c>
      <c r="J1992">
        <f t="shared" si="63"/>
        <v>279</v>
      </c>
    </row>
    <row r="1993" spans="1:10" ht="52.8" x14ac:dyDescent="0.3">
      <c r="A1993" s="73">
        <v>159953</v>
      </c>
      <c r="B1993" s="73" t="s">
        <v>296</v>
      </c>
      <c r="C1993" s="73">
        <v>661188</v>
      </c>
      <c r="D1993" s="73" t="s">
        <v>2199</v>
      </c>
      <c r="E1993" s="73">
        <v>365</v>
      </c>
      <c r="F1993" s="73">
        <v>0</v>
      </c>
      <c r="G1993" s="73">
        <v>197</v>
      </c>
      <c r="H1993" s="73">
        <v>562</v>
      </c>
      <c r="I1993">
        <f t="shared" si="62"/>
        <v>0.64946619217081847</v>
      </c>
      <c r="J1993">
        <f t="shared" si="63"/>
        <v>365</v>
      </c>
    </row>
    <row r="1994" spans="1:10" ht="52.8" x14ac:dyDescent="0.3">
      <c r="A1994" s="73">
        <v>159953</v>
      </c>
      <c r="B1994" s="73" t="s">
        <v>296</v>
      </c>
      <c r="C1994" s="73">
        <v>661183</v>
      </c>
      <c r="D1994" s="73" t="s">
        <v>844</v>
      </c>
      <c r="E1994" s="73">
        <v>559</v>
      </c>
      <c r="F1994" s="73">
        <v>0</v>
      </c>
      <c r="G1994" s="73">
        <v>38</v>
      </c>
      <c r="H1994" s="73">
        <v>597</v>
      </c>
      <c r="I1994">
        <f t="shared" si="62"/>
        <v>0.93634840871021774</v>
      </c>
      <c r="J1994">
        <f t="shared" si="63"/>
        <v>559</v>
      </c>
    </row>
    <row r="1995" spans="1:10" ht="52.8" x14ac:dyDescent="0.3">
      <c r="A1995" s="73">
        <v>159953</v>
      </c>
      <c r="B1995" s="73" t="s">
        <v>296</v>
      </c>
      <c r="C1995" s="73">
        <v>661191</v>
      </c>
      <c r="D1995" s="73" t="s">
        <v>2205</v>
      </c>
      <c r="E1995" s="73">
        <v>1261</v>
      </c>
      <c r="F1995" s="73">
        <v>0</v>
      </c>
      <c r="G1995" s="73">
        <v>411</v>
      </c>
      <c r="H1995" s="73">
        <v>1672</v>
      </c>
      <c r="I1995">
        <f t="shared" si="62"/>
        <v>0.75418660287081341</v>
      </c>
      <c r="J1995">
        <f t="shared" si="63"/>
        <v>1261</v>
      </c>
    </row>
    <row r="1996" spans="1:10" ht="66" x14ac:dyDescent="0.3">
      <c r="A1996" s="73">
        <v>159986</v>
      </c>
      <c r="B1996" s="73" t="s">
        <v>297</v>
      </c>
      <c r="C1996" s="73">
        <v>684443</v>
      </c>
      <c r="D1996" s="73" t="s">
        <v>2214</v>
      </c>
      <c r="E1996" s="73">
        <v>93</v>
      </c>
      <c r="F1996" s="73">
        <v>0</v>
      </c>
      <c r="G1996" s="73">
        <v>0</v>
      </c>
      <c r="H1996" s="73">
        <v>93</v>
      </c>
      <c r="I1996">
        <f t="shared" si="62"/>
        <v>1</v>
      </c>
      <c r="J1996">
        <f t="shared" si="63"/>
        <v>93</v>
      </c>
    </row>
    <row r="1997" spans="1:10" ht="66" x14ac:dyDescent="0.3">
      <c r="A1997" s="73">
        <v>159986</v>
      </c>
      <c r="B1997" s="73" t="s">
        <v>297</v>
      </c>
      <c r="C1997" s="73">
        <v>681181</v>
      </c>
      <c r="D1997" s="73" t="s">
        <v>2209</v>
      </c>
      <c r="E1997" s="73">
        <v>117</v>
      </c>
      <c r="F1997" s="73">
        <v>0</v>
      </c>
      <c r="G1997" s="73">
        <v>61</v>
      </c>
      <c r="H1997" s="73">
        <v>178</v>
      </c>
      <c r="I1997">
        <f t="shared" si="62"/>
        <v>0.65730337078651691</v>
      </c>
      <c r="J1997">
        <f t="shared" si="63"/>
        <v>117</v>
      </c>
    </row>
    <row r="1998" spans="1:10" ht="66" x14ac:dyDescent="0.3">
      <c r="A1998" s="73">
        <v>159986</v>
      </c>
      <c r="B1998" s="73" t="s">
        <v>297</v>
      </c>
      <c r="C1998" s="73">
        <v>661018</v>
      </c>
      <c r="D1998" s="73" t="s">
        <v>2213</v>
      </c>
      <c r="E1998" s="73">
        <v>123</v>
      </c>
      <c r="F1998" s="73">
        <v>0</v>
      </c>
      <c r="G1998" s="73">
        <v>77</v>
      </c>
      <c r="H1998" s="73">
        <v>200</v>
      </c>
      <c r="I1998">
        <f t="shared" si="62"/>
        <v>0.61499999999999999</v>
      </c>
      <c r="J1998">
        <f t="shared" si="63"/>
        <v>123</v>
      </c>
    </row>
    <row r="1999" spans="1:10" ht="66" x14ac:dyDescent="0.3">
      <c r="A1999" s="73">
        <v>159986</v>
      </c>
      <c r="B1999" s="73" t="s">
        <v>297</v>
      </c>
      <c r="C1999" s="73">
        <v>663833</v>
      </c>
      <c r="D1999" s="73" t="s">
        <v>392</v>
      </c>
      <c r="E1999" s="73">
        <v>169</v>
      </c>
      <c r="F1999" s="73">
        <v>0</v>
      </c>
      <c r="G1999" s="73">
        <v>33</v>
      </c>
      <c r="H1999" s="73">
        <v>202</v>
      </c>
      <c r="I1999">
        <f t="shared" si="62"/>
        <v>0.8366336633663366</v>
      </c>
      <c r="J1999">
        <f t="shared" si="63"/>
        <v>169</v>
      </c>
    </row>
    <row r="2000" spans="1:10" ht="66" x14ac:dyDescent="0.3">
      <c r="A2000" s="73">
        <v>159986</v>
      </c>
      <c r="B2000" s="73" t="s">
        <v>297</v>
      </c>
      <c r="C2000" s="73">
        <v>663508</v>
      </c>
      <c r="D2000" s="73" t="s">
        <v>416</v>
      </c>
      <c r="E2000" s="73">
        <v>182</v>
      </c>
      <c r="F2000" s="73">
        <v>0</v>
      </c>
      <c r="G2000" s="73">
        <v>47</v>
      </c>
      <c r="H2000" s="73">
        <v>229</v>
      </c>
      <c r="I2000">
        <f t="shared" si="62"/>
        <v>0.79475982532751088</v>
      </c>
      <c r="J2000">
        <f t="shared" si="63"/>
        <v>182</v>
      </c>
    </row>
    <row r="2001" spans="1:10" ht="66" x14ac:dyDescent="0.3">
      <c r="A2001" s="73">
        <v>159986</v>
      </c>
      <c r="B2001" s="73" t="s">
        <v>297</v>
      </c>
      <c r="C2001" s="73">
        <v>664995</v>
      </c>
      <c r="D2001" s="73" t="s">
        <v>2210</v>
      </c>
      <c r="E2001" s="73">
        <v>197</v>
      </c>
      <c r="F2001" s="73">
        <v>0</v>
      </c>
      <c r="G2001" s="73">
        <v>44</v>
      </c>
      <c r="H2001" s="73">
        <v>241</v>
      </c>
      <c r="I2001">
        <f t="shared" si="62"/>
        <v>0.81742738589211617</v>
      </c>
      <c r="J2001">
        <f t="shared" si="63"/>
        <v>197</v>
      </c>
    </row>
    <row r="2002" spans="1:10" ht="66" x14ac:dyDescent="0.3">
      <c r="A2002" s="73">
        <v>159986</v>
      </c>
      <c r="B2002" s="73" t="s">
        <v>297</v>
      </c>
      <c r="C2002" s="73">
        <v>661013</v>
      </c>
      <c r="D2002" s="73" t="s">
        <v>2212</v>
      </c>
      <c r="E2002" s="73">
        <v>190</v>
      </c>
      <c r="F2002" s="73">
        <v>0</v>
      </c>
      <c r="G2002" s="73">
        <v>73</v>
      </c>
      <c r="H2002" s="73">
        <v>263</v>
      </c>
      <c r="I2002">
        <f t="shared" si="62"/>
        <v>0.72243346007604559</v>
      </c>
      <c r="J2002">
        <f t="shared" si="63"/>
        <v>190</v>
      </c>
    </row>
    <row r="2003" spans="1:10" ht="92.4" x14ac:dyDescent="0.3">
      <c r="A2003" s="73">
        <v>159986</v>
      </c>
      <c r="B2003" s="73" t="s">
        <v>297</v>
      </c>
      <c r="C2003" s="73">
        <v>661016</v>
      </c>
      <c r="D2003" s="73" t="s">
        <v>2208</v>
      </c>
      <c r="E2003" s="73">
        <v>289</v>
      </c>
      <c r="F2003" s="73">
        <v>0</v>
      </c>
      <c r="G2003" s="73">
        <v>8</v>
      </c>
      <c r="H2003" s="73">
        <v>297</v>
      </c>
      <c r="I2003">
        <f t="shared" si="62"/>
        <v>0.97306397306397308</v>
      </c>
      <c r="J2003">
        <f t="shared" si="63"/>
        <v>289</v>
      </c>
    </row>
    <row r="2004" spans="1:10" ht="66" x14ac:dyDescent="0.3">
      <c r="A2004" s="73">
        <v>159986</v>
      </c>
      <c r="B2004" s="73" t="s">
        <v>297</v>
      </c>
      <c r="C2004" s="73">
        <v>661012</v>
      </c>
      <c r="D2004" s="73" t="s">
        <v>2211</v>
      </c>
      <c r="E2004" s="73">
        <v>155</v>
      </c>
      <c r="F2004" s="73">
        <v>0</v>
      </c>
      <c r="G2004" s="73">
        <v>205</v>
      </c>
      <c r="H2004" s="73">
        <v>360</v>
      </c>
      <c r="I2004">
        <f t="shared" si="62"/>
        <v>0.43055555555555558</v>
      </c>
      <c r="J2004">
        <f t="shared" si="63"/>
        <v>155</v>
      </c>
    </row>
    <row r="2005" spans="1:10" ht="66" x14ac:dyDescent="0.3">
      <c r="A2005" s="73">
        <v>159986</v>
      </c>
      <c r="B2005" s="73" t="s">
        <v>297</v>
      </c>
      <c r="C2005" s="73">
        <v>663509</v>
      </c>
      <c r="D2005" s="73" t="s">
        <v>2207</v>
      </c>
      <c r="E2005" s="73">
        <v>356</v>
      </c>
      <c r="F2005" s="73">
        <v>0</v>
      </c>
      <c r="G2005" s="73">
        <v>180</v>
      </c>
      <c r="H2005" s="73">
        <v>536</v>
      </c>
      <c r="I2005">
        <f t="shared" si="62"/>
        <v>0.66417910447761197</v>
      </c>
      <c r="J2005">
        <f t="shared" si="63"/>
        <v>356</v>
      </c>
    </row>
    <row r="2006" spans="1:10" ht="66" x14ac:dyDescent="0.3">
      <c r="A2006" s="73">
        <v>159986</v>
      </c>
      <c r="B2006" s="73" t="s">
        <v>297</v>
      </c>
      <c r="C2006" s="73">
        <v>664031</v>
      </c>
      <c r="D2006" s="73" t="s">
        <v>2215</v>
      </c>
      <c r="E2006" s="73">
        <v>379</v>
      </c>
      <c r="F2006" s="73">
        <v>0</v>
      </c>
      <c r="G2006" s="73">
        <v>459</v>
      </c>
      <c r="H2006" s="73">
        <v>838</v>
      </c>
      <c r="I2006">
        <f t="shared" si="62"/>
        <v>0.45226730310262531</v>
      </c>
      <c r="J2006">
        <f t="shared" si="63"/>
        <v>379</v>
      </c>
    </row>
    <row r="2007" spans="1:10" ht="66" x14ac:dyDescent="0.3">
      <c r="A2007" s="73">
        <v>159958</v>
      </c>
      <c r="B2007" s="73" t="s">
        <v>298</v>
      </c>
      <c r="C2007" s="73">
        <v>664685</v>
      </c>
      <c r="D2007" s="73" t="s">
        <v>2218</v>
      </c>
      <c r="E2007" s="73">
        <v>94</v>
      </c>
      <c r="F2007" s="73">
        <v>0</v>
      </c>
      <c r="G2007" s="73">
        <v>98</v>
      </c>
      <c r="H2007" s="73">
        <v>192</v>
      </c>
      <c r="I2007">
        <f t="shared" si="62"/>
        <v>0.48958333333333331</v>
      </c>
      <c r="J2007">
        <f t="shared" si="63"/>
        <v>94</v>
      </c>
    </row>
    <row r="2008" spans="1:10" ht="66" x14ac:dyDescent="0.3">
      <c r="A2008" s="73">
        <v>159958</v>
      </c>
      <c r="B2008" s="73" t="s">
        <v>298</v>
      </c>
      <c r="C2008" s="73">
        <v>662289</v>
      </c>
      <c r="D2008" s="73" t="s">
        <v>2219</v>
      </c>
      <c r="E2008" s="73">
        <v>142</v>
      </c>
      <c r="F2008" s="73">
        <v>0</v>
      </c>
      <c r="G2008" s="73">
        <v>102</v>
      </c>
      <c r="H2008" s="73">
        <v>244</v>
      </c>
      <c r="I2008">
        <f t="shared" si="62"/>
        <v>0.58196721311475408</v>
      </c>
      <c r="J2008">
        <f t="shared" si="63"/>
        <v>142</v>
      </c>
    </row>
    <row r="2009" spans="1:10" ht="66" x14ac:dyDescent="0.3">
      <c r="A2009" s="73">
        <v>159958</v>
      </c>
      <c r="B2009" s="73" t="s">
        <v>298</v>
      </c>
      <c r="C2009" s="73">
        <v>662288</v>
      </c>
      <c r="D2009" s="73" t="s">
        <v>636</v>
      </c>
      <c r="E2009" s="73">
        <v>92</v>
      </c>
      <c r="F2009" s="73">
        <v>30</v>
      </c>
      <c r="G2009" s="73">
        <v>244</v>
      </c>
      <c r="H2009" s="73">
        <v>366</v>
      </c>
      <c r="I2009">
        <f t="shared" si="62"/>
        <v>0.33333333333333331</v>
      </c>
      <c r="J2009">
        <f t="shared" si="63"/>
        <v>122</v>
      </c>
    </row>
    <row r="2010" spans="1:10" ht="66" x14ac:dyDescent="0.3">
      <c r="A2010" s="73">
        <v>159958</v>
      </c>
      <c r="B2010" s="73" t="s">
        <v>298</v>
      </c>
      <c r="C2010" s="73">
        <v>662286</v>
      </c>
      <c r="D2010" s="73" t="s">
        <v>2216</v>
      </c>
      <c r="E2010" s="73">
        <v>293</v>
      </c>
      <c r="F2010" s="73">
        <v>0</v>
      </c>
      <c r="G2010" s="73">
        <v>91</v>
      </c>
      <c r="H2010" s="73">
        <v>384</v>
      </c>
      <c r="I2010">
        <f t="shared" si="62"/>
        <v>0.76302083333333337</v>
      </c>
      <c r="J2010">
        <f t="shared" si="63"/>
        <v>293</v>
      </c>
    </row>
    <row r="2011" spans="1:10" ht="66" x14ac:dyDescent="0.3">
      <c r="A2011" s="73">
        <v>159958</v>
      </c>
      <c r="B2011" s="73" t="s">
        <v>298</v>
      </c>
      <c r="C2011" s="73">
        <v>662291</v>
      </c>
      <c r="D2011" s="73" t="s">
        <v>2223</v>
      </c>
      <c r="E2011" s="73">
        <v>290</v>
      </c>
      <c r="F2011" s="73">
        <v>0</v>
      </c>
      <c r="G2011" s="73">
        <v>146</v>
      </c>
      <c r="H2011" s="73">
        <v>436</v>
      </c>
      <c r="I2011">
        <f t="shared" si="62"/>
        <v>0.66513761467889909</v>
      </c>
      <c r="J2011">
        <f t="shared" si="63"/>
        <v>290</v>
      </c>
    </row>
    <row r="2012" spans="1:10" ht="66" x14ac:dyDescent="0.3">
      <c r="A2012" s="73">
        <v>159958</v>
      </c>
      <c r="B2012" s="73" t="s">
        <v>298</v>
      </c>
      <c r="C2012" s="73">
        <v>662287</v>
      </c>
      <c r="D2012" s="73" t="s">
        <v>2217</v>
      </c>
      <c r="E2012" s="73">
        <v>93</v>
      </c>
      <c r="F2012" s="73">
        <v>54</v>
      </c>
      <c r="G2012" s="73">
        <v>301</v>
      </c>
      <c r="H2012" s="73">
        <v>448</v>
      </c>
      <c r="I2012">
        <f t="shared" si="62"/>
        <v>0.328125</v>
      </c>
      <c r="J2012">
        <f t="shared" si="63"/>
        <v>147</v>
      </c>
    </row>
    <row r="2013" spans="1:10" ht="66" x14ac:dyDescent="0.3">
      <c r="A2013" s="73">
        <v>159958</v>
      </c>
      <c r="B2013" s="73" t="s">
        <v>298</v>
      </c>
      <c r="C2013" s="73">
        <v>662290</v>
      </c>
      <c r="D2013" s="73" t="s">
        <v>2220</v>
      </c>
      <c r="E2013" s="73">
        <v>355</v>
      </c>
      <c r="F2013" s="73">
        <v>0</v>
      </c>
      <c r="G2013" s="73">
        <v>127</v>
      </c>
      <c r="H2013" s="73">
        <v>482</v>
      </c>
      <c r="I2013">
        <f t="shared" si="62"/>
        <v>0.73651452282157681</v>
      </c>
      <c r="J2013">
        <f t="shared" si="63"/>
        <v>355</v>
      </c>
    </row>
    <row r="2014" spans="1:10" ht="66" x14ac:dyDescent="0.3">
      <c r="A2014" s="73">
        <v>159958</v>
      </c>
      <c r="B2014" s="73" t="s">
        <v>298</v>
      </c>
      <c r="C2014" s="73">
        <v>662293</v>
      </c>
      <c r="D2014" s="73" t="s">
        <v>2222</v>
      </c>
      <c r="E2014" s="73">
        <v>689</v>
      </c>
      <c r="F2014" s="73">
        <v>0</v>
      </c>
      <c r="G2014" s="73">
        <v>495</v>
      </c>
      <c r="H2014" s="73">
        <v>1184</v>
      </c>
      <c r="I2014">
        <f t="shared" si="62"/>
        <v>0.58192567567567566</v>
      </c>
      <c r="J2014">
        <f t="shared" si="63"/>
        <v>689</v>
      </c>
    </row>
    <row r="2015" spans="1:10" ht="66" x14ac:dyDescent="0.3">
      <c r="A2015" s="73">
        <v>159958</v>
      </c>
      <c r="B2015" s="73" t="s">
        <v>298</v>
      </c>
      <c r="C2015" s="73">
        <v>662294</v>
      </c>
      <c r="D2015" s="73" t="s">
        <v>2221</v>
      </c>
      <c r="E2015" s="73">
        <v>509</v>
      </c>
      <c r="F2015" s="73">
        <v>151</v>
      </c>
      <c r="G2015" s="73">
        <v>884</v>
      </c>
      <c r="H2015" s="73">
        <v>1544</v>
      </c>
      <c r="I2015">
        <f t="shared" si="62"/>
        <v>0.42746113989637308</v>
      </c>
      <c r="J2015">
        <f t="shared" si="63"/>
        <v>660</v>
      </c>
    </row>
    <row r="2016" spans="1:10" ht="52.8" x14ac:dyDescent="0.3">
      <c r="A2016" s="73">
        <v>159435</v>
      </c>
      <c r="B2016" s="73" t="s">
        <v>299</v>
      </c>
      <c r="C2016" s="73">
        <v>661787</v>
      </c>
      <c r="D2016" s="73" t="s">
        <v>2225</v>
      </c>
      <c r="E2016" s="73">
        <v>128</v>
      </c>
      <c r="F2016" s="73">
        <v>0</v>
      </c>
      <c r="G2016" s="73">
        <v>22</v>
      </c>
      <c r="H2016" s="73">
        <v>150</v>
      </c>
      <c r="I2016">
        <f t="shared" si="62"/>
        <v>0.85333333333333339</v>
      </c>
      <c r="J2016">
        <f t="shared" si="63"/>
        <v>128</v>
      </c>
    </row>
    <row r="2017" spans="1:10" ht="52.8" x14ac:dyDescent="0.3">
      <c r="A2017" s="73">
        <v>159435</v>
      </c>
      <c r="B2017" s="73" t="s">
        <v>299</v>
      </c>
      <c r="C2017" s="73">
        <v>663482</v>
      </c>
      <c r="D2017" s="73" t="s">
        <v>2224</v>
      </c>
      <c r="E2017" s="73">
        <v>239</v>
      </c>
      <c r="F2017" s="73">
        <v>0</v>
      </c>
      <c r="G2017" s="73">
        <v>7</v>
      </c>
      <c r="H2017" s="73">
        <v>246</v>
      </c>
      <c r="I2017">
        <f t="shared" si="62"/>
        <v>0.97154471544715448</v>
      </c>
      <c r="J2017">
        <f t="shared" si="63"/>
        <v>239</v>
      </c>
    </row>
    <row r="2018" spans="1:10" ht="52.8" x14ac:dyDescent="0.3">
      <c r="A2018" s="73">
        <v>159558</v>
      </c>
      <c r="B2018" s="73" t="s">
        <v>300</v>
      </c>
      <c r="C2018" s="73">
        <v>662075</v>
      </c>
      <c r="D2018" s="73" t="s">
        <v>2230</v>
      </c>
      <c r="E2018" s="73">
        <v>56</v>
      </c>
      <c r="F2018" s="73">
        <v>15</v>
      </c>
      <c r="G2018" s="73">
        <v>198</v>
      </c>
      <c r="H2018" s="73">
        <v>269</v>
      </c>
      <c r="I2018">
        <f t="shared" si="62"/>
        <v>0.26394052044609667</v>
      </c>
      <c r="J2018">
        <f t="shared" si="63"/>
        <v>71</v>
      </c>
    </row>
    <row r="2019" spans="1:10" ht="52.8" x14ac:dyDescent="0.3">
      <c r="A2019" s="73">
        <v>159558</v>
      </c>
      <c r="B2019" s="73" t="s">
        <v>300</v>
      </c>
      <c r="C2019" s="73">
        <v>685848</v>
      </c>
      <c r="D2019" s="73" t="s">
        <v>840</v>
      </c>
      <c r="E2019" s="73">
        <v>86</v>
      </c>
      <c r="F2019" s="73">
        <v>32</v>
      </c>
      <c r="G2019" s="73">
        <v>255</v>
      </c>
      <c r="H2019" s="73">
        <v>373</v>
      </c>
      <c r="I2019">
        <f t="shared" si="62"/>
        <v>0.3163538873994638</v>
      </c>
      <c r="J2019">
        <f t="shared" si="63"/>
        <v>118</v>
      </c>
    </row>
    <row r="2020" spans="1:10" ht="52.8" x14ac:dyDescent="0.3">
      <c r="A2020" s="73">
        <v>159558</v>
      </c>
      <c r="B2020" s="73" t="s">
        <v>300</v>
      </c>
      <c r="C2020" s="73">
        <v>662074</v>
      </c>
      <c r="D2020" s="73" t="s">
        <v>2228</v>
      </c>
      <c r="E2020" s="73">
        <v>90</v>
      </c>
      <c r="F2020" s="73">
        <v>39</v>
      </c>
      <c r="G2020" s="73">
        <v>351</v>
      </c>
      <c r="H2020" s="73">
        <v>480</v>
      </c>
      <c r="I2020">
        <f t="shared" si="62"/>
        <v>0.26874999999999999</v>
      </c>
      <c r="J2020">
        <f t="shared" si="63"/>
        <v>129</v>
      </c>
    </row>
    <row r="2021" spans="1:10" ht="52.8" x14ac:dyDescent="0.3">
      <c r="A2021" s="73">
        <v>159558</v>
      </c>
      <c r="B2021" s="73" t="s">
        <v>300</v>
      </c>
      <c r="C2021" s="73">
        <v>662073</v>
      </c>
      <c r="D2021" s="73" t="s">
        <v>2227</v>
      </c>
      <c r="E2021" s="73">
        <v>179</v>
      </c>
      <c r="F2021" s="73">
        <v>54</v>
      </c>
      <c r="G2021" s="73">
        <v>267</v>
      </c>
      <c r="H2021" s="73">
        <v>500</v>
      </c>
      <c r="I2021">
        <f t="shared" si="62"/>
        <v>0.46600000000000003</v>
      </c>
      <c r="J2021">
        <f t="shared" si="63"/>
        <v>233</v>
      </c>
    </row>
    <row r="2022" spans="1:10" ht="52.8" x14ac:dyDescent="0.3">
      <c r="A2022" s="73">
        <v>159558</v>
      </c>
      <c r="B2022" s="73" t="s">
        <v>300</v>
      </c>
      <c r="C2022" s="73">
        <v>662072</v>
      </c>
      <c r="D2022" s="73" t="s">
        <v>2226</v>
      </c>
      <c r="E2022" s="73">
        <v>140</v>
      </c>
      <c r="F2022" s="73">
        <v>32</v>
      </c>
      <c r="G2022" s="73">
        <v>434</v>
      </c>
      <c r="H2022" s="73">
        <v>606</v>
      </c>
      <c r="I2022">
        <f t="shared" si="62"/>
        <v>0.28382838283828382</v>
      </c>
      <c r="J2022">
        <f t="shared" si="63"/>
        <v>172</v>
      </c>
    </row>
    <row r="2023" spans="1:10" ht="52.8" x14ac:dyDescent="0.3">
      <c r="A2023" s="73">
        <v>159558</v>
      </c>
      <c r="B2023" s="73" t="s">
        <v>300</v>
      </c>
      <c r="C2023" s="73">
        <v>662989</v>
      </c>
      <c r="D2023" s="73" t="s">
        <v>1029</v>
      </c>
      <c r="E2023" s="73">
        <v>297</v>
      </c>
      <c r="F2023" s="73">
        <v>70</v>
      </c>
      <c r="G2023" s="73">
        <v>710</v>
      </c>
      <c r="H2023" s="73">
        <v>1077</v>
      </c>
      <c r="I2023">
        <f t="shared" si="62"/>
        <v>0.34076137418755803</v>
      </c>
      <c r="J2023">
        <f t="shared" si="63"/>
        <v>367</v>
      </c>
    </row>
    <row r="2024" spans="1:10" ht="52.8" x14ac:dyDescent="0.3">
      <c r="A2024" s="73">
        <v>159558</v>
      </c>
      <c r="B2024" s="73" t="s">
        <v>300</v>
      </c>
      <c r="C2024" s="73">
        <v>662069</v>
      </c>
      <c r="D2024" s="73" t="s">
        <v>2229</v>
      </c>
      <c r="E2024" s="73">
        <v>327</v>
      </c>
      <c r="F2024" s="73">
        <v>102</v>
      </c>
      <c r="G2024" s="73">
        <v>1049</v>
      </c>
      <c r="H2024" s="73">
        <v>1478</v>
      </c>
      <c r="I2024">
        <f t="shared" si="62"/>
        <v>0.2902571041948579</v>
      </c>
      <c r="J2024">
        <f t="shared" si="63"/>
        <v>429</v>
      </c>
    </row>
    <row r="2025" spans="1:10" ht="105.6" x14ac:dyDescent="0.3">
      <c r="A2025" s="73">
        <v>159418</v>
      </c>
      <c r="B2025" s="73" t="s">
        <v>301</v>
      </c>
      <c r="C2025" s="73">
        <v>681126</v>
      </c>
      <c r="D2025" s="73" t="s">
        <v>2232</v>
      </c>
      <c r="E2025" s="73">
        <v>58</v>
      </c>
      <c r="F2025" s="73">
        <v>19</v>
      </c>
      <c r="G2025" s="73">
        <v>86</v>
      </c>
      <c r="H2025" s="73">
        <v>163</v>
      </c>
      <c r="I2025">
        <f t="shared" si="62"/>
        <v>0.47239263803680981</v>
      </c>
      <c r="J2025">
        <f t="shared" si="63"/>
        <v>77</v>
      </c>
    </row>
    <row r="2026" spans="1:10" ht="66" x14ac:dyDescent="0.3">
      <c r="A2026" s="73">
        <v>159418</v>
      </c>
      <c r="B2026" s="73" t="s">
        <v>301</v>
      </c>
      <c r="C2026" s="73">
        <v>659107</v>
      </c>
      <c r="D2026" s="73" t="s">
        <v>2231</v>
      </c>
      <c r="E2026" s="73">
        <v>53</v>
      </c>
      <c r="F2026" s="73">
        <v>15</v>
      </c>
      <c r="G2026" s="73">
        <v>99</v>
      </c>
      <c r="H2026" s="73">
        <v>167</v>
      </c>
      <c r="I2026">
        <f t="shared" si="62"/>
        <v>0.40718562874251496</v>
      </c>
      <c r="J2026">
        <f t="shared" si="63"/>
        <v>68</v>
      </c>
    </row>
    <row r="2027" spans="1:10" ht="66" x14ac:dyDescent="0.3">
      <c r="A2027" s="73">
        <v>159418</v>
      </c>
      <c r="B2027" s="73" t="s">
        <v>301</v>
      </c>
      <c r="C2027" s="73">
        <v>664946</v>
      </c>
      <c r="D2027" s="73" t="s">
        <v>2233</v>
      </c>
      <c r="E2027" s="73">
        <v>108</v>
      </c>
      <c r="F2027" s="73">
        <v>31</v>
      </c>
      <c r="G2027" s="73">
        <v>216</v>
      </c>
      <c r="H2027" s="73">
        <v>355</v>
      </c>
      <c r="I2027">
        <f t="shared" si="62"/>
        <v>0.39154929577464787</v>
      </c>
      <c r="J2027">
        <f t="shared" si="63"/>
        <v>139</v>
      </c>
    </row>
    <row r="2028" spans="1:10" ht="66" x14ac:dyDescent="0.3">
      <c r="A2028" s="73">
        <v>159418</v>
      </c>
      <c r="B2028" s="73" t="s">
        <v>301</v>
      </c>
      <c r="C2028" s="73">
        <v>663500</v>
      </c>
      <c r="D2028" s="73" t="s">
        <v>387</v>
      </c>
      <c r="E2028" s="73">
        <v>110</v>
      </c>
      <c r="F2028" s="73">
        <v>33</v>
      </c>
      <c r="G2028" s="73">
        <v>266</v>
      </c>
      <c r="H2028" s="73">
        <v>409</v>
      </c>
      <c r="I2028">
        <f t="shared" si="62"/>
        <v>0.34963325183374083</v>
      </c>
      <c r="J2028">
        <f t="shared" si="63"/>
        <v>143</v>
      </c>
    </row>
    <row r="2029" spans="1:10" ht="39.6" x14ac:dyDescent="0.3">
      <c r="A2029" s="73">
        <v>159912</v>
      </c>
      <c r="B2029" s="73" t="s">
        <v>302</v>
      </c>
      <c r="C2029" s="73">
        <v>661803</v>
      </c>
      <c r="D2029" s="73" t="s">
        <v>2235</v>
      </c>
      <c r="E2029" s="73">
        <v>41</v>
      </c>
      <c r="F2029" s="73">
        <v>11</v>
      </c>
      <c r="G2029" s="73">
        <v>56</v>
      </c>
      <c r="H2029" s="73">
        <v>108</v>
      </c>
      <c r="I2029">
        <f t="shared" si="62"/>
        <v>0.48148148148148145</v>
      </c>
      <c r="J2029">
        <f t="shared" si="63"/>
        <v>52</v>
      </c>
    </row>
    <row r="2030" spans="1:10" ht="39.6" x14ac:dyDescent="0.3">
      <c r="A2030" s="73">
        <v>159912</v>
      </c>
      <c r="B2030" s="73" t="s">
        <v>302</v>
      </c>
      <c r="C2030" s="73">
        <v>661802</v>
      </c>
      <c r="D2030" s="73" t="s">
        <v>2234</v>
      </c>
      <c r="E2030" s="73">
        <v>40</v>
      </c>
      <c r="F2030" s="73">
        <v>9</v>
      </c>
      <c r="G2030" s="73">
        <v>72</v>
      </c>
      <c r="H2030" s="73">
        <v>121</v>
      </c>
      <c r="I2030">
        <f t="shared" si="62"/>
        <v>0.4049586776859504</v>
      </c>
      <c r="J2030">
        <f t="shared" si="63"/>
        <v>49</v>
      </c>
    </row>
    <row r="2031" spans="1:10" ht="52.8" x14ac:dyDescent="0.3">
      <c r="A2031" s="73">
        <v>159403</v>
      </c>
      <c r="B2031" s="73" t="s">
        <v>303</v>
      </c>
      <c r="C2031" s="73">
        <v>661850</v>
      </c>
      <c r="D2031" s="73" t="s">
        <v>417</v>
      </c>
      <c r="E2031" s="73">
        <v>40</v>
      </c>
      <c r="F2031" s="73">
        <v>26</v>
      </c>
      <c r="G2031" s="73">
        <v>114</v>
      </c>
      <c r="H2031" s="73">
        <v>180</v>
      </c>
      <c r="I2031">
        <f t="shared" si="62"/>
        <v>0.36666666666666664</v>
      </c>
      <c r="J2031">
        <f t="shared" si="63"/>
        <v>66</v>
      </c>
    </row>
    <row r="2032" spans="1:10" ht="52.8" x14ac:dyDescent="0.3">
      <c r="A2032" s="73">
        <v>159403</v>
      </c>
      <c r="B2032" s="73" t="s">
        <v>303</v>
      </c>
      <c r="C2032" s="73">
        <v>661852</v>
      </c>
      <c r="D2032" s="73" t="s">
        <v>2236</v>
      </c>
      <c r="E2032" s="73">
        <v>53</v>
      </c>
      <c r="F2032" s="73">
        <v>20</v>
      </c>
      <c r="G2032" s="73">
        <v>131</v>
      </c>
      <c r="H2032" s="73">
        <v>204</v>
      </c>
      <c r="I2032">
        <f t="shared" si="62"/>
        <v>0.35784313725490197</v>
      </c>
      <c r="J2032">
        <f t="shared" si="63"/>
        <v>73</v>
      </c>
    </row>
    <row r="2033" spans="1:10" ht="52.8" x14ac:dyDescent="0.3">
      <c r="A2033" s="73">
        <v>159970</v>
      </c>
      <c r="B2033" s="73" t="s">
        <v>304</v>
      </c>
      <c r="C2033" s="73">
        <v>661362</v>
      </c>
      <c r="D2033" s="73" t="s">
        <v>2237</v>
      </c>
      <c r="E2033" s="73">
        <v>48</v>
      </c>
      <c r="F2033" s="73">
        <v>0</v>
      </c>
      <c r="G2033" s="73">
        <v>12</v>
      </c>
      <c r="H2033" s="73">
        <v>60</v>
      </c>
      <c r="I2033">
        <f t="shared" si="62"/>
        <v>0.8</v>
      </c>
      <c r="J2033">
        <f t="shared" si="63"/>
        <v>48</v>
      </c>
    </row>
    <row r="2034" spans="1:10" ht="79.2" x14ac:dyDescent="0.3">
      <c r="A2034" s="73">
        <v>159970</v>
      </c>
      <c r="B2034" s="73" t="s">
        <v>304</v>
      </c>
      <c r="C2034" s="73">
        <v>661363</v>
      </c>
      <c r="D2034" s="73" t="s">
        <v>2238</v>
      </c>
      <c r="E2034" s="73">
        <v>33</v>
      </c>
      <c r="F2034" s="73">
        <v>0</v>
      </c>
      <c r="G2034" s="73">
        <v>27</v>
      </c>
      <c r="H2034" s="73">
        <v>60</v>
      </c>
      <c r="I2034">
        <f t="shared" si="62"/>
        <v>0.55000000000000004</v>
      </c>
      <c r="J2034">
        <f t="shared" si="63"/>
        <v>33</v>
      </c>
    </row>
    <row r="2035" spans="1:10" ht="39.6" x14ac:dyDescent="0.3">
      <c r="A2035" s="73">
        <v>159477</v>
      </c>
      <c r="B2035" s="73" t="s">
        <v>305</v>
      </c>
      <c r="C2035" s="73">
        <v>662742</v>
      </c>
      <c r="D2035" s="73" t="s">
        <v>2239</v>
      </c>
      <c r="E2035" s="73">
        <v>148</v>
      </c>
      <c r="F2035" s="73">
        <v>0</v>
      </c>
      <c r="G2035" s="73">
        <v>13</v>
      </c>
      <c r="H2035" s="73">
        <v>161</v>
      </c>
      <c r="I2035">
        <f t="shared" si="62"/>
        <v>0.91925465838509313</v>
      </c>
      <c r="J2035">
        <f t="shared" si="63"/>
        <v>148</v>
      </c>
    </row>
    <row r="2036" spans="1:10" ht="52.8" x14ac:dyDescent="0.3">
      <c r="A2036" s="73">
        <v>159477</v>
      </c>
      <c r="B2036" s="73" t="s">
        <v>305</v>
      </c>
      <c r="C2036" s="73">
        <v>661770</v>
      </c>
      <c r="D2036" s="73" t="s">
        <v>2241</v>
      </c>
      <c r="E2036" s="73">
        <v>192</v>
      </c>
      <c r="F2036" s="73">
        <v>0</v>
      </c>
      <c r="G2036" s="73">
        <v>27</v>
      </c>
      <c r="H2036" s="73">
        <v>219</v>
      </c>
      <c r="I2036">
        <f t="shared" si="62"/>
        <v>0.87671232876712324</v>
      </c>
      <c r="J2036">
        <f t="shared" si="63"/>
        <v>192</v>
      </c>
    </row>
    <row r="2037" spans="1:10" ht="52.8" x14ac:dyDescent="0.3">
      <c r="A2037" s="73">
        <v>159477</v>
      </c>
      <c r="B2037" s="73" t="s">
        <v>305</v>
      </c>
      <c r="C2037" s="73">
        <v>665268</v>
      </c>
      <c r="D2037" s="73" t="s">
        <v>2240</v>
      </c>
      <c r="E2037" s="73">
        <v>385</v>
      </c>
      <c r="F2037" s="73">
        <v>0</v>
      </c>
      <c r="G2037" s="73">
        <v>24</v>
      </c>
      <c r="H2037" s="73">
        <v>409</v>
      </c>
      <c r="I2037">
        <f t="shared" si="62"/>
        <v>0.94132029339853296</v>
      </c>
      <c r="J2037">
        <f t="shared" si="63"/>
        <v>385</v>
      </c>
    </row>
    <row r="2038" spans="1:10" ht="66" x14ac:dyDescent="0.3">
      <c r="A2038" s="73">
        <v>159473</v>
      </c>
      <c r="B2038" s="73" t="s">
        <v>306</v>
      </c>
      <c r="C2038" s="73">
        <v>661371</v>
      </c>
      <c r="D2038" s="73" t="s">
        <v>2242</v>
      </c>
      <c r="E2038" s="73">
        <v>148</v>
      </c>
      <c r="F2038" s="73">
        <v>0</v>
      </c>
      <c r="G2038" s="73">
        <v>26</v>
      </c>
      <c r="H2038" s="73">
        <v>174</v>
      </c>
      <c r="I2038">
        <f t="shared" si="62"/>
        <v>0.85057471264367812</v>
      </c>
      <c r="J2038">
        <f t="shared" si="63"/>
        <v>148</v>
      </c>
    </row>
    <row r="2039" spans="1:10" ht="52.8" x14ac:dyDescent="0.3">
      <c r="A2039" s="73">
        <v>159514</v>
      </c>
      <c r="B2039" s="73" t="s">
        <v>307</v>
      </c>
      <c r="C2039" s="73">
        <v>664124</v>
      </c>
      <c r="D2039" s="73" t="s">
        <v>2243</v>
      </c>
      <c r="E2039" s="73">
        <v>102</v>
      </c>
      <c r="F2039" s="73">
        <v>0</v>
      </c>
      <c r="G2039" s="73">
        <v>0</v>
      </c>
      <c r="H2039" s="73">
        <v>102</v>
      </c>
      <c r="I2039">
        <f t="shared" si="62"/>
        <v>1</v>
      </c>
      <c r="J2039">
        <f t="shared" si="63"/>
        <v>102</v>
      </c>
    </row>
    <row r="2040" spans="1:10" ht="39.6" x14ac:dyDescent="0.3">
      <c r="A2040" s="73">
        <v>159376</v>
      </c>
      <c r="B2040" s="73" t="s">
        <v>308</v>
      </c>
      <c r="C2040" s="73">
        <v>661330</v>
      </c>
      <c r="D2040" s="73" t="s">
        <v>2248</v>
      </c>
      <c r="E2040" s="73">
        <v>30</v>
      </c>
      <c r="F2040" s="73">
        <v>0</v>
      </c>
      <c r="G2040" s="73">
        <v>16</v>
      </c>
      <c r="H2040" s="73">
        <v>46</v>
      </c>
      <c r="I2040">
        <f t="shared" si="62"/>
        <v>0.65217391304347827</v>
      </c>
      <c r="J2040">
        <f t="shared" si="63"/>
        <v>30</v>
      </c>
    </row>
    <row r="2041" spans="1:10" ht="39.6" x14ac:dyDescent="0.3">
      <c r="A2041" s="73">
        <v>159376</v>
      </c>
      <c r="B2041" s="73" t="s">
        <v>308</v>
      </c>
      <c r="C2041" s="73">
        <v>661331</v>
      </c>
      <c r="D2041" s="73" t="s">
        <v>2244</v>
      </c>
      <c r="E2041" s="73">
        <v>228</v>
      </c>
      <c r="F2041" s="73">
        <v>0</v>
      </c>
      <c r="G2041" s="73">
        <v>119</v>
      </c>
      <c r="H2041" s="73">
        <v>347</v>
      </c>
      <c r="I2041">
        <f t="shared" si="62"/>
        <v>0.65706051873198845</v>
      </c>
      <c r="J2041">
        <f t="shared" si="63"/>
        <v>228</v>
      </c>
    </row>
    <row r="2042" spans="1:10" ht="52.8" x14ac:dyDescent="0.3">
      <c r="A2042" s="73">
        <v>159376</v>
      </c>
      <c r="B2042" s="73" t="s">
        <v>308</v>
      </c>
      <c r="C2042" s="73">
        <v>661332</v>
      </c>
      <c r="D2042" s="73" t="s">
        <v>2245</v>
      </c>
      <c r="E2042" s="73">
        <v>111</v>
      </c>
      <c r="F2042" s="73">
        <v>32</v>
      </c>
      <c r="G2042" s="73">
        <v>328</v>
      </c>
      <c r="H2042" s="73">
        <v>471</v>
      </c>
      <c r="I2042">
        <f t="shared" si="62"/>
        <v>0.30360934182590232</v>
      </c>
      <c r="J2042">
        <f t="shared" si="63"/>
        <v>143</v>
      </c>
    </row>
    <row r="2043" spans="1:10" ht="39.6" x14ac:dyDescent="0.3">
      <c r="A2043" s="73">
        <v>159376</v>
      </c>
      <c r="B2043" s="73" t="s">
        <v>308</v>
      </c>
      <c r="C2043" s="73">
        <v>661334</v>
      </c>
      <c r="D2043" s="73" t="s">
        <v>2246</v>
      </c>
      <c r="E2043" s="73">
        <v>222</v>
      </c>
      <c r="F2043" s="73">
        <v>56</v>
      </c>
      <c r="G2043" s="73">
        <v>407</v>
      </c>
      <c r="H2043" s="73">
        <v>685</v>
      </c>
      <c r="I2043">
        <f t="shared" si="62"/>
        <v>0.40583941605839419</v>
      </c>
      <c r="J2043">
        <f t="shared" si="63"/>
        <v>278</v>
      </c>
    </row>
    <row r="2044" spans="1:10" ht="39.6" x14ac:dyDescent="0.3">
      <c r="A2044" s="73">
        <v>159376</v>
      </c>
      <c r="B2044" s="73" t="s">
        <v>308</v>
      </c>
      <c r="C2044" s="73">
        <v>661333</v>
      </c>
      <c r="D2044" s="73" t="s">
        <v>2247</v>
      </c>
      <c r="E2044" s="73">
        <v>283</v>
      </c>
      <c r="F2044" s="73">
        <v>82</v>
      </c>
      <c r="G2044" s="73">
        <v>515</v>
      </c>
      <c r="H2044" s="73">
        <v>880</v>
      </c>
      <c r="I2044">
        <f t="shared" si="62"/>
        <v>0.41477272727272729</v>
      </c>
      <c r="J2044">
        <f t="shared" si="63"/>
        <v>365</v>
      </c>
    </row>
    <row r="2045" spans="1:10" ht="39.6" x14ac:dyDescent="0.3">
      <c r="A2045" s="73">
        <v>159887</v>
      </c>
      <c r="B2045" s="73" t="s">
        <v>309</v>
      </c>
      <c r="C2045" s="73">
        <v>659320</v>
      </c>
      <c r="D2045" s="73" t="s">
        <v>2262</v>
      </c>
      <c r="E2045" s="73">
        <v>180</v>
      </c>
      <c r="F2045" s="73">
        <v>0</v>
      </c>
      <c r="G2045" s="73">
        <v>0</v>
      </c>
      <c r="H2045" s="73">
        <v>180</v>
      </c>
      <c r="I2045">
        <f t="shared" si="62"/>
        <v>1</v>
      </c>
      <c r="J2045">
        <f t="shared" si="63"/>
        <v>180</v>
      </c>
    </row>
    <row r="2046" spans="1:10" ht="39.6" x14ac:dyDescent="0.3">
      <c r="A2046" s="73">
        <v>159887</v>
      </c>
      <c r="B2046" s="73" t="s">
        <v>309</v>
      </c>
      <c r="C2046" s="73">
        <v>662216</v>
      </c>
      <c r="D2046" s="73" t="s">
        <v>2251</v>
      </c>
      <c r="E2046" s="73">
        <v>307</v>
      </c>
      <c r="F2046" s="73">
        <v>0</v>
      </c>
      <c r="G2046" s="73">
        <v>0</v>
      </c>
      <c r="H2046" s="73">
        <v>307</v>
      </c>
      <c r="I2046">
        <f t="shared" si="62"/>
        <v>1</v>
      </c>
      <c r="J2046">
        <f t="shared" si="63"/>
        <v>307</v>
      </c>
    </row>
    <row r="2047" spans="1:10" ht="39.6" x14ac:dyDescent="0.3">
      <c r="A2047" s="73">
        <v>159887</v>
      </c>
      <c r="B2047" s="73" t="s">
        <v>309</v>
      </c>
      <c r="C2047" s="73">
        <v>663540</v>
      </c>
      <c r="D2047" s="73" t="s">
        <v>2260</v>
      </c>
      <c r="E2047" s="73">
        <v>264</v>
      </c>
      <c r="F2047" s="73">
        <v>0</v>
      </c>
      <c r="G2047" s="73">
        <v>73</v>
      </c>
      <c r="H2047" s="73">
        <v>337</v>
      </c>
      <c r="I2047">
        <f t="shared" si="62"/>
        <v>0.78338278931750738</v>
      </c>
      <c r="J2047">
        <f t="shared" si="63"/>
        <v>264</v>
      </c>
    </row>
    <row r="2048" spans="1:10" ht="39.6" x14ac:dyDescent="0.3">
      <c r="A2048" s="73">
        <v>159887</v>
      </c>
      <c r="B2048" s="73" t="s">
        <v>309</v>
      </c>
      <c r="C2048" s="73">
        <v>662222</v>
      </c>
      <c r="D2048" s="73" t="s">
        <v>2259</v>
      </c>
      <c r="E2048" s="73">
        <v>405</v>
      </c>
      <c r="F2048" s="73">
        <v>0</v>
      </c>
      <c r="G2048" s="73">
        <v>0</v>
      </c>
      <c r="H2048" s="73">
        <v>405</v>
      </c>
      <c r="I2048">
        <f t="shared" si="62"/>
        <v>1</v>
      </c>
      <c r="J2048">
        <f t="shared" si="63"/>
        <v>405</v>
      </c>
    </row>
    <row r="2049" spans="1:10" ht="39.6" x14ac:dyDescent="0.3">
      <c r="A2049" s="73">
        <v>159887</v>
      </c>
      <c r="B2049" s="73" t="s">
        <v>309</v>
      </c>
      <c r="C2049" s="73">
        <v>663541</v>
      </c>
      <c r="D2049" s="73" t="s">
        <v>2254</v>
      </c>
      <c r="E2049" s="73">
        <v>402</v>
      </c>
      <c r="F2049" s="73">
        <v>0</v>
      </c>
      <c r="G2049" s="73">
        <v>14</v>
      </c>
      <c r="H2049" s="73">
        <v>416</v>
      </c>
      <c r="I2049">
        <f t="shared" si="62"/>
        <v>0.96634615384615385</v>
      </c>
      <c r="J2049">
        <f t="shared" si="63"/>
        <v>402</v>
      </c>
    </row>
    <row r="2050" spans="1:10" ht="39.6" x14ac:dyDescent="0.3">
      <c r="A2050" s="73">
        <v>159887</v>
      </c>
      <c r="B2050" s="73" t="s">
        <v>309</v>
      </c>
      <c r="C2050" s="73">
        <v>662227</v>
      </c>
      <c r="D2050" s="73" t="s">
        <v>2264</v>
      </c>
      <c r="E2050" s="73">
        <v>391</v>
      </c>
      <c r="F2050" s="73">
        <v>0</v>
      </c>
      <c r="G2050" s="73">
        <v>40</v>
      </c>
      <c r="H2050" s="73">
        <v>431</v>
      </c>
      <c r="I2050">
        <f t="shared" ref="I2050:I2079" si="64">SUM(E2050:F2050)/H2050</f>
        <v>0.90719257540603249</v>
      </c>
      <c r="J2050">
        <f t="shared" ref="J2050:J2079" si="65">SUM(E2050:F2050)</f>
        <v>391</v>
      </c>
    </row>
    <row r="2051" spans="1:10" ht="39.6" x14ac:dyDescent="0.3">
      <c r="A2051" s="73">
        <v>159887</v>
      </c>
      <c r="B2051" s="73" t="s">
        <v>309</v>
      </c>
      <c r="C2051" s="73">
        <v>662226</v>
      </c>
      <c r="D2051" s="73" t="s">
        <v>1516</v>
      </c>
      <c r="E2051" s="73">
        <v>453</v>
      </c>
      <c r="F2051" s="73">
        <v>0</v>
      </c>
      <c r="G2051" s="73">
        <v>0</v>
      </c>
      <c r="H2051" s="73">
        <v>453</v>
      </c>
      <c r="I2051">
        <f t="shared" si="64"/>
        <v>1</v>
      </c>
      <c r="J2051">
        <f t="shared" si="65"/>
        <v>453</v>
      </c>
    </row>
    <row r="2052" spans="1:10" ht="66" x14ac:dyDescent="0.3">
      <c r="A2052" s="73">
        <v>159887</v>
      </c>
      <c r="B2052" s="73" t="s">
        <v>309</v>
      </c>
      <c r="C2052" s="73">
        <v>662220</v>
      </c>
      <c r="D2052" s="73" t="s">
        <v>2257</v>
      </c>
      <c r="E2052" s="73">
        <v>479</v>
      </c>
      <c r="F2052" s="73">
        <v>0</v>
      </c>
      <c r="G2052" s="73">
        <v>0</v>
      </c>
      <c r="H2052" s="73">
        <v>479</v>
      </c>
      <c r="I2052">
        <f t="shared" si="64"/>
        <v>1</v>
      </c>
      <c r="J2052">
        <f t="shared" si="65"/>
        <v>479</v>
      </c>
    </row>
    <row r="2053" spans="1:10" ht="52.8" x14ac:dyDescent="0.3">
      <c r="A2053" s="73">
        <v>159887</v>
      </c>
      <c r="B2053" s="73" t="s">
        <v>309</v>
      </c>
      <c r="C2053" s="73">
        <v>662225</v>
      </c>
      <c r="D2053" s="73" t="s">
        <v>2261</v>
      </c>
      <c r="E2053" s="73">
        <v>480</v>
      </c>
      <c r="F2053" s="73">
        <v>0</v>
      </c>
      <c r="G2053" s="73">
        <v>0</v>
      </c>
      <c r="H2053" s="73">
        <v>480</v>
      </c>
      <c r="I2053">
        <f t="shared" si="64"/>
        <v>1</v>
      </c>
      <c r="J2053">
        <f t="shared" si="65"/>
        <v>480</v>
      </c>
    </row>
    <row r="2054" spans="1:10" ht="39.6" x14ac:dyDescent="0.3">
      <c r="A2054" s="73">
        <v>159887</v>
      </c>
      <c r="B2054" s="73" t="s">
        <v>309</v>
      </c>
      <c r="C2054" s="73">
        <v>662217</v>
      </c>
      <c r="D2054" s="73" t="s">
        <v>871</v>
      </c>
      <c r="E2054" s="73">
        <v>500</v>
      </c>
      <c r="F2054" s="73">
        <v>0</v>
      </c>
      <c r="G2054" s="73">
        <v>0</v>
      </c>
      <c r="H2054" s="73">
        <v>500</v>
      </c>
      <c r="I2054">
        <f t="shared" si="64"/>
        <v>1</v>
      </c>
      <c r="J2054">
        <f t="shared" si="65"/>
        <v>500</v>
      </c>
    </row>
    <row r="2055" spans="1:10" ht="52.8" x14ac:dyDescent="0.3">
      <c r="A2055" s="73">
        <v>159887</v>
      </c>
      <c r="B2055" s="73" t="s">
        <v>309</v>
      </c>
      <c r="C2055" s="73">
        <v>662215</v>
      </c>
      <c r="D2055" s="73" t="s">
        <v>2249</v>
      </c>
      <c r="E2055" s="73">
        <v>524</v>
      </c>
      <c r="F2055" s="73">
        <v>0</v>
      </c>
      <c r="G2055" s="73">
        <v>0</v>
      </c>
      <c r="H2055" s="73">
        <v>524</v>
      </c>
      <c r="I2055">
        <f t="shared" si="64"/>
        <v>1</v>
      </c>
      <c r="J2055">
        <f t="shared" si="65"/>
        <v>524</v>
      </c>
    </row>
    <row r="2056" spans="1:10" ht="52.8" x14ac:dyDescent="0.3">
      <c r="A2056" s="73">
        <v>159887</v>
      </c>
      <c r="B2056" s="73" t="s">
        <v>309</v>
      </c>
      <c r="C2056" s="73">
        <v>662224</v>
      </c>
      <c r="D2056" s="73" t="s">
        <v>1960</v>
      </c>
      <c r="E2056" s="73">
        <v>545</v>
      </c>
      <c r="F2056" s="73">
        <v>0</v>
      </c>
      <c r="G2056" s="73">
        <v>0</v>
      </c>
      <c r="H2056" s="73">
        <v>545</v>
      </c>
      <c r="I2056">
        <f t="shared" si="64"/>
        <v>1</v>
      </c>
      <c r="J2056">
        <f t="shared" si="65"/>
        <v>545</v>
      </c>
    </row>
    <row r="2057" spans="1:10" ht="39.6" x14ac:dyDescent="0.3">
      <c r="A2057" s="73">
        <v>159887</v>
      </c>
      <c r="B2057" s="73" t="s">
        <v>309</v>
      </c>
      <c r="C2057" s="73">
        <v>662221</v>
      </c>
      <c r="D2057" s="73" t="s">
        <v>2258</v>
      </c>
      <c r="E2057" s="73">
        <v>566</v>
      </c>
      <c r="F2057" s="73">
        <v>0</v>
      </c>
      <c r="G2057" s="73">
        <v>0</v>
      </c>
      <c r="H2057" s="73">
        <v>566</v>
      </c>
      <c r="I2057">
        <f t="shared" si="64"/>
        <v>1</v>
      </c>
      <c r="J2057">
        <f t="shared" si="65"/>
        <v>566</v>
      </c>
    </row>
    <row r="2058" spans="1:10" ht="39.6" x14ac:dyDescent="0.3">
      <c r="A2058" s="73">
        <v>159887</v>
      </c>
      <c r="B2058" s="73" t="s">
        <v>309</v>
      </c>
      <c r="C2058" s="73">
        <v>662219</v>
      </c>
      <c r="D2058" s="73" t="s">
        <v>2255</v>
      </c>
      <c r="E2058" s="73">
        <v>589</v>
      </c>
      <c r="F2058" s="73">
        <v>0</v>
      </c>
      <c r="G2058" s="73">
        <v>0</v>
      </c>
      <c r="H2058" s="73">
        <v>589</v>
      </c>
      <c r="I2058">
        <f t="shared" si="64"/>
        <v>1</v>
      </c>
      <c r="J2058">
        <f t="shared" si="65"/>
        <v>589</v>
      </c>
    </row>
    <row r="2059" spans="1:10" ht="39.6" x14ac:dyDescent="0.3">
      <c r="A2059" s="73">
        <v>159887</v>
      </c>
      <c r="B2059" s="73" t="s">
        <v>309</v>
      </c>
      <c r="C2059" s="73">
        <v>662214</v>
      </c>
      <c r="D2059" s="73" t="s">
        <v>1740</v>
      </c>
      <c r="E2059" s="73">
        <v>643</v>
      </c>
      <c r="F2059" s="73">
        <v>0</v>
      </c>
      <c r="G2059" s="73">
        <v>0</v>
      </c>
      <c r="H2059" s="73">
        <v>643</v>
      </c>
      <c r="I2059">
        <f t="shared" si="64"/>
        <v>1</v>
      </c>
      <c r="J2059">
        <f t="shared" si="65"/>
        <v>643</v>
      </c>
    </row>
    <row r="2060" spans="1:10" ht="39.6" x14ac:dyDescent="0.3">
      <c r="A2060" s="73">
        <v>159887</v>
      </c>
      <c r="B2060" s="73" t="s">
        <v>309</v>
      </c>
      <c r="C2060" s="73">
        <v>662230</v>
      </c>
      <c r="D2060" s="73" t="s">
        <v>2263</v>
      </c>
      <c r="E2060" s="73">
        <v>761</v>
      </c>
      <c r="F2060" s="73">
        <v>0</v>
      </c>
      <c r="G2060" s="73">
        <v>0</v>
      </c>
      <c r="H2060" s="73">
        <v>761</v>
      </c>
      <c r="I2060">
        <f t="shared" si="64"/>
        <v>1</v>
      </c>
      <c r="J2060">
        <f t="shared" si="65"/>
        <v>761</v>
      </c>
    </row>
    <row r="2061" spans="1:10" ht="39.6" x14ac:dyDescent="0.3">
      <c r="A2061" s="73">
        <v>159887</v>
      </c>
      <c r="B2061" s="73" t="s">
        <v>309</v>
      </c>
      <c r="C2061" s="73">
        <v>662229</v>
      </c>
      <c r="D2061" s="73" t="s">
        <v>2256</v>
      </c>
      <c r="E2061" s="73">
        <v>824</v>
      </c>
      <c r="F2061" s="73">
        <v>0</v>
      </c>
      <c r="G2061" s="73">
        <v>0</v>
      </c>
      <c r="H2061" s="73">
        <v>824</v>
      </c>
      <c r="I2061">
        <f t="shared" si="64"/>
        <v>1</v>
      </c>
      <c r="J2061">
        <f t="shared" si="65"/>
        <v>824</v>
      </c>
    </row>
    <row r="2062" spans="1:10" ht="39.6" x14ac:dyDescent="0.3">
      <c r="A2062" s="73">
        <v>159887</v>
      </c>
      <c r="B2062" s="73" t="s">
        <v>309</v>
      </c>
      <c r="C2062" s="73">
        <v>662228</v>
      </c>
      <c r="D2062" s="73" t="s">
        <v>2253</v>
      </c>
      <c r="E2062" s="73">
        <v>850</v>
      </c>
      <c r="F2062" s="73">
        <v>0</v>
      </c>
      <c r="G2062" s="73">
        <v>0</v>
      </c>
      <c r="H2062" s="73">
        <v>850</v>
      </c>
      <c r="I2062">
        <f t="shared" si="64"/>
        <v>1</v>
      </c>
      <c r="J2062">
        <f t="shared" si="65"/>
        <v>850</v>
      </c>
    </row>
    <row r="2063" spans="1:10" ht="39.6" x14ac:dyDescent="0.3">
      <c r="A2063" s="73">
        <v>159887</v>
      </c>
      <c r="B2063" s="73" t="s">
        <v>309</v>
      </c>
      <c r="C2063" s="73">
        <v>663545</v>
      </c>
      <c r="D2063" s="73" t="s">
        <v>2265</v>
      </c>
      <c r="E2063" s="73">
        <v>793</v>
      </c>
      <c r="F2063" s="73">
        <v>0</v>
      </c>
      <c r="G2063" s="73">
        <v>58</v>
      </c>
      <c r="H2063" s="73">
        <v>851</v>
      </c>
      <c r="I2063">
        <f t="shared" si="64"/>
        <v>0.93184488836662749</v>
      </c>
      <c r="J2063">
        <f t="shared" si="65"/>
        <v>793</v>
      </c>
    </row>
    <row r="2064" spans="1:10" ht="39.6" x14ac:dyDescent="0.3">
      <c r="A2064" s="73">
        <v>159887</v>
      </c>
      <c r="B2064" s="73" t="s">
        <v>309</v>
      </c>
      <c r="C2064" s="73">
        <v>663544</v>
      </c>
      <c r="D2064" s="73" t="s">
        <v>2252</v>
      </c>
      <c r="E2064" s="73">
        <v>2245</v>
      </c>
      <c r="F2064" s="73">
        <v>0</v>
      </c>
      <c r="G2064" s="73">
        <v>0</v>
      </c>
      <c r="H2064" s="73">
        <v>2245</v>
      </c>
      <c r="I2064">
        <f t="shared" si="64"/>
        <v>1</v>
      </c>
      <c r="J2064">
        <f t="shared" si="65"/>
        <v>2245</v>
      </c>
    </row>
    <row r="2065" spans="1:10" ht="39.6" x14ac:dyDescent="0.3">
      <c r="A2065" s="73">
        <v>159887</v>
      </c>
      <c r="B2065" s="73" t="s">
        <v>309</v>
      </c>
      <c r="C2065" s="73">
        <v>663543</v>
      </c>
      <c r="D2065" s="73" t="s">
        <v>2250</v>
      </c>
      <c r="E2065" s="73">
        <v>2366</v>
      </c>
      <c r="F2065" s="73">
        <v>0</v>
      </c>
      <c r="G2065" s="73">
        <v>0</v>
      </c>
      <c r="H2065" s="73">
        <v>2366</v>
      </c>
      <c r="I2065">
        <f t="shared" si="64"/>
        <v>1</v>
      </c>
      <c r="J2065">
        <f t="shared" si="65"/>
        <v>2366</v>
      </c>
    </row>
    <row r="2066" spans="1:10" ht="39.6" x14ac:dyDescent="0.3">
      <c r="A2066" s="73">
        <v>159330</v>
      </c>
      <c r="B2066" s="73" t="s">
        <v>310</v>
      </c>
      <c r="C2066" s="73">
        <v>663620</v>
      </c>
      <c r="D2066" s="73" t="s">
        <v>2272</v>
      </c>
      <c r="E2066" s="73">
        <v>93</v>
      </c>
      <c r="F2066" s="73">
        <v>0</v>
      </c>
      <c r="G2066" s="73">
        <v>23</v>
      </c>
      <c r="H2066" s="73">
        <v>116</v>
      </c>
      <c r="I2066">
        <f t="shared" si="64"/>
        <v>0.80172413793103448</v>
      </c>
      <c r="J2066">
        <f t="shared" si="65"/>
        <v>93</v>
      </c>
    </row>
    <row r="2067" spans="1:10" ht="52.8" x14ac:dyDescent="0.3">
      <c r="A2067" s="73">
        <v>159330</v>
      </c>
      <c r="B2067" s="73" t="s">
        <v>310</v>
      </c>
      <c r="C2067" s="73">
        <v>663240</v>
      </c>
      <c r="D2067" s="73" t="s">
        <v>2267</v>
      </c>
      <c r="E2067" s="73">
        <v>86</v>
      </c>
      <c r="F2067" s="73">
        <v>39</v>
      </c>
      <c r="G2067" s="73">
        <v>163</v>
      </c>
      <c r="H2067" s="73">
        <v>288</v>
      </c>
      <c r="I2067">
        <f t="shared" si="64"/>
        <v>0.43402777777777779</v>
      </c>
      <c r="J2067">
        <f t="shared" si="65"/>
        <v>125</v>
      </c>
    </row>
    <row r="2068" spans="1:10" ht="39.6" x14ac:dyDescent="0.3">
      <c r="A2068" s="73">
        <v>159330</v>
      </c>
      <c r="B2068" s="73" t="s">
        <v>310</v>
      </c>
      <c r="C2068" s="73">
        <v>662088</v>
      </c>
      <c r="D2068" s="73" t="s">
        <v>2269</v>
      </c>
      <c r="E2068" s="73">
        <v>202</v>
      </c>
      <c r="F2068" s="73">
        <v>0</v>
      </c>
      <c r="G2068" s="73">
        <v>168</v>
      </c>
      <c r="H2068" s="73">
        <v>370</v>
      </c>
      <c r="I2068">
        <f t="shared" si="64"/>
        <v>0.54594594594594592</v>
      </c>
      <c r="J2068">
        <f t="shared" si="65"/>
        <v>202</v>
      </c>
    </row>
    <row r="2069" spans="1:10" ht="39.6" x14ac:dyDescent="0.3">
      <c r="A2069" s="73">
        <v>159330</v>
      </c>
      <c r="B2069" s="73" t="s">
        <v>310</v>
      </c>
      <c r="C2069" s="73">
        <v>662778</v>
      </c>
      <c r="D2069" s="73" t="s">
        <v>2268</v>
      </c>
      <c r="E2069" s="73">
        <v>257</v>
      </c>
      <c r="F2069" s="73">
        <v>0</v>
      </c>
      <c r="G2069" s="73">
        <v>145</v>
      </c>
      <c r="H2069" s="73">
        <v>402</v>
      </c>
      <c r="I2069">
        <f t="shared" si="64"/>
        <v>0.63930348258706471</v>
      </c>
      <c r="J2069">
        <f t="shared" si="65"/>
        <v>257</v>
      </c>
    </row>
    <row r="2070" spans="1:10" ht="52.8" x14ac:dyDescent="0.3">
      <c r="A2070" s="73">
        <v>159330</v>
      </c>
      <c r="B2070" s="73" t="s">
        <v>310</v>
      </c>
      <c r="C2070" s="73">
        <v>662086</v>
      </c>
      <c r="D2070" s="73" t="s">
        <v>2275</v>
      </c>
      <c r="E2070" s="73">
        <v>258</v>
      </c>
      <c r="F2070" s="73">
        <v>0</v>
      </c>
      <c r="G2070" s="73">
        <v>157</v>
      </c>
      <c r="H2070" s="73">
        <v>415</v>
      </c>
      <c r="I2070">
        <f t="shared" si="64"/>
        <v>0.62168674698795179</v>
      </c>
      <c r="J2070">
        <f t="shared" si="65"/>
        <v>258</v>
      </c>
    </row>
    <row r="2071" spans="1:10" ht="52.8" x14ac:dyDescent="0.3">
      <c r="A2071" s="73">
        <v>159330</v>
      </c>
      <c r="B2071" s="73" t="s">
        <v>310</v>
      </c>
      <c r="C2071" s="73">
        <v>662084</v>
      </c>
      <c r="D2071" s="73" t="s">
        <v>2266</v>
      </c>
      <c r="E2071" s="73">
        <v>327</v>
      </c>
      <c r="F2071" s="73">
        <v>0</v>
      </c>
      <c r="G2071" s="73">
        <v>122</v>
      </c>
      <c r="H2071" s="73">
        <v>449</v>
      </c>
      <c r="I2071">
        <f t="shared" si="64"/>
        <v>0.72828507795100228</v>
      </c>
      <c r="J2071">
        <f t="shared" si="65"/>
        <v>327</v>
      </c>
    </row>
    <row r="2072" spans="1:10" ht="39.6" x14ac:dyDescent="0.3">
      <c r="A2072" s="73">
        <v>159330</v>
      </c>
      <c r="B2072" s="73" t="s">
        <v>310</v>
      </c>
      <c r="C2072" s="73">
        <v>663619</v>
      </c>
      <c r="D2072" s="73" t="s">
        <v>2270</v>
      </c>
      <c r="E2072" s="73">
        <v>150</v>
      </c>
      <c r="F2072" s="73">
        <v>55</v>
      </c>
      <c r="G2072" s="73">
        <v>365</v>
      </c>
      <c r="H2072" s="73">
        <v>570</v>
      </c>
      <c r="I2072">
        <f t="shared" si="64"/>
        <v>0.35964912280701755</v>
      </c>
      <c r="J2072">
        <f t="shared" si="65"/>
        <v>205</v>
      </c>
    </row>
    <row r="2073" spans="1:10" ht="39.6" x14ac:dyDescent="0.3">
      <c r="A2073" s="73">
        <v>159330</v>
      </c>
      <c r="B2073" s="73" t="s">
        <v>310</v>
      </c>
      <c r="C2073" s="73">
        <v>662089</v>
      </c>
      <c r="D2073" s="73" t="s">
        <v>2274</v>
      </c>
      <c r="E2073" s="73">
        <v>216</v>
      </c>
      <c r="F2073" s="73">
        <v>62</v>
      </c>
      <c r="G2073" s="73">
        <v>378</v>
      </c>
      <c r="H2073" s="73">
        <v>656</v>
      </c>
      <c r="I2073">
        <f t="shared" si="64"/>
        <v>0.42378048780487804</v>
      </c>
      <c r="J2073">
        <f t="shared" si="65"/>
        <v>278</v>
      </c>
    </row>
    <row r="2074" spans="1:10" ht="52.8" x14ac:dyDescent="0.3">
      <c r="A2074" s="73">
        <v>159330</v>
      </c>
      <c r="B2074" s="73" t="s">
        <v>310</v>
      </c>
      <c r="C2074" s="73">
        <v>662087</v>
      </c>
      <c r="D2074" s="73" t="s">
        <v>2271</v>
      </c>
      <c r="E2074" s="73">
        <v>209</v>
      </c>
      <c r="F2074" s="73">
        <v>92</v>
      </c>
      <c r="G2074" s="73">
        <v>368</v>
      </c>
      <c r="H2074" s="73">
        <v>669</v>
      </c>
      <c r="I2074">
        <f t="shared" si="64"/>
        <v>0.44992526158445439</v>
      </c>
      <c r="J2074">
        <f t="shared" si="65"/>
        <v>301</v>
      </c>
    </row>
    <row r="2075" spans="1:10" ht="39.6" x14ac:dyDescent="0.3">
      <c r="A2075" s="73">
        <v>159330</v>
      </c>
      <c r="B2075" s="73" t="s">
        <v>310</v>
      </c>
      <c r="C2075" s="73">
        <v>662090</v>
      </c>
      <c r="D2075" s="73" t="s">
        <v>2273</v>
      </c>
      <c r="E2075" s="73">
        <v>459</v>
      </c>
      <c r="F2075" s="73">
        <v>121</v>
      </c>
      <c r="G2075" s="73">
        <v>1116</v>
      </c>
      <c r="H2075" s="73">
        <v>1696</v>
      </c>
      <c r="I2075">
        <f t="shared" si="64"/>
        <v>0.34198113207547171</v>
      </c>
      <c r="J2075">
        <f t="shared" si="65"/>
        <v>580</v>
      </c>
    </row>
    <row r="2076" spans="1:10" ht="39.6" x14ac:dyDescent="0.3">
      <c r="A2076" s="73">
        <v>159918</v>
      </c>
      <c r="B2076" s="73" t="s">
        <v>311</v>
      </c>
      <c r="C2076" s="73">
        <v>662277</v>
      </c>
      <c r="D2076" s="73" t="s">
        <v>2278</v>
      </c>
      <c r="E2076" s="73">
        <v>166</v>
      </c>
      <c r="F2076" s="73">
        <v>0</v>
      </c>
      <c r="G2076" s="73">
        <v>105</v>
      </c>
      <c r="H2076" s="73">
        <v>271</v>
      </c>
      <c r="I2076">
        <f t="shared" si="64"/>
        <v>0.61254612546125464</v>
      </c>
      <c r="J2076">
        <f t="shared" si="65"/>
        <v>166</v>
      </c>
    </row>
    <row r="2077" spans="1:10" ht="39.6" x14ac:dyDescent="0.3">
      <c r="A2077" s="73">
        <v>159918</v>
      </c>
      <c r="B2077" s="73" t="s">
        <v>311</v>
      </c>
      <c r="C2077" s="73">
        <v>662278</v>
      </c>
      <c r="D2077" s="73" t="s">
        <v>2279</v>
      </c>
      <c r="E2077" s="73">
        <v>238</v>
      </c>
      <c r="F2077" s="73">
        <v>0</v>
      </c>
      <c r="G2077" s="73">
        <v>63</v>
      </c>
      <c r="H2077" s="73">
        <v>301</v>
      </c>
      <c r="I2077">
        <f t="shared" si="64"/>
        <v>0.79069767441860461</v>
      </c>
      <c r="J2077">
        <f t="shared" si="65"/>
        <v>238</v>
      </c>
    </row>
    <row r="2078" spans="1:10" ht="39.6" x14ac:dyDescent="0.3">
      <c r="A2078" s="73">
        <v>159918</v>
      </c>
      <c r="B2078" s="73" t="s">
        <v>311</v>
      </c>
      <c r="C2078" s="73">
        <v>662276</v>
      </c>
      <c r="D2078" s="73" t="s">
        <v>2276</v>
      </c>
      <c r="E2078" s="73">
        <v>218</v>
      </c>
      <c r="F2078" s="73">
        <v>0</v>
      </c>
      <c r="G2078" s="73">
        <v>84</v>
      </c>
      <c r="H2078" s="73">
        <v>302</v>
      </c>
      <c r="I2078">
        <f t="shared" si="64"/>
        <v>0.72185430463576161</v>
      </c>
      <c r="J2078">
        <f t="shared" si="65"/>
        <v>218</v>
      </c>
    </row>
    <row r="2079" spans="1:10" ht="39.6" x14ac:dyDescent="0.3">
      <c r="A2079" s="73">
        <v>159918</v>
      </c>
      <c r="B2079" s="73" t="s">
        <v>311</v>
      </c>
      <c r="C2079" s="73">
        <v>662279</v>
      </c>
      <c r="D2079" s="73" t="s">
        <v>2277</v>
      </c>
      <c r="E2079" s="73">
        <v>283</v>
      </c>
      <c r="F2079" s="73">
        <v>0</v>
      </c>
      <c r="G2079" s="73">
        <v>173</v>
      </c>
      <c r="H2079" s="73">
        <v>456</v>
      </c>
      <c r="I2079">
        <f t="shared" si="64"/>
        <v>0.62061403508771928</v>
      </c>
      <c r="J2079">
        <f t="shared" si="65"/>
        <v>283</v>
      </c>
    </row>
  </sheetData>
  <autoFilter ref="A1:J2079" xr:uid="{7D75D782-EE9A-46E6-B7FC-ACF7FDAB8C3B}">
    <sortState xmlns:xlrd2="http://schemas.microsoft.com/office/spreadsheetml/2017/richdata2" ref="A2:J2079">
      <sortCondition ref="B1:B2079"/>
    </sortState>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125A7-BC24-4923-8446-04257A77D301}">
  <dimension ref="A1:Q21"/>
  <sheetViews>
    <sheetView workbookViewId="0">
      <selection activeCell="F15" sqref="F15"/>
    </sheetView>
  </sheetViews>
  <sheetFormatPr defaultRowHeight="14.4" x14ac:dyDescent="0.3"/>
  <cols>
    <col min="1" max="1" width="22.33203125" customWidth="1"/>
    <col min="2" max="2" width="16" customWidth="1"/>
    <col min="3" max="3" width="15" customWidth="1"/>
    <col min="4" max="4" width="52" customWidth="1"/>
    <col min="5" max="5" width="13.109375" customWidth="1"/>
    <col min="6" max="6" width="9.88671875" customWidth="1"/>
    <col min="7" max="7" width="30.44140625" bestFit="1" customWidth="1"/>
    <col min="8" max="8" width="22.44140625" customWidth="1"/>
    <col min="9" max="9" width="11.44140625" customWidth="1"/>
    <col min="11" max="11" width="10" customWidth="1"/>
    <col min="12" max="12" width="12.88671875" customWidth="1"/>
    <col min="13" max="13" width="12.44140625" customWidth="1"/>
    <col min="14" max="14" width="12.88671875" customWidth="1"/>
    <col min="15" max="15" width="12.44140625" customWidth="1"/>
    <col min="17" max="17" width="16.88671875" customWidth="1"/>
  </cols>
  <sheetData>
    <row r="1" spans="1:17" x14ac:dyDescent="0.3">
      <c r="A1" t="s">
        <v>2291</v>
      </c>
      <c r="B1" t="s">
        <v>362</v>
      </c>
      <c r="C1" t="s">
        <v>2292</v>
      </c>
      <c r="D1" t="s">
        <v>2293</v>
      </c>
      <c r="E1" t="s">
        <v>2294</v>
      </c>
      <c r="F1" t="s">
        <v>2295</v>
      </c>
    </row>
    <row r="2" spans="1:17" x14ac:dyDescent="0.3">
      <c r="A2" t="s">
        <v>2296</v>
      </c>
      <c r="B2" t="e">
        <f>VLOOKUP(E2,'_Historical Grant'!B:D,3,FALSE)</f>
        <v>#N/A</v>
      </c>
      <c r="C2" t="s">
        <v>2297</v>
      </c>
      <c r="D2" t="s">
        <v>2298</v>
      </c>
      <c r="E2" t="str">
        <f>'Grant Details'!G2</f>
        <v>Please Select</v>
      </c>
      <c r="F2">
        <v>0</v>
      </c>
    </row>
    <row r="3" spans="1:17" x14ac:dyDescent="0.3">
      <c r="A3" t="s">
        <v>2296</v>
      </c>
      <c r="B3" t="e">
        <f>B2</f>
        <v>#N/A</v>
      </c>
      <c r="C3" t="s">
        <v>2297</v>
      </c>
      <c r="D3" t="s">
        <v>2299</v>
      </c>
      <c r="E3">
        <f>'Grant Details'!D24</f>
        <v>0</v>
      </c>
      <c r="F3">
        <v>0</v>
      </c>
    </row>
    <row r="4" spans="1:17" x14ac:dyDescent="0.3">
      <c r="A4" t="s">
        <v>2296</v>
      </c>
      <c r="B4" t="e">
        <f t="shared" ref="B4:B21" si="0">B3</f>
        <v>#N/A</v>
      </c>
      <c r="C4" t="s">
        <v>2297</v>
      </c>
      <c r="D4" t="s">
        <v>2300</v>
      </c>
      <c r="E4">
        <f>'Grant Details'!D30</f>
        <v>0</v>
      </c>
      <c r="F4">
        <v>0</v>
      </c>
    </row>
    <row r="5" spans="1:17" x14ac:dyDescent="0.3">
      <c r="A5" t="s">
        <v>2296</v>
      </c>
      <c r="B5" t="e">
        <f t="shared" si="0"/>
        <v>#N/A</v>
      </c>
      <c r="C5" t="s">
        <v>2297</v>
      </c>
      <c r="D5" t="s">
        <v>2301</v>
      </c>
      <c r="E5">
        <f>'Grant Details'!D33</f>
        <v>0</v>
      </c>
      <c r="F5">
        <v>0</v>
      </c>
      <c r="G5" s="47"/>
      <c r="H5" s="47"/>
      <c r="I5" s="47"/>
      <c r="J5" s="47"/>
      <c r="K5" s="47"/>
      <c r="L5" s="47"/>
      <c r="M5" s="47"/>
      <c r="N5" s="47"/>
      <c r="O5" s="47"/>
      <c r="P5" s="47"/>
      <c r="Q5" s="47"/>
    </row>
    <row r="6" spans="1:17" x14ac:dyDescent="0.3">
      <c r="A6" t="s">
        <v>2296</v>
      </c>
      <c r="B6" t="e">
        <f t="shared" si="0"/>
        <v>#N/A</v>
      </c>
      <c r="C6" t="s">
        <v>2297</v>
      </c>
      <c r="D6" t="s">
        <v>2302</v>
      </c>
      <c r="E6">
        <f>'Grant Details'!D37</f>
        <v>0</v>
      </c>
      <c r="F6">
        <v>0</v>
      </c>
      <c r="G6" s="48"/>
    </row>
    <row r="7" spans="1:17" x14ac:dyDescent="0.3">
      <c r="A7" t="s">
        <v>2296</v>
      </c>
      <c r="B7" t="e">
        <f t="shared" si="0"/>
        <v>#N/A</v>
      </c>
      <c r="C7" t="s">
        <v>2303</v>
      </c>
      <c r="D7" t="s">
        <v>2304</v>
      </c>
      <c r="E7" t="e" cm="1" vm="1">
        <f t="array" ref="E7">SUM(_xlfn._xlws.FILTER('Site Selection'!F:F,NOT(ISBLANK('Site Selection'!B:B)))/SUM(_xlfn._xlws.FILTER('Site Selection'!G:G,NOT(ISBLANK('Site Selection'!B:B)))))</f>
        <v>#VALUE!</v>
      </c>
      <c r="F7" t="e" vm="2">
        <f>GrantDetails[[#This Row],[Answer]]</f>
        <v>#VALUE!</v>
      </c>
    </row>
    <row r="8" spans="1:17" x14ac:dyDescent="0.3">
      <c r="A8" t="s">
        <v>2296</v>
      </c>
      <c r="B8" t="e">
        <f t="shared" si="0"/>
        <v>#N/A</v>
      </c>
      <c r="C8" t="s">
        <v>2305</v>
      </c>
      <c r="D8" t="s">
        <v>2283</v>
      </c>
      <c r="E8">
        <f>'Grant Questions'!B6</f>
        <v>0</v>
      </c>
      <c r="F8">
        <f>IF(NOT(GrantDetails[[#This Row],[Answer]] =0),8,0)</f>
        <v>0</v>
      </c>
    </row>
    <row r="9" spans="1:17" x14ac:dyDescent="0.3">
      <c r="A9" t="s">
        <v>2296</v>
      </c>
      <c r="B9" t="e">
        <f t="shared" si="0"/>
        <v>#N/A</v>
      </c>
      <c r="C9" t="s">
        <v>2305</v>
      </c>
      <c r="D9" t="s">
        <v>2289</v>
      </c>
      <c r="E9">
        <f>'Grant Questions'!B7</f>
        <v>0</v>
      </c>
      <c r="F9">
        <f>IF(NOT(GrantDetails[[#This Row],[Answer]] =0),7,0)</f>
        <v>0</v>
      </c>
    </row>
    <row r="10" spans="1:17" x14ac:dyDescent="0.3">
      <c r="A10" t="s">
        <v>2296</v>
      </c>
      <c r="B10" t="e">
        <f t="shared" si="0"/>
        <v>#N/A</v>
      </c>
      <c r="C10" t="s">
        <v>2305</v>
      </c>
      <c r="D10" t="s">
        <v>2288</v>
      </c>
      <c r="E10">
        <f>'Grant Questions'!B8</f>
        <v>0</v>
      </c>
      <c r="F10">
        <f>IF(NOT(GrantDetails[[#This Row],[Answer]] =0),6,0)</f>
        <v>0</v>
      </c>
    </row>
    <row r="11" spans="1:17" x14ac:dyDescent="0.3">
      <c r="A11" t="s">
        <v>2296</v>
      </c>
      <c r="B11" t="e">
        <f t="shared" si="0"/>
        <v>#N/A</v>
      </c>
      <c r="C11" t="s">
        <v>2305</v>
      </c>
      <c r="D11" t="s">
        <v>2306</v>
      </c>
      <c r="E11">
        <f>'Grant Questions'!B9</f>
        <v>0</v>
      </c>
      <c r="F11">
        <f>IF(NOT(GrantDetails[[#This Row],[Answer]] =0),5,0)</f>
        <v>0</v>
      </c>
    </row>
    <row r="12" spans="1:17" x14ac:dyDescent="0.3">
      <c r="A12" t="s">
        <v>2296</v>
      </c>
      <c r="B12" t="e">
        <f t="shared" si="0"/>
        <v>#N/A</v>
      </c>
      <c r="C12" t="s">
        <v>2305</v>
      </c>
      <c r="D12" t="s">
        <v>2307</v>
      </c>
      <c r="E12">
        <f>'Grant Questions'!B10</f>
        <v>0</v>
      </c>
      <c r="F12">
        <f>IF(NOT(GrantDetails[[#This Row],[Answer]] =0),2,0)</f>
        <v>0</v>
      </c>
    </row>
    <row r="13" spans="1:17" x14ac:dyDescent="0.3">
      <c r="A13" t="s">
        <v>2296</v>
      </c>
      <c r="B13" t="e">
        <f t="shared" si="0"/>
        <v>#N/A</v>
      </c>
      <c r="C13" t="s">
        <v>2305</v>
      </c>
      <c r="D13" t="s">
        <v>2284</v>
      </c>
      <c r="E13">
        <f>'Grant Questions'!B11</f>
        <v>0</v>
      </c>
      <c r="F13">
        <f>IF(NOT(GrantDetails[[#This Row],[Answer]] =0),3,0)</f>
        <v>0</v>
      </c>
    </row>
    <row r="14" spans="1:17" ht="15.6" x14ac:dyDescent="0.3">
      <c r="A14" t="s">
        <v>2296</v>
      </c>
      <c r="B14" t="e">
        <f t="shared" si="0"/>
        <v>#N/A</v>
      </c>
      <c r="C14" t="s">
        <v>2308</v>
      </c>
      <c r="D14" s="93" t="s">
        <v>2378</v>
      </c>
      <c r="E14" s="93">
        <f>'Grant Questions'!B12</f>
        <v>0</v>
      </c>
      <c r="F14">
        <f>IF(NOT(GrantDetails[[#This Row],[Answer]] =0),4,0)</f>
        <v>0</v>
      </c>
    </row>
    <row r="15" spans="1:17" ht="15.6" x14ac:dyDescent="0.3">
      <c r="A15" t="s">
        <v>2371</v>
      </c>
      <c r="B15" t="e">
        <f t="shared" si="0"/>
        <v>#N/A</v>
      </c>
      <c r="C15" t="s">
        <v>2308</v>
      </c>
      <c r="D15" s="93" t="s">
        <v>2374</v>
      </c>
      <c r="E15" s="100" t="str">
        <f>'Grant Questions'!B24</f>
        <v>No</v>
      </c>
      <c r="F15" s="93">
        <f>IF(GrantDetails[[#This Row],[Answer]]="Yes",10,0)</f>
        <v>0</v>
      </c>
    </row>
    <row r="16" spans="1:17" ht="15.6" x14ac:dyDescent="0.3">
      <c r="A16" t="s">
        <v>2372</v>
      </c>
      <c r="B16" t="e">
        <f t="shared" si="0"/>
        <v>#N/A</v>
      </c>
      <c r="C16" t="s">
        <v>2308</v>
      </c>
      <c r="D16" s="93" t="s">
        <v>2375</v>
      </c>
      <c r="E16" s="100" t="str">
        <f>'Grant Questions'!B28</f>
        <v>No</v>
      </c>
      <c r="F16" s="93">
        <f>IF(GrantDetails[[#This Row],[Answer]]="Yes",10,0)</f>
        <v>0</v>
      </c>
    </row>
    <row r="17" spans="1:6" ht="15.6" x14ac:dyDescent="0.3">
      <c r="A17" t="s">
        <v>2373</v>
      </c>
      <c r="B17" t="e">
        <f t="shared" si="0"/>
        <v>#N/A</v>
      </c>
      <c r="C17" t="s">
        <v>2308</v>
      </c>
      <c r="D17" s="93" t="s">
        <v>2376</v>
      </c>
      <c r="E17" s="100" t="str">
        <f>'Grant Questions'!B28</f>
        <v>No</v>
      </c>
      <c r="F17" s="93">
        <f>IF(GrantDetails[[#This Row],[Answer]]="Yes",10,0)</f>
        <v>0</v>
      </c>
    </row>
    <row r="18" spans="1:6" ht="15.6" x14ac:dyDescent="0.3">
      <c r="A18" t="s">
        <v>2296</v>
      </c>
      <c r="B18" t="e">
        <f>B14</f>
        <v>#N/A</v>
      </c>
      <c r="C18" t="s">
        <v>2309</v>
      </c>
      <c r="D18" t="s">
        <v>2310</v>
      </c>
      <c r="E18" t="str">
        <f>'Grant Questions'!B32</f>
        <v>No</v>
      </c>
      <c r="F18" s="93">
        <f>IF(GrantDetails[[#This Row],[Answer]]="Yes",12,0)</f>
        <v>0</v>
      </c>
    </row>
    <row r="19" spans="1:6" x14ac:dyDescent="0.3">
      <c r="A19" t="s">
        <v>2296</v>
      </c>
      <c r="B19" t="e">
        <f t="shared" si="0"/>
        <v>#N/A</v>
      </c>
      <c r="C19" t="s">
        <v>2311</v>
      </c>
      <c r="D19" s="94" t="s">
        <v>2354</v>
      </c>
      <c r="E19">
        <f>'Grant Questions'!B20</f>
        <v>0</v>
      </c>
      <c r="F19">
        <v>0</v>
      </c>
    </row>
    <row r="20" spans="1:6" x14ac:dyDescent="0.3">
      <c r="A20" t="s">
        <v>2296</v>
      </c>
      <c r="B20" t="e">
        <f t="shared" si="0"/>
        <v>#N/A</v>
      </c>
      <c r="C20" t="s">
        <v>2312</v>
      </c>
      <c r="D20" t="s">
        <v>2313</v>
      </c>
      <c r="E20" s="95" t="e" cm="1" vm="1">
        <f t="array" ref="E20">E19/SUM(_xlfn._xlws.FILTER('Site Selection'!G:G,NOT(ISBLANK('Site Selection'!B:B))))</f>
        <v>#VALUE!</v>
      </c>
      <c r="F20" t="e" vm="2">
        <f>IF(E20&gt;49.9,1,IF(E20&gt;20.99,3,5))</f>
        <v>#VALUE!</v>
      </c>
    </row>
    <row r="21" spans="1:6" x14ac:dyDescent="0.3">
      <c r="A21" t="s">
        <v>2296</v>
      </c>
      <c r="B21" t="e">
        <f t="shared" si="0"/>
        <v>#N/A</v>
      </c>
      <c r="C21" t="s">
        <v>2314</v>
      </c>
      <c r="D21" t="s">
        <v>2315</v>
      </c>
      <c r="E21" t="e">
        <f>VLOOKUP(B2,'_Historical Grant'!A:C,3,FALSE)</f>
        <v>#N/A</v>
      </c>
      <c r="F21" t="e">
        <f>IF(OR(E21="2024",E21=2025),0,IF(E21="Not in last 5 years",10,5))</f>
        <v>#N/A</v>
      </c>
    </row>
  </sheetData>
  <phoneticPr fontId="51" type="noConversion"/>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Instructions</vt:lpstr>
      <vt:lpstr>Grant Details</vt:lpstr>
      <vt:lpstr>Site Selection</vt:lpstr>
      <vt:lpstr>Agreements</vt:lpstr>
      <vt:lpstr>Assurance</vt:lpstr>
      <vt:lpstr>Grant Questions</vt:lpstr>
      <vt:lpstr>Grant Requests</vt:lpstr>
      <vt:lpstr>_Site Data</vt:lpstr>
      <vt:lpstr>_SharepointTB</vt:lpstr>
      <vt:lpstr>_Historical Grant</vt:lpstr>
      <vt:lpstr>_dataList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Breakfast Meals For Kids Grant Application 2025-26</dc:title>
  <dc:subject/>
  <dc:creator>OSPI</dc:creator>
  <cp:keywords/>
  <dc:description/>
  <cp:lastModifiedBy>Jessica Seale</cp:lastModifiedBy>
  <cp:revision/>
  <cp:lastPrinted>2024-02-22T22:06:36Z</cp:lastPrinted>
  <dcterms:created xsi:type="dcterms:W3CDTF">2024-01-08T18:59:41Z</dcterms:created>
  <dcterms:modified xsi:type="dcterms:W3CDTF">2025-09-18T18:47:29Z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145f431-4c8c-42c6-a5a5-ba6d3bdea585_Enabled">
    <vt:lpwstr>true</vt:lpwstr>
  </property>
  <property fmtid="{D5CDD505-2E9C-101B-9397-08002B2CF9AE}" pid="3" name="MSIP_Label_9145f431-4c8c-42c6-a5a5-ba6d3bdea585_SetDate">
    <vt:lpwstr>2024-10-07T18:04:12Z</vt:lpwstr>
  </property>
  <property fmtid="{D5CDD505-2E9C-101B-9397-08002B2CF9AE}" pid="4" name="MSIP_Label_9145f431-4c8c-42c6-a5a5-ba6d3bdea585_Method">
    <vt:lpwstr>Standard</vt:lpwstr>
  </property>
  <property fmtid="{D5CDD505-2E9C-101B-9397-08002B2CF9AE}" pid="5" name="MSIP_Label_9145f431-4c8c-42c6-a5a5-ba6d3bdea585_Name">
    <vt:lpwstr>defa4170-0d19-0005-0004-bc88714345d2</vt:lpwstr>
  </property>
  <property fmtid="{D5CDD505-2E9C-101B-9397-08002B2CF9AE}" pid="6" name="MSIP_Label_9145f431-4c8c-42c6-a5a5-ba6d3bdea585_SiteId">
    <vt:lpwstr>b2fe5ccf-10a5-46fe-ae45-a0267412af7a</vt:lpwstr>
  </property>
  <property fmtid="{D5CDD505-2E9C-101B-9397-08002B2CF9AE}" pid="7" name="MSIP_Label_9145f431-4c8c-42c6-a5a5-ba6d3bdea585_ActionId">
    <vt:lpwstr>e4ea81f7-1a07-46eb-a25e-744be993695a</vt:lpwstr>
  </property>
  <property fmtid="{D5CDD505-2E9C-101B-9397-08002B2CF9AE}" pid="8" name="MSIP_Label_9145f431-4c8c-42c6-a5a5-ba6d3bdea585_ContentBits">
    <vt:lpwstr>0</vt:lpwstr>
  </property>
</Properties>
</file>