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ransportation &amp; Traffic Safety\Ridership Data\Ridership 2025-2026\STARS\"/>
    </mc:Choice>
  </mc:AlternateContent>
  <xr:revisionPtr revIDLastSave="0" documentId="13_ncr:1_{D4BF4CC1-EC56-426F-B5DE-7413C143A8CC}" xr6:coauthVersionLast="47" xr6:coauthVersionMax="47" xr10:uidLastSave="{00000000-0000-0000-0000-000000000000}"/>
  <bookViews>
    <workbookView xWindow="-120" yWindow="-120" windowWidth="29040" windowHeight="15720" xr2:uid="{54A84294-3188-45F3-85B2-256801AE7210}"/>
  </bookViews>
  <sheets>
    <sheet name="Mileage and Fuel Summary" sheetId="1" r:id="rId1"/>
    <sheet name="Instructions" sheetId="2" r:id="rId2"/>
    <sheet name="Diesel" sheetId="3" r:id="rId3"/>
    <sheet name="Bus Gas" sheetId="4" r:id="rId4"/>
    <sheet name="Motor Pool Gas" sheetId="5" r:id="rId5"/>
    <sheet name="Other Fuel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6" l="1"/>
  <c r="C24" i="1" s="1"/>
  <c r="B9" i="5"/>
  <c r="B10" i="5" s="1"/>
  <c r="C17" i="5" s="1"/>
  <c r="C4" i="3"/>
  <c r="C5" i="3" s="1"/>
  <c r="C17" i="1"/>
  <c r="C18" i="1" s="1"/>
  <c r="C5" i="6"/>
  <c r="B24" i="1" s="1"/>
  <c r="B17" i="5"/>
  <c r="B5" i="4"/>
  <c r="C5" i="4"/>
  <c r="F14" i="3"/>
  <c r="F15" i="3" s="1"/>
  <c r="B5" i="3"/>
  <c r="B7" i="3" l="1"/>
  <c r="B7" i="4"/>
  <c r="C9" i="4" l="1"/>
  <c r="C23" i="1" s="1"/>
  <c r="B9" i="4"/>
  <c r="B23" i="1" s="1"/>
  <c r="B8" i="3"/>
  <c r="B17" i="3" s="1"/>
  <c r="B22" i="1" s="1"/>
  <c r="C8" i="3"/>
  <c r="C17" i="3" s="1"/>
  <c r="C22" i="1" s="1"/>
</calcChain>
</file>

<file path=xl/sharedStrings.xml><?xml version="1.0" encoding="utf-8"?>
<sst xmlns="http://schemas.openxmlformats.org/spreadsheetml/2006/main" count="116" uniqueCount="89">
  <si>
    <t>School Transportation Fuel and School Bus Mileage Workbook (optional)</t>
  </si>
  <si>
    <t>This workbook is designed for calculating your school bus fuel report in preparation for entering the results in STARS (online).</t>
  </si>
  <si>
    <t>The initial step is to enter the values from your school bus mileage report in the grid below.</t>
  </si>
  <si>
    <t>This grid is linked to the fuel report grids to calculate the amount of fuel used in to/from operations.</t>
  </si>
  <si>
    <t>There is a separate worksheet (see tabs below) for each fuel type.</t>
  </si>
  <si>
    <t>Do not submit this workbook.  All values must be entered into the STARS program.</t>
  </si>
  <si>
    <t>Fill in data in the Yellow cells</t>
  </si>
  <si>
    <t>Green cells indicate calculations and are LOCKED</t>
  </si>
  <si>
    <t>School Bus Mileage Report</t>
  </si>
  <si>
    <t>To/From Mileage</t>
  </si>
  <si>
    <t>Field Trip Mileage</t>
  </si>
  <si>
    <t xml:space="preserve">Submit these values into </t>
  </si>
  <si>
    <t>Extracurricular Mileage</t>
  </si>
  <si>
    <t>Intergovernmental Mileage</t>
  </si>
  <si>
    <t>Other Mileage</t>
  </si>
  <si>
    <t>Total Mileage</t>
  </si>
  <si>
    <t>Percentage of Mileage in To/From</t>
  </si>
  <si>
    <t>School Transportation Fuel Report</t>
  </si>
  <si>
    <t>Gallons</t>
  </si>
  <si>
    <t>Cost</t>
  </si>
  <si>
    <t>Total To/From Diesel</t>
  </si>
  <si>
    <t>Submit these values into</t>
  </si>
  <si>
    <t>Total To/From Gas</t>
  </si>
  <si>
    <t>the STARS Fuel Report</t>
  </si>
  <si>
    <t>Total To/From Other Fuel</t>
  </si>
  <si>
    <t>All cells except Yellow cells are locked.  However, no password has been entered into the "protect worksheet" dialog.</t>
  </si>
  <si>
    <t>For general instructions, see the "Instructions" worksheet. Further instructions can be found in the Detailed Guidance on the OSPI Student Transportation STARS public site.</t>
  </si>
  <si>
    <t>Click on "+ STARS Reporting Reference Material"</t>
  </si>
  <si>
    <t>Select "School Bus Mileage and School Transportation Fuel Report Instructions"</t>
  </si>
  <si>
    <t>The School Bus Mileage report does not include mileage for motor pool vehicles.</t>
  </si>
  <si>
    <t>Include mileage related to training school bus drivers and maintaining and repairing school buses in the to/from number.</t>
  </si>
  <si>
    <t>Include mileage related to staff travel to professional development and student transportation events in the to/from number.</t>
  </si>
  <si>
    <t>For additional information on the mileage breakout, see the detailed instructions (download link provided on the "Mileage and Fuel Summary" worksheet).</t>
  </si>
  <si>
    <t>The School Transportation Fuel report includes all fuel used in to/from transportation: school buses and motor pool vehicles.</t>
  </si>
  <si>
    <t>Yellow cells indicate locations for data to be entered.</t>
  </si>
  <si>
    <t>Enter school bus mileage into the grid on the "Mileage and Fuel Summary" worksheet (Cells B2 through B6)</t>
  </si>
  <si>
    <t>Mileage values are linked to fuel worksheets for use in calculations.</t>
  </si>
  <si>
    <t>Enter fuel data in the "Diesel" worksheets (and others as needed)</t>
  </si>
  <si>
    <t>School bus diesel fuel</t>
  </si>
  <si>
    <t>Total diesel purchased for school year</t>
  </si>
  <si>
    <t>Diesel not used in school buses</t>
  </si>
  <si>
    <t>Total diesel used in school buses</t>
  </si>
  <si>
    <t>Bus Mileage</t>
  </si>
  <si>
    <t>To/From % of total school bus miles</t>
  </si>
  <si>
    <t>Pro-rated to/from school bus diesel</t>
  </si>
  <si>
    <t>You may estimate your to/from motor pool diesel using this grid:</t>
  </si>
  <si>
    <t>Motor pool diesel (non-school bus vehicles transporting students in to/from transportation)</t>
  </si>
  <si>
    <t>(But don’t duplicate fuel entries)</t>
  </si>
  <si>
    <t>Total number of miles --- diesel motor pool, to/from</t>
  </si>
  <si>
    <t>Total diesel used in motor pool vehicles (to/from)</t>
  </si>
  <si>
    <t>Estimated average miles per gallon, diesel motor poool</t>
  </si>
  <si>
    <t>Estimated average price per gallon, diesel fuel</t>
  </si>
  <si>
    <t>Estimated gallons, motor pool diesel</t>
  </si>
  <si>
    <t>Estimated cost, motor pool diesel</t>
  </si>
  <si>
    <t>Total Diesel (Combined Motor Pool and Diesel)</t>
  </si>
  <si>
    <t>Instructions:</t>
  </si>
  <si>
    <t>School Bus Gas</t>
  </si>
  <si>
    <t>Total gas purchased for year</t>
  </si>
  <si>
    <t xml:space="preserve">Use this calculated (estimated) cost </t>
  </si>
  <si>
    <t>Less gas not used in school buses</t>
  </si>
  <si>
    <t xml:space="preserve">for gas not used in school buses, </t>
  </si>
  <si>
    <t>Fuel used in school buses</t>
  </si>
  <si>
    <t>unless actual cost is known</t>
  </si>
  <si>
    <t>Total school bus to/from gas</t>
  </si>
  <si>
    <t>Cost of Gas row:  enter total cost of gas, if known, or average cost per gallon.</t>
  </si>
  <si>
    <t>Bottom two (2) rows indicates totals for entering into the STARS Transportation Fuel Report</t>
  </si>
  <si>
    <t>Motor Pool Gas</t>
  </si>
  <si>
    <t>You may use one or both grids, but DO NOT duplicate reported fuel.</t>
  </si>
  <si>
    <t>To estimate gas usage, use this grid:</t>
  </si>
  <si>
    <t>Total To/From miles in motor pool vehicles (not school buses)</t>
  </si>
  <si>
    <t>Estimated average vehicle miles per gallon (MPG)</t>
  </si>
  <si>
    <t>Estimated average cost per gallon</t>
  </si>
  <si>
    <t>Estimated number of gallons</t>
  </si>
  <si>
    <t>Estimated cost</t>
  </si>
  <si>
    <t>If gallons and cost are known, use this grid:</t>
  </si>
  <si>
    <t>Total gallons of gas used in to/from transportation (not school buses)</t>
  </si>
  <si>
    <t>Total cost of gas used in to/from transportation (not school buses)</t>
  </si>
  <si>
    <t>Total Motor Pool To/From Gas</t>
  </si>
  <si>
    <t>Type Fuel</t>
  </si>
  <si>
    <t>Other Fuel</t>
  </si>
  <si>
    <t>Propane</t>
  </si>
  <si>
    <t>CNG</t>
  </si>
  <si>
    <t>Biodiesel*</t>
  </si>
  <si>
    <t>Total "Other Fuel"</t>
  </si>
  <si>
    <t>*Only report Biodiesel in the "Other Fuel" category if the district is purchasing B90 or B100 for school transportation use.</t>
  </si>
  <si>
    <t>Green cells are LOCKED</t>
  </si>
  <si>
    <t>Include mileage related to Covid relief such as - meal delivery, homework delivery and travel to and from hotspot locations.</t>
  </si>
  <si>
    <t>Report</t>
  </si>
  <si>
    <t>the STARS Bus 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</si>
</sst>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4" fontId="2" fillId="0" borderId="0" xfId="2" applyFont="1" applyProtection="1"/>
    <xf numFmtId="0" fontId="2" fillId="2" borderId="1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164" fontId="3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165" fontId="2" fillId="2" borderId="6" xfId="1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165" fontId="2" fillId="2" borderId="7" xfId="1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165" fontId="2" fillId="2" borderId="9" xfId="1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165" fontId="2" fillId="2" borderId="10" xfId="1" applyNumberFormat="1" applyFont="1" applyFill="1" applyBorder="1" applyProtection="1">
      <protection locked="0"/>
    </xf>
    <xf numFmtId="0" fontId="2" fillId="0" borderId="0" xfId="0" applyFont="1" applyAlignment="1">
      <alignment horizontal="center" vertical="center" wrapText="1"/>
    </xf>
    <xf numFmtId="165" fontId="2" fillId="3" borderId="11" xfId="1" applyNumberFormat="1" applyFont="1" applyFill="1" applyBorder="1" applyProtection="1"/>
    <xf numFmtId="166" fontId="2" fillId="3" borderId="11" xfId="3" applyNumberFormat="1" applyFont="1" applyFill="1" applyBorder="1" applyProtection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4" borderId="12" xfId="0" applyFont="1" applyFill="1" applyBorder="1"/>
    <xf numFmtId="0" fontId="3" fillId="0" borderId="13" xfId="0" applyFont="1" applyBorder="1" applyAlignment="1">
      <alignment horizontal="center"/>
    </xf>
    <xf numFmtId="44" fontId="3" fillId="0" borderId="14" xfId="2" applyFont="1" applyFill="1" applyBorder="1" applyAlignment="1" applyProtection="1">
      <alignment horizontal="center"/>
    </xf>
    <xf numFmtId="0" fontId="2" fillId="0" borderId="15" xfId="0" applyFont="1" applyBorder="1" applyAlignment="1">
      <alignment horizontal="left"/>
    </xf>
    <xf numFmtId="165" fontId="3" fillId="3" borderId="16" xfId="1" applyNumberFormat="1" applyFont="1" applyFill="1" applyBorder="1" applyAlignment="1" applyProtection="1">
      <alignment horizontal="center"/>
    </xf>
    <xf numFmtId="164" fontId="3" fillId="3" borderId="17" xfId="2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165" fontId="3" fillId="3" borderId="18" xfId="1" applyNumberFormat="1" applyFont="1" applyFill="1" applyBorder="1" applyAlignment="1" applyProtection="1">
      <alignment horizontal="center"/>
    </xf>
    <xf numFmtId="164" fontId="3" fillId="3" borderId="16" xfId="2" applyNumberFormat="1" applyFont="1" applyFill="1" applyBorder="1" applyAlignment="1" applyProtection="1">
      <alignment horizontal="center"/>
    </xf>
    <xf numFmtId="0" fontId="4" fillId="0" borderId="0" xfId="0" applyFont="1"/>
    <xf numFmtId="0" fontId="0" fillId="3" borderId="11" xfId="0" applyFill="1" applyBorder="1"/>
    <xf numFmtId="0" fontId="2" fillId="0" borderId="0" xfId="0" applyFont="1" applyAlignment="1">
      <alignment horizontal="left"/>
    </xf>
    <xf numFmtId="0" fontId="0" fillId="2" borderId="11" xfId="0" applyFill="1" applyBorder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44" fontId="3" fillId="4" borderId="8" xfId="2" applyFont="1" applyFill="1" applyBorder="1" applyAlignment="1" applyProtection="1">
      <alignment horizontal="center"/>
    </xf>
    <xf numFmtId="0" fontId="2" fillId="0" borderId="6" xfId="0" applyFont="1" applyBorder="1"/>
    <xf numFmtId="164" fontId="2" fillId="2" borderId="6" xfId="2" applyNumberFormat="1" applyFont="1" applyFill="1" applyBorder="1" applyProtection="1">
      <protection locked="0"/>
    </xf>
    <xf numFmtId="0" fontId="2" fillId="0" borderId="7" xfId="0" applyFont="1" applyBorder="1"/>
    <xf numFmtId="164" fontId="2" fillId="3" borderId="7" xfId="2" applyNumberFormat="1" applyFont="1" applyFill="1" applyBorder="1" applyProtection="1"/>
    <xf numFmtId="0" fontId="2" fillId="0" borderId="9" xfId="0" applyFont="1" applyBorder="1"/>
    <xf numFmtId="165" fontId="2" fillId="3" borderId="9" xfId="1" applyNumberFormat="1" applyFont="1" applyFill="1" applyBorder="1" applyProtection="1"/>
    <xf numFmtId="164" fontId="2" fillId="3" borderId="19" xfId="2" applyNumberFormat="1" applyFont="1" applyFill="1" applyBorder="1" applyProtection="1"/>
    <xf numFmtId="0" fontId="2" fillId="4" borderId="8" xfId="0" applyFont="1" applyFill="1" applyBorder="1"/>
    <xf numFmtId="0" fontId="3" fillId="4" borderId="2" xfId="0" applyFont="1" applyFill="1" applyBorder="1" applyAlignment="1">
      <alignment horizontal="center"/>
    </xf>
    <xf numFmtId="44" fontId="2" fillId="4" borderId="1" xfId="2" applyFont="1" applyFill="1" applyBorder="1" applyProtection="1"/>
    <xf numFmtId="0" fontId="2" fillId="0" borderId="19" xfId="0" applyFont="1" applyBorder="1"/>
    <xf numFmtId="44" fontId="2" fillId="4" borderId="10" xfId="2" applyFont="1" applyFill="1" applyBorder="1" applyProtection="1"/>
    <xf numFmtId="0" fontId="2" fillId="0" borderId="10" xfId="0" applyFont="1" applyBorder="1"/>
    <xf numFmtId="165" fontId="2" fillId="3" borderId="10" xfId="1" applyNumberFormat="1" applyFont="1" applyFill="1" applyBorder="1" applyProtection="1"/>
    <xf numFmtId="164" fontId="2" fillId="3" borderId="20" xfId="2" applyNumberFormat="1" applyFont="1" applyFill="1" applyBorder="1" applyProtection="1"/>
    <xf numFmtId="165" fontId="2" fillId="0" borderId="0" xfId="1" applyNumberFormat="1" applyFont="1" applyFill="1" applyBorder="1" applyProtection="1"/>
    <xf numFmtId="164" fontId="2" fillId="0" borderId="0" xfId="2" applyNumberFormat="1" applyFont="1" applyFill="1" applyBorder="1" applyProtection="1"/>
    <xf numFmtId="0" fontId="2" fillId="4" borderId="11" xfId="0" applyFont="1" applyFill="1" applyBorder="1"/>
    <xf numFmtId="44" fontId="3" fillId="4" borderId="11" xfId="2" applyFont="1" applyFill="1" applyBorder="1" applyAlignment="1" applyProtection="1">
      <alignment horizontal="center"/>
    </xf>
    <xf numFmtId="0" fontId="2" fillId="0" borderId="11" xfId="0" applyFont="1" applyBorder="1"/>
    <xf numFmtId="0" fontId="2" fillId="2" borderId="11" xfId="0" applyFont="1" applyFill="1" applyBorder="1" applyProtection="1">
      <protection locked="0"/>
    </xf>
    <xf numFmtId="44" fontId="2" fillId="2" borderId="10" xfId="2" applyFont="1" applyFill="1" applyBorder="1" applyProtection="1">
      <protection locked="0"/>
    </xf>
    <xf numFmtId="44" fontId="2" fillId="2" borderId="11" xfId="2" applyFont="1" applyFill="1" applyBorder="1" applyProtection="1">
      <protection locked="0"/>
    </xf>
    <xf numFmtId="44" fontId="2" fillId="3" borderId="11" xfId="2" applyFont="1" applyFill="1" applyBorder="1" applyProtection="1"/>
    <xf numFmtId="164" fontId="2" fillId="3" borderId="11" xfId="2" applyNumberFormat="1" applyFont="1" applyFill="1" applyBorder="1" applyProtection="1"/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0" xfId="0" applyFont="1" applyProtection="1">
      <protection locked="0"/>
    </xf>
    <xf numFmtId="165" fontId="2" fillId="2" borderId="21" xfId="1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5" fontId="2" fillId="2" borderId="25" xfId="1" applyNumberFormat="1" applyFont="1" applyFill="1" applyBorder="1" applyProtection="1">
      <protection locked="0"/>
    </xf>
    <xf numFmtId="164" fontId="2" fillId="2" borderId="7" xfId="2" applyNumberFormat="1" applyFont="1" applyFill="1" applyBorder="1" applyProtection="1">
      <protection locked="0"/>
    </xf>
    <xf numFmtId="0" fontId="3" fillId="0" borderId="2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27" xfId="0" applyFont="1" applyFill="1" applyBorder="1"/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/>
    </xf>
    <xf numFmtId="166" fontId="2" fillId="3" borderId="30" xfId="3" applyNumberFormat="1" applyFont="1" applyFill="1" applyBorder="1" applyProtection="1"/>
    <xf numFmtId="44" fontId="2" fillId="4" borderId="8" xfId="2" applyFont="1" applyFill="1" applyBorder="1" applyProtection="1"/>
    <xf numFmtId="0" fontId="2" fillId="4" borderId="0" xfId="0" applyFont="1" applyFill="1"/>
    <xf numFmtId="0" fontId="2" fillId="0" borderId="9" xfId="0" applyFont="1" applyBorder="1" applyAlignment="1">
      <alignment horizontal="left"/>
    </xf>
    <xf numFmtId="0" fontId="3" fillId="0" borderId="22" xfId="0" applyFont="1" applyBorder="1"/>
    <xf numFmtId="44" fontId="2" fillId="2" borderId="20" xfId="2" applyFont="1" applyFill="1" applyBorder="1" applyProtection="1">
      <protection locked="0"/>
    </xf>
    <xf numFmtId="1" fontId="2" fillId="3" borderId="4" xfId="1" applyNumberFormat="1" applyFont="1" applyFill="1" applyBorder="1" applyProtection="1"/>
    <xf numFmtId="44" fontId="2" fillId="3" borderId="20" xfId="2" applyFont="1" applyFill="1" applyBorder="1" applyProtection="1"/>
    <xf numFmtId="0" fontId="2" fillId="0" borderId="26" xfId="0" applyFont="1" applyBorder="1"/>
    <xf numFmtId="44" fontId="2" fillId="0" borderId="0" xfId="2" applyFont="1" applyFill="1" applyBorder="1" applyProtection="1"/>
    <xf numFmtId="0" fontId="2" fillId="0" borderId="31" xfId="0" applyFont="1" applyBorder="1"/>
    <xf numFmtId="165" fontId="2" fillId="2" borderId="31" xfId="1" applyNumberFormat="1" applyFont="1" applyFill="1" applyBorder="1" applyProtection="1">
      <protection locked="0"/>
    </xf>
    <xf numFmtId="44" fontId="2" fillId="2" borderId="31" xfId="2" applyFon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44" fontId="3" fillId="0" borderId="21" xfId="2" applyFont="1" applyFill="1" applyBorder="1" applyAlignment="1" applyProtection="1">
      <alignment horizontal="center"/>
    </xf>
    <xf numFmtId="0" fontId="3" fillId="0" borderId="11" xfId="0" applyFont="1" applyBorder="1" applyAlignment="1">
      <alignment horizontal="left"/>
    </xf>
    <xf numFmtId="165" fontId="3" fillId="3" borderId="32" xfId="1" applyNumberFormat="1" applyFont="1" applyFill="1" applyBorder="1" applyAlignment="1" applyProtection="1">
      <alignment horizontal="center"/>
    </xf>
    <xf numFmtId="44" fontId="3" fillId="3" borderId="17" xfId="2" applyFont="1" applyFill="1" applyBorder="1" applyAlignment="1" applyProtection="1">
      <alignment horizontal="center"/>
    </xf>
    <xf numFmtId="0" fontId="2" fillId="3" borderId="11" xfId="0" applyFont="1" applyFill="1" applyBorder="1"/>
    <xf numFmtId="2" fontId="4" fillId="3" borderId="28" xfId="0" applyNumberFormat="1" applyFont="1" applyFill="1" applyBorder="1"/>
    <xf numFmtId="165" fontId="4" fillId="2" borderId="11" xfId="1" applyNumberFormat="1" applyFont="1" applyFill="1" applyBorder="1" applyProtection="1">
      <protection locked="0"/>
    </xf>
    <xf numFmtId="44" fontId="4" fillId="2" borderId="11" xfId="2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4" fillId="3" borderId="11" xfId="0" applyFont="1" applyFill="1" applyBorder="1"/>
    <xf numFmtId="44" fontId="4" fillId="3" borderId="11" xfId="0" applyNumberFormat="1" applyFont="1" applyFill="1" applyBorder="1"/>
    <xf numFmtId="0" fontId="5" fillId="0" borderId="0" xfId="0" applyFont="1"/>
    <xf numFmtId="165" fontId="3" fillId="0" borderId="0" xfId="1" applyNumberFormat="1" applyFont="1" applyFill="1" applyBorder="1" applyAlignment="1" applyProtection="1">
      <alignment horizontal="center"/>
    </xf>
    <xf numFmtId="44" fontId="3" fillId="0" borderId="0" xfId="2" applyFont="1" applyFill="1" applyBorder="1"/>
    <xf numFmtId="37" fontId="3" fillId="0" borderId="0" xfId="2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C716D-0E3D-4F23-987F-A5E6C78B59AA}">
  <dimension ref="A1:N33"/>
  <sheetViews>
    <sheetView tabSelected="1" workbookViewId="0">
      <selection activeCell="I18" sqref="I18"/>
    </sheetView>
  </sheetViews>
  <sheetFormatPr defaultColWidth="8.85546875" defaultRowHeight="15" x14ac:dyDescent="0.2"/>
  <cols>
    <col min="1" max="1" width="39" style="1" customWidth="1"/>
    <col min="2" max="2" width="14.85546875" style="1" customWidth="1"/>
    <col min="3" max="3" width="17" style="2" customWidth="1"/>
    <col min="4" max="4" width="6.7109375" style="1" customWidth="1"/>
    <col min="5" max="5" width="29.5703125" style="1" bestFit="1" customWidth="1"/>
    <col min="6" max="6" width="17.42578125" style="1" customWidth="1"/>
    <col min="7" max="11" width="8.85546875" style="1"/>
    <col min="12" max="12" width="14.42578125" style="1" customWidth="1"/>
    <col min="13" max="13" width="16.7109375" style="1" customWidth="1"/>
    <col min="14" max="14" width="15.7109375" style="1" customWidth="1"/>
    <col min="15" max="16384" width="8.85546875" style="1"/>
  </cols>
  <sheetData>
    <row r="1" spans="1:13" x14ac:dyDescent="0.2">
      <c r="A1" s="1" t="s">
        <v>0</v>
      </c>
    </row>
    <row r="3" spans="1:13" x14ac:dyDescent="0.2">
      <c r="A3" s="1" t="s">
        <v>1</v>
      </c>
    </row>
    <row r="4" spans="1:13" x14ac:dyDescent="0.2">
      <c r="A4" s="1" t="s">
        <v>2</v>
      </c>
    </row>
    <row r="5" spans="1:13" x14ac:dyDescent="0.2">
      <c r="A5" s="1" t="s">
        <v>3</v>
      </c>
    </row>
    <row r="6" spans="1:13" x14ac:dyDescent="0.2">
      <c r="A6" s="1" t="s">
        <v>4</v>
      </c>
    </row>
    <row r="7" spans="1:13" x14ac:dyDescent="0.2">
      <c r="A7" s="1" t="s">
        <v>5</v>
      </c>
    </row>
    <row r="8" spans="1:13" ht="15.75" thickBot="1" x14ac:dyDescent="0.25"/>
    <row r="9" spans="1:13" ht="15.75" thickBot="1" x14ac:dyDescent="0.25">
      <c r="E9" s="3" t="s">
        <v>6</v>
      </c>
      <c r="G9" s="2"/>
    </row>
    <row r="10" spans="1:13" ht="15.75" thickBot="1" x14ac:dyDescent="0.25">
      <c r="E10" s="4" t="s">
        <v>7</v>
      </c>
      <c r="F10" s="5"/>
      <c r="G10" s="6"/>
    </row>
    <row r="11" spans="1:13" ht="16.5" thickBot="1" x14ac:dyDescent="0.3">
      <c r="A11" s="7" t="s">
        <v>8</v>
      </c>
      <c r="B11" s="7"/>
      <c r="C11" s="8"/>
    </row>
    <row r="12" spans="1:13" ht="15.75" x14ac:dyDescent="0.25">
      <c r="A12" s="9" t="s">
        <v>9</v>
      </c>
      <c r="B12" s="10"/>
      <c r="C12" s="11"/>
      <c r="D12" s="2"/>
      <c r="E12" s="12"/>
      <c r="H12" s="38"/>
      <c r="I12" s="38"/>
      <c r="J12" s="38"/>
      <c r="K12" s="38"/>
    </row>
    <row r="13" spans="1:13" ht="15.75" x14ac:dyDescent="0.25">
      <c r="A13" s="9" t="s">
        <v>10</v>
      </c>
      <c r="B13" s="10"/>
      <c r="C13" s="13"/>
      <c r="E13" s="14" t="s">
        <v>11</v>
      </c>
      <c r="H13" s="38"/>
      <c r="I13" s="38"/>
      <c r="J13" s="38"/>
    </row>
    <row r="14" spans="1:13" ht="15.75" x14ac:dyDescent="0.25">
      <c r="A14" s="9" t="s">
        <v>12</v>
      </c>
      <c r="B14" s="10"/>
      <c r="C14" s="13"/>
      <c r="E14" s="14" t="s">
        <v>88</v>
      </c>
      <c r="H14" s="38"/>
      <c r="I14" s="38"/>
      <c r="J14" s="38"/>
      <c r="L14" s="38"/>
      <c r="M14" s="38"/>
    </row>
    <row r="15" spans="1:13" ht="15.75" x14ac:dyDescent="0.25">
      <c r="A15" s="9" t="s">
        <v>13</v>
      </c>
      <c r="B15" s="10"/>
      <c r="C15" s="13"/>
      <c r="E15" s="14" t="s">
        <v>87</v>
      </c>
      <c r="H15" s="38"/>
      <c r="I15" s="38"/>
      <c r="J15" s="38"/>
      <c r="K15" s="38"/>
      <c r="L15" s="112"/>
      <c r="M15" s="111"/>
    </row>
    <row r="16" spans="1:13" ht="15.75" thickBot="1" x14ac:dyDescent="0.25">
      <c r="A16" s="9" t="s">
        <v>14</v>
      </c>
      <c r="B16" s="10"/>
      <c r="C16" s="15"/>
      <c r="E16" s="16"/>
    </row>
    <row r="17" spans="1:14" ht="15.75" thickBot="1" x14ac:dyDescent="0.25">
      <c r="A17" s="9" t="s">
        <v>15</v>
      </c>
      <c r="B17" s="10"/>
      <c r="C17" s="19">
        <f>SUM(C12:C16)</f>
        <v>0</v>
      </c>
      <c r="E17" s="18"/>
    </row>
    <row r="18" spans="1:14" ht="15.75" thickBot="1" x14ac:dyDescent="0.25">
      <c r="A18" s="9" t="s">
        <v>16</v>
      </c>
      <c r="B18" s="10"/>
      <c r="C18" s="20">
        <f>IFERROR(C12/C17,0)</f>
        <v>0</v>
      </c>
    </row>
    <row r="19" spans="1:14" ht="15.75" thickBot="1" x14ac:dyDescent="0.25">
      <c r="C19" s="1"/>
    </row>
    <row r="20" spans="1:14" ht="16.5" thickBot="1" x14ac:dyDescent="0.3">
      <c r="A20" s="21" t="s">
        <v>17</v>
      </c>
      <c r="B20" s="22"/>
      <c r="C20" s="23"/>
      <c r="E20" s="30" t="s">
        <v>21</v>
      </c>
    </row>
    <row r="21" spans="1:14" ht="15.75" x14ac:dyDescent="0.25">
      <c r="A21" s="24"/>
      <c r="B21" s="25" t="s">
        <v>18</v>
      </c>
      <c r="C21" s="26" t="s">
        <v>19</v>
      </c>
      <c r="E21" s="14" t="s">
        <v>23</v>
      </c>
      <c r="I21" s="38"/>
      <c r="J21" s="38"/>
      <c r="K21" s="38"/>
    </row>
    <row r="22" spans="1:14" ht="16.5" thickBot="1" x14ac:dyDescent="0.3">
      <c r="A22" s="27" t="s">
        <v>20</v>
      </c>
      <c r="B22" s="28">
        <f>Diesel!B17</f>
        <v>0</v>
      </c>
      <c r="C22" s="29">
        <f>Diesel!C17</f>
        <v>0</v>
      </c>
      <c r="E22" s="14"/>
      <c r="I22" s="38"/>
      <c r="J22" s="38"/>
      <c r="K22" s="38"/>
      <c r="M22" s="38"/>
      <c r="N22" s="38"/>
    </row>
    <row r="23" spans="1:14" ht="16.5" thickBot="1" x14ac:dyDescent="0.3">
      <c r="A23" s="27" t="s">
        <v>22</v>
      </c>
      <c r="B23" s="28">
        <f>'Bus Gas'!B9+'Motor Pool Gas'!B17</f>
        <v>0</v>
      </c>
      <c r="C23" s="29">
        <f>'Bus Gas'!C9+'Motor Pool Gas'!C17</f>
        <v>0</v>
      </c>
      <c r="E23" s="16"/>
      <c r="M23" s="38"/>
      <c r="N23" s="111"/>
    </row>
    <row r="24" spans="1:14" ht="16.5" thickBot="1" x14ac:dyDescent="0.3">
      <c r="A24" s="31" t="s">
        <v>24</v>
      </c>
      <c r="B24" s="32">
        <f>'Other Fuel'!C5</f>
        <v>0</v>
      </c>
      <c r="C24" s="33">
        <f>'Other Fuel'!D5</f>
        <v>0</v>
      </c>
      <c r="E24" s="18"/>
    </row>
    <row r="25" spans="1:14" ht="15.75" x14ac:dyDescent="0.25">
      <c r="A25" s="36"/>
      <c r="B25" s="110"/>
      <c r="C25" s="8"/>
      <c r="E25" s="18"/>
    </row>
    <row r="26" spans="1:14" x14ac:dyDescent="0.2">
      <c r="B26" s="2"/>
      <c r="C26" s="1"/>
      <c r="E26" s="18"/>
    </row>
    <row r="27" spans="1:14" x14ac:dyDescent="0.2">
      <c r="B27" s="2"/>
      <c r="C27" s="1"/>
      <c r="E27" s="18"/>
    </row>
    <row r="28" spans="1:14" ht="15.75" x14ac:dyDescent="0.25">
      <c r="A28" s="38"/>
      <c r="B28" s="38"/>
      <c r="C28" s="38"/>
      <c r="D28" s="38"/>
      <c r="E28" s="112"/>
      <c r="F28" s="111"/>
    </row>
    <row r="29" spans="1:14" x14ac:dyDescent="0.2">
      <c r="A29" s="1" t="s">
        <v>25</v>
      </c>
      <c r="E29" s="18"/>
    </row>
    <row r="30" spans="1:14" x14ac:dyDescent="0.2">
      <c r="A30" s="1" t="s">
        <v>26</v>
      </c>
    </row>
    <row r="31" spans="1:14" x14ac:dyDescent="0.2">
      <c r="A31" s="1" t="s">
        <v>27</v>
      </c>
    </row>
    <row r="32" spans="1:14" ht="15.75" x14ac:dyDescent="0.25">
      <c r="A32" s="1" t="s">
        <v>28</v>
      </c>
      <c r="B32" s="34"/>
    </row>
    <row r="33" spans="2:2" ht="15.75" x14ac:dyDescent="0.25">
      <c r="B33" s="34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749FE-7F58-47AA-AA5C-1F51E46F6CD5}">
  <dimension ref="A2:C15"/>
  <sheetViews>
    <sheetView workbookViewId="0">
      <selection activeCell="H28" sqref="H28"/>
    </sheetView>
  </sheetViews>
  <sheetFormatPr defaultRowHeight="15" x14ac:dyDescent="0.25"/>
  <cols>
    <col min="1" max="1" width="11.28515625" customWidth="1"/>
  </cols>
  <sheetData>
    <row r="2" spans="1:3" ht="15.75" x14ac:dyDescent="0.25">
      <c r="A2" s="1" t="s">
        <v>29</v>
      </c>
    </row>
    <row r="3" spans="1:3" ht="15.75" x14ac:dyDescent="0.25">
      <c r="A3" s="1"/>
      <c r="B3" s="1" t="s">
        <v>30</v>
      </c>
    </row>
    <row r="4" spans="1:3" ht="15.75" x14ac:dyDescent="0.25">
      <c r="A4" s="1"/>
      <c r="B4" s="1" t="s">
        <v>31</v>
      </c>
    </row>
    <row r="5" spans="1:3" ht="15.75" x14ac:dyDescent="0.25">
      <c r="A5" s="1"/>
      <c r="B5" s="1" t="s">
        <v>86</v>
      </c>
    </row>
    <row r="6" spans="1:3" ht="15.75" x14ac:dyDescent="0.25">
      <c r="A6" s="1"/>
      <c r="B6" s="1" t="s">
        <v>32</v>
      </c>
    </row>
    <row r="7" spans="1:3" ht="15.75" x14ac:dyDescent="0.25">
      <c r="A7" s="1" t="s">
        <v>33</v>
      </c>
    </row>
    <row r="8" spans="1:3" ht="15.75" thickBot="1" x14ac:dyDescent="0.3"/>
    <row r="9" spans="1:3" ht="16.5" thickBot="1" x14ac:dyDescent="0.3">
      <c r="A9" s="35"/>
      <c r="B9" s="36" t="s">
        <v>7</v>
      </c>
    </row>
    <row r="10" spans="1:3" ht="16.5" thickBot="1" x14ac:dyDescent="0.3">
      <c r="A10" s="37"/>
      <c r="B10" s="36" t="s">
        <v>34</v>
      </c>
    </row>
    <row r="11" spans="1:3" ht="15.75" x14ac:dyDescent="0.25">
      <c r="B11" s="1" t="s">
        <v>25</v>
      </c>
    </row>
    <row r="13" spans="1:3" ht="15.75" x14ac:dyDescent="0.25">
      <c r="B13" s="1" t="s">
        <v>35</v>
      </c>
    </row>
    <row r="14" spans="1:3" ht="15.75" x14ac:dyDescent="0.25">
      <c r="C14" s="1" t="s">
        <v>36</v>
      </c>
    </row>
    <row r="15" spans="1:3" ht="15.75" x14ac:dyDescent="0.25">
      <c r="B15" s="1" t="s">
        <v>37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67FD-970A-47A5-AB25-0827ECA4017A}">
  <dimension ref="A1:F23"/>
  <sheetViews>
    <sheetView workbookViewId="0">
      <selection activeCell="E22" sqref="E22"/>
    </sheetView>
  </sheetViews>
  <sheetFormatPr defaultColWidth="8.85546875" defaultRowHeight="15" x14ac:dyDescent="0.2"/>
  <cols>
    <col min="1" max="1" width="52.7109375" style="1" customWidth="1"/>
    <col min="2" max="2" width="27.42578125" style="1" customWidth="1"/>
    <col min="3" max="3" width="28.28515625" style="2" customWidth="1"/>
    <col min="4" max="4" width="8.85546875" style="1"/>
    <col min="5" max="5" width="66.5703125" style="1" customWidth="1"/>
    <col min="6" max="6" width="23.42578125" style="1" customWidth="1"/>
    <col min="7" max="7" width="24.140625" style="1" customWidth="1"/>
    <col min="8" max="16384" width="8.85546875" style="1"/>
  </cols>
  <sheetData>
    <row r="1" spans="1:6" ht="16.5" thickBot="1" x14ac:dyDescent="0.3">
      <c r="A1" s="38" t="s">
        <v>38</v>
      </c>
      <c r="B1" s="39"/>
      <c r="C1" s="23"/>
    </row>
    <row r="2" spans="1:6" ht="16.5" thickBot="1" x14ac:dyDescent="0.3">
      <c r="B2" s="40" t="s">
        <v>18</v>
      </c>
      <c r="C2" s="41" t="s">
        <v>19</v>
      </c>
    </row>
    <row r="3" spans="1:6" x14ac:dyDescent="0.2">
      <c r="A3" s="42" t="s">
        <v>39</v>
      </c>
      <c r="B3" s="11"/>
      <c r="C3" s="43"/>
    </row>
    <row r="4" spans="1:6" x14ac:dyDescent="0.2">
      <c r="A4" s="44" t="s">
        <v>40</v>
      </c>
      <c r="B4" s="13"/>
      <c r="C4" s="45">
        <f>IFERROR((B4/B3)*C3,0)</f>
        <v>0</v>
      </c>
    </row>
    <row r="5" spans="1:6" ht="15.75" thickBot="1" x14ac:dyDescent="0.25">
      <c r="A5" s="46" t="s">
        <v>41</v>
      </c>
      <c r="B5" s="47">
        <f>B3-B4</f>
        <v>0</v>
      </c>
      <c r="C5" s="48">
        <f>C3-C4</f>
        <v>0</v>
      </c>
    </row>
    <row r="6" spans="1:6" ht="16.5" thickBot="1" x14ac:dyDescent="0.3">
      <c r="A6" s="49"/>
      <c r="B6" s="50" t="s">
        <v>42</v>
      </c>
      <c r="C6" s="51"/>
    </row>
    <row r="7" spans="1:6" ht="15.75" thickBot="1" x14ac:dyDescent="0.25">
      <c r="A7" s="52" t="s">
        <v>43</v>
      </c>
      <c r="B7" s="20">
        <f>'Mileage and Fuel Summary'!C18</f>
        <v>0</v>
      </c>
      <c r="C7" s="53"/>
    </row>
    <row r="8" spans="1:6" ht="15.75" thickBot="1" x14ac:dyDescent="0.25">
      <c r="A8" s="54" t="s">
        <v>44</v>
      </c>
      <c r="B8" s="55">
        <f>IFERROR((B5*B7),0)</f>
        <v>0</v>
      </c>
      <c r="C8" s="56">
        <f>IFERROR((C5*B7),"")</f>
        <v>0</v>
      </c>
    </row>
    <row r="9" spans="1:6" ht="15.75" x14ac:dyDescent="0.25">
      <c r="B9" s="57"/>
      <c r="C9" s="58"/>
      <c r="E9" s="38" t="s">
        <v>45</v>
      </c>
    </row>
    <row r="10" spans="1:6" ht="16.5" thickBot="1" x14ac:dyDescent="0.3">
      <c r="A10" s="38" t="s">
        <v>46</v>
      </c>
      <c r="C10" s="1"/>
      <c r="E10" s="38" t="s">
        <v>47</v>
      </c>
    </row>
    <row r="11" spans="1:6" ht="16.5" thickBot="1" x14ac:dyDescent="0.3">
      <c r="A11" s="59"/>
      <c r="B11" s="40" t="s">
        <v>18</v>
      </c>
      <c r="C11" s="60" t="s">
        <v>19</v>
      </c>
      <c r="E11" s="61" t="s">
        <v>48</v>
      </c>
      <c r="F11" s="62"/>
    </row>
    <row r="12" spans="1:6" ht="15.75" thickBot="1" x14ac:dyDescent="0.25">
      <c r="A12" s="61" t="s">
        <v>49</v>
      </c>
      <c r="B12" s="17">
        <v>0</v>
      </c>
      <c r="C12" s="63">
        <v>0</v>
      </c>
      <c r="E12" s="1" t="s">
        <v>50</v>
      </c>
      <c r="F12" s="62"/>
    </row>
    <row r="13" spans="1:6" ht="15.75" thickBot="1" x14ac:dyDescent="0.25">
      <c r="E13" s="1" t="s">
        <v>51</v>
      </c>
      <c r="F13" s="64"/>
    </row>
    <row r="14" spans="1:6" ht="15.75" thickBot="1" x14ac:dyDescent="0.25">
      <c r="E14" s="1" t="s">
        <v>52</v>
      </c>
      <c r="F14" s="19">
        <f>IFERROR((F11/F12),0)</f>
        <v>0</v>
      </c>
    </row>
    <row r="15" spans="1:6" ht="15.75" thickBot="1" x14ac:dyDescent="0.25">
      <c r="E15" s="1" t="s">
        <v>53</v>
      </c>
      <c r="F15" s="65">
        <f>F14*F13</f>
        <v>0</v>
      </c>
    </row>
    <row r="16" spans="1:6" ht="16.5" thickBot="1" x14ac:dyDescent="0.3">
      <c r="B16" s="40" t="s">
        <v>18</v>
      </c>
      <c r="C16" s="60" t="s">
        <v>19</v>
      </c>
    </row>
    <row r="17" spans="1:4" ht="16.5" thickBot="1" x14ac:dyDescent="0.3">
      <c r="A17" s="7" t="s">
        <v>54</v>
      </c>
      <c r="B17" s="19">
        <f>B8+B12+F14</f>
        <v>0</v>
      </c>
      <c r="C17" s="66">
        <f>C8+C12+F15</f>
        <v>0</v>
      </c>
    </row>
    <row r="20" spans="1:4" ht="15.75" thickBot="1" x14ac:dyDescent="0.25">
      <c r="A20" s="1" t="s">
        <v>55</v>
      </c>
    </row>
    <row r="21" spans="1:4" ht="15.75" thickBot="1" x14ac:dyDescent="0.25">
      <c r="A21" s="3" t="s">
        <v>6</v>
      </c>
    </row>
    <row r="22" spans="1:4" ht="15.75" thickBot="1" x14ac:dyDescent="0.25">
      <c r="A22" s="67" t="s">
        <v>7</v>
      </c>
      <c r="B22" s="68"/>
      <c r="C22" s="1"/>
    </row>
    <row r="23" spans="1:4" x14ac:dyDescent="0.2">
      <c r="D23" s="69"/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C6F53-24CB-4D39-9E74-8CD058B2D05C}">
  <dimension ref="A1:G20"/>
  <sheetViews>
    <sheetView workbookViewId="0">
      <selection activeCell="E28" sqref="E28"/>
    </sheetView>
  </sheetViews>
  <sheetFormatPr defaultColWidth="8.85546875" defaultRowHeight="15" x14ac:dyDescent="0.2"/>
  <cols>
    <col min="1" max="1" width="46.85546875" style="1" customWidth="1"/>
    <col min="2" max="2" width="28.140625" style="1" customWidth="1"/>
    <col min="3" max="3" width="27.28515625" style="2" customWidth="1"/>
    <col min="4" max="4" width="8.85546875" style="1"/>
    <col min="5" max="5" width="42.7109375" style="1" customWidth="1"/>
    <col min="6" max="6" width="12.5703125" style="1" customWidth="1"/>
    <col min="7" max="7" width="14.7109375" style="1" customWidth="1"/>
    <col min="8" max="16384" width="8.85546875" style="1"/>
  </cols>
  <sheetData>
    <row r="1" spans="1:7" ht="16.5" thickBot="1" x14ac:dyDescent="0.3">
      <c r="A1" s="38" t="s">
        <v>56</v>
      </c>
      <c r="B1" s="39"/>
      <c r="C1" s="23"/>
    </row>
    <row r="2" spans="1:7" ht="16.5" thickBot="1" x14ac:dyDescent="0.3">
      <c r="B2" s="40" t="s">
        <v>18</v>
      </c>
      <c r="C2" s="41" t="s">
        <v>19</v>
      </c>
    </row>
    <row r="3" spans="1:7" ht="15.75" x14ac:dyDescent="0.2">
      <c r="A3" s="42" t="s">
        <v>57</v>
      </c>
      <c r="B3" s="70"/>
      <c r="C3" s="43"/>
      <c r="E3" s="71" t="s">
        <v>58</v>
      </c>
      <c r="F3" s="72"/>
      <c r="G3" s="73"/>
    </row>
    <row r="4" spans="1:7" ht="15.75" x14ac:dyDescent="0.2">
      <c r="A4" s="44" t="s">
        <v>59</v>
      </c>
      <c r="B4" s="74"/>
      <c r="C4" s="75"/>
      <c r="E4" s="76" t="s">
        <v>60</v>
      </c>
      <c r="F4" s="77"/>
      <c r="G4" s="78"/>
    </row>
    <row r="5" spans="1:7" ht="16.5" thickBot="1" x14ac:dyDescent="0.25">
      <c r="A5" s="46" t="s">
        <v>61</v>
      </c>
      <c r="B5" s="79">
        <f>B3-B4</f>
        <v>0</v>
      </c>
      <c r="C5" s="48">
        <f>C3-C4</f>
        <v>0</v>
      </c>
      <c r="E5" s="80" t="s">
        <v>62</v>
      </c>
      <c r="F5" s="81"/>
      <c r="G5" s="82"/>
    </row>
    <row r="6" spans="1:7" ht="16.5" thickBot="1" x14ac:dyDescent="0.3">
      <c r="A6" s="49"/>
      <c r="B6" s="83"/>
      <c r="C6" s="51"/>
    </row>
    <row r="7" spans="1:7" ht="15.75" thickBot="1" x14ac:dyDescent="0.25">
      <c r="A7" s="46" t="s">
        <v>43</v>
      </c>
      <c r="B7" s="84">
        <f>'Mileage and Fuel Summary'!C18</f>
        <v>0</v>
      </c>
      <c r="C7" s="85"/>
    </row>
    <row r="8" spans="1:7" ht="15.75" thickBot="1" x14ac:dyDescent="0.25">
      <c r="A8" s="49"/>
      <c r="B8" s="86"/>
      <c r="C8" s="53"/>
    </row>
    <row r="9" spans="1:7" ht="16.5" thickBot="1" x14ac:dyDescent="0.3">
      <c r="A9" s="87" t="s">
        <v>63</v>
      </c>
      <c r="B9" s="32">
        <f>B7*B5</f>
        <v>0</v>
      </c>
      <c r="C9" s="29">
        <f>B7*C5</f>
        <v>0</v>
      </c>
    </row>
    <row r="11" spans="1:7" ht="15.75" thickBot="1" x14ac:dyDescent="0.25">
      <c r="A11" s="1" t="s">
        <v>55</v>
      </c>
    </row>
    <row r="12" spans="1:7" ht="15.75" thickBot="1" x14ac:dyDescent="0.25">
      <c r="A12" s="3" t="s">
        <v>6</v>
      </c>
    </row>
    <row r="13" spans="1:7" ht="15.75" thickBot="1" x14ac:dyDescent="0.25">
      <c r="A13" s="4" t="s">
        <v>7</v>
      </c>
      <c r="B13" s="5"/>
      <c r="C13" s="6"/>
    </row>
    <row r="14" spans="1:7" x14ac:dyDescent="0.2">
      <c r="A14" s="1" t="s">
        <v>64</v>
      </c>
    </row>
    <row r="15" spans="1:7" x14ac:dyDescent="0.2">
      <c r="A15" s="1" t="s">
        <v>65</v>
      </c>
    </row>
    <row r="20" spans="4:4" x14ac:dyDescent="0.2">
      <c r="D20" s="69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7AC54-2930-4029-8873-D4B27B2A62BB}">
  <dimension ref="A1:D24"/>
  <sheetViews>
    <sheetView workbookViewId="0">
      <selection activeCell="B8" sqref="B6:B8"/>
    </sheetView>
  </sheetViews>
  <sheetFormatPr defaultColWidth="8.85546875" defaultRowHeight="15" x14ac:dyDescent="0.2"/>
  <cols>
    <col min="1" max="1" width="68.28515625" style="1" customWidth="1"/>
    <col min="2" max="2" width="18" style="1" customWidth="1"/>
    <col min="3" max="3" width="16.5703125" style="1" customWidth="1"/>
    <col min="4" max="4" width="79.42578125" style="1" bestFit="1" customWidth="1"/>
    <col min="5" max="5" width="21.85546875" style="1" customWidth="1"/>
    <col min="6" max="16384" width="8.85546875" style="1"/>
  </cols>
  <sheetData>
    <row r="1" spans="1:4" ht="15.75" x14ac:dyDescent="0.25">
      <c r="A1" s="88" t="s">
        <v>66</v>
      </c>
    </row>
    <row r="3" spans="1:4" ht="15.75" x14ac:dyDescent="0.25">
      <c r="A3" s="38" t="s">
        <v>67</v>
      </c>
      <c r="B3" s="38"/>
      <c r="C3" s="38"/>
      <c r="D3" s="38"/>
    </row>
    <row r="5" spans="1:4" ht="16.5" thickBot="1" x14ac:dyDescent="0.3">
      <c r="A5" s="38" t="s">
        <v>68</v>
      </c>
    </row>
    <row r="6" spans="1:4" x14ac:dyDescent="0.2">
      <c r="A6" s="42" t="s">
        <v>69</v>
      </c>
      <c r="B6" s="70"/>
    </row>
    <row r="7" spans="1:4" x14ac:dyDescent="0.2">
      <c r="A7" s="44" t="s">
        <v>70</v>
      </c>
      <c r="B7" s="74"/>
    </row>
    <row r="8" spans="1:4" ht="15.75" thickBot="1" x14ac:dyDescent="0.25">
      <c r="A8" s="44" t="s">
        <v>71</v>
      </c>
      <c r="B8" s="89"/>
    </row>
    <row r="9" spans="1:4" ht="15.75" thickBot="1" x14ac:dyDescent="0.25">
      <c r="A9" s="44" t="s">
        <v>72</v>
      </c>
      <c r="B9" s="90">
        <f>IFERROR(B6/B7,0)</f>
        <v>0</v>
      </c>
    </row>
    <row r="10" spans="1:4" ht="15.75" thickBot="1" x14ac:dyDescent="0.25">
      <c r="A10" s="46" t="s">
        <v>73</v>
      </c>
      <c r="B10" s="91">
        <f>B9*B8</f>
        <v>0</v>
      </c>
    </row>
    <row r="11" spans="1:4" x14ac:dyDescent="0.2">
      <c r="A11" s="92"/>
      <c r="B11" s="93"/>
    </row>
    <row r="12" spans="1:4" ht="15.75" x14ac:dyDescent="0.25">
      <c r="A12" s="38" t="s">
        <v>74</v>
      </c>
    </row>
    <row r="13" spans="1:4" x14ac:dyDescent="0.2">
      <c r="A13" s="94" t="s">
        <v>75</v>
      </c>
      <c r="B13" s="95"/>
    </row>
    <row r="14" spans="1:4" x14ac:dyDescent="0.2">
      <c r="A14" s="94" t="s">
        <v>76</v>
      </c>
      <c r="B14" s="96"/>
    </row>
    <row r="15" spans="1:4" ht="15.75" thickBot="1" x14ac:dyDescent="0.25"/>
    <row r="16" spans="1:4" ht="16.5" thickBot="1" x14ac:dyDescent="0.3">
      <c r="B16" s="97" t="s">
        <v>18</v>
      </c>
      <c r="C16" s="98" t="s">
        <v>19</v>
      </c>
    </row>
    <row r="17" spans="1:3" ht="16.5" thickBot="1" x14ac:dyDescent="0.3">
      <c r="A17" s="99" t="s">
        <v>77</v>
      </c>
      <c r="B17" s="100">
        <f>(IFERROR((B6/B7),0))+B13</f>
        <v>0</v>
      </c>
      <c r="C17" s="101">
        <f>(B10)+B14</f>
        <v>0</v>
      </c>
    </row>
    <row r="20" spans="1:3" ht="16.5" thickBot="1" x14ac:dyDescent="0.3">
      <c r="A20" s="38" t="s">
        <v>55</v>
      </c>
    </row>
    <row r="21" spans="1:3" ht="15.75" thickBot="1" x14ac:dyDescent="0.25">
      <c r="A21" s="3" t="s">
        <v>6</v>
      </c>
    </row>
    <row r="22" spans="1:3" ht="15.75" thickBot="1" x14ac:dyDescent="0.25">
      <c r="A22" s="102" t="s">
        <v>7</v>
      </c>
    </row>
    <row r="23" spans="1:3" x14ac:dyDescent="0.2">
      <c r="A23" s="1" t="s">
        <v>64</v>
      </c>
    </row>
    <row r="24" spans="1:3" x14ac:dyDescent="0.2">
      <c r="A24" s="1" t="s">
        <v>65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5D351-A815-46A5-B92D-FD35D65626CF}">
  <dimension ref="A1:D10"/>
  <sheetViews>
    <sheetView workbookViewId="0">
      <selection activeCell="D18" sqref="D18"/>
    </sheetView>
  </sheetViews>
  <sheetFormatPr defaultColWidth="8.85546875" defaultRowHeight="15.75" x14ac:dyDescent="0.25"/>
  <cols>
    <col min="1" max="1" width="36.28515625" style="34" customWidth="1"/>
    <col min="2" max="2" width="18.28515625" style="34" customWidth="1"/>
    <col min="3" max="3" width="14" style="34" customWidth="1"/>
    <col min="4" max="4" width="15.7109375" style="34" customWidth="1"/>
    <col min="5" max="16384" width="8.85546875" style="34"/>
  </cols>
  <sheetData>
    <row r="1" spans="1:4" ht="16.5" thickBot="1" x14ac:dyDescent="0.3">
      <c r="B1" s="97" t="s">
        <v>78</v>
      </c>
      <c r="C1" s="97" t="s">
        <v>18</v>
      </c>
      <c r="D1" s="97" t="s">
        <v>19</v>
      </c>
    </row>
    <row r="2" spans="1:4" ht="16.5" thickBot="1" x14ac:dyDescent="0.3">
      <c r="A2" s="97" t="s">
        <v>79</v>
      </c>
      <c r="B2" s="103" t="s">
        <v>80</v>
      </c>
      <c r="C2" s="104">
        <v>0</v>
      </c>
      <c r="D2" s="105">
        <v>0</v>
      </c>
    </row>
    <row r="3" spans="1:4" ht="16.5" thickBot="1" x14ac:dyDescent="0.3">
      <c r="B3" s="103" t="s">
        <v>81</v>
      </c>
      <c r="C3" s="104">
        <v>0</v>
      </c>
      <c r="D3" s="105">
        <v>0</v>
      </c>
    </row>
    <row r="4" spans="1:4" ht="16.5" thickBot="1" x14ac:dyDescent="0.3">
      <c r="B4" s="103" t="s">
        <v>82</v>
      </c>
      <c r="C4" s="104">
        <v>0</v>
      </c>
      <c r="D4" s="105">
        <v>0</v>
      </c>
    </row>
    <row r="5" spans="1:4" ht="16.5" thickBot="1" x14ac:dyDescent="0.3">
      <c r="B5" s="106" t="s">
        <v>83</v>
      </c>
      <c r="C5" s="107">
        <f>C2+C3+C4</f>
        <v>0</v>
      </c>
      <c r="D5" s="108">
        <f>D2+D3+D4</f>
        <v>0</v>
      </c>
    </row>
    <row r="7" spans="1:4" x14ac:dyDescent="0.25">
      <c r="A7" s="109" t="s">
        <v>84</v>
      </c>
    </row>
    <row r="8" spans="1:4" ht="16.5" thickBot="1" x14ac:dyDescent="0.3">
      <c r="A8" s="1" t="s">
        <v>55</v>
      </c>
      <c r="B8" s="1"/>
      <c r="C8" s="2"/>
    </row>
    <row r="9" spans="1:4" ht="16.5" thickBot="1" x14ac:dyDescent="0.3">
      <c r="A9" s="3" t="s">
        <v>6</v>
      </c>
      <c r="B9" s="1"/>
      <c r="C9" s="2"/>
    </row>
    <row r="10" spans="1:4" ht="16.5" thickBot="1" x14ac:dyDescent="0.3">
      <c r="A10" s="102" t="s">
        <v>85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Mileage and Fuel Summary</vt:lpstr>
      <vt:lpstr>Instructions</vt:lpstr>
      <vt:lpstr>Diesel</vt:lpstr>
      <vt:lpstr>Bus Gas</vt:lpstr>
      <vt:lpstr>Motor Pool Gas</vt:lpstr>
      <vt:lpstr>Other Fuel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Mindy Smith</dc:creator>
  <cp:lastModifiedBy>Mindy Smith</cp:lastModifiedBy>
  <dcterms:created xsi:type="dcterms:W3CDTF">2020-08-28T16:54:31Z</dcterms:created>
  <dcterms:modified xsi:type="dcterms:W3CDTF">2025-09-04T20:32:09Z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2024-09-04T18:44:28Z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57f8a829-c91f-42ef-84ec-1e346410ab56</vt:lpwstr>
  </property>
  <property fmtid="{D5CDD505-2E9C-101B-9397-08002B2CF9AE}" pid="8" name="MSIP_Label_9145f431-4c8c-42c6-a5a5-ba6d3bdea585_ContentBits">
    <vt:lpwstr>0</vt:lpwstr>
  </property>
</Properties>
</file>