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P:\S Drive Files\Safety Net\APPECalculation\"/>
    </mc:Choice>
  </mc:AlternateContent>
  <xr:revisionPtr revIDLastSave="0" documentId="13_ncr:1_{54E5EC4E-F016-411B-A5BB-575EFA0DD8C0}" xr6:coauthVersionLast="47" xr6:coauthVersionMax="47" xr10:uidLastSave="{00000000-0000-0000-0000-000000000000}"/>
  <workbookProtection workbookAlgorithmName="SHA-512" workbookHashValue="aUQ6cp1oz5JbXUjwQxtq4SDoPCb4iTkp2pvYoC732uYPsn+feZ8fEQaFM+MUWKB5HuDfoCUCOWl2A+Qt4Yf3YQ==" workbookSaltValue="jyj6d8MxhwIz41RW1oI/Bg==" workbookSpinCount="100000" lockStructure="1"/>
  <bookViews>
    <workbookView xWindow="-28920" yWindow="-120" windowWidth="29040" windowHeight="15720" xr2:uid="{00000000-000D-0000-FFFF-FFFF00000000}"/>
  </bookViews>
  <sheets>
    <sheet name="25-26 Calculation" sheetId="6" r:id="rId1"/>
    <sheet name="Threshold by LEA" sheetId="8" r:id="rId2"/>
    <sheet name="Threshold Eligibility" sheetId="9" state="hidden" r:id="rId3"/>
    <sheet name="Enrollment Data Instructions" sheetId="11" state="hidden" r:id="rId4"/>
    <sheet name="E2SSB 5263 - funding bill" sheetId="12" r:id="rId5"/>
    <sheet name="Food Service" sheetId="4" state="hidden" r:id="rId6"/>
  </sheets>
  <externalReferences>
    <externalReference r:id="rId7"/>
  </externalReferences>
  <definedNames>
    <definedName name="_xlnm._FilterDatabase" localSheetId="5" hidden="1">'Food Service'!$A$1:$E$313</definedName>
    <definedName name="_xlnm._FilterDatabase" localSheetId="1" hidden="1">'Threshold by LEA'!$A$1:$E$330</definedName>
    <definedName name="_xlnm._FilterDatabase" localSheetId="2" hidden="1">'Threshold Eligibility'!$A$4:$J$338</definedName>
    <definedName name="CLASS_SIZE">#REF!</definedName>
    <definedName name="EISENHOWER">#REF!</definedName>
    <definedName name="K12enroll">[1]APP_K12!$A$10:$C$310</definedName>
    <definedName name="TitleV">#REF!</definedName>
    <definedName name="TL_CCDDD">#REF!</definedName>
    <definedName name="voc_skill">[1]Voc_Skill!$A$9:$C$309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6" l="1"/>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G288" i="9"/>
  <c r="G289" i="9"/>
  <c r="G290" i="9"/>
  <c r="G291" i="9"/>
  <c r="G292" i="9"/>
  <c r="G293" i="9"/>
  <c r="G294" i="9"/>
  <c r="G295" i="9"/>
  <c r="G296" i="9"/>
  <c r="G297" i="9"/>
  <c r="G298" i="9"/>
  <c r="G299" i="9"/>
  <c r="G300" i="9"/>
  <c r="G301" i="9"/>
  <c r="G302" i="9"/>
  <c r="G303" i="9"/>
  <c r="G304" i="9"/>
  <c r="G305" i="9"/>
  <c r="G306" i="9"/>
  <c r="G307" i="9"/>
  <c r="G308" i="9"/>
  <c r="G309" i="9"/>
  <c r="G310" i="9"/>
  <c r="G311" i="9"/>
  <c r="G312" i="9"/>
  <c r="G313" i="9"/>
  <c r="G314" i="9"/>
  <c r="G315" i="9"/>
  <c r="G316" i="9"/>
  <c r="G317" i="9"/>
  <c r="G318" i="9"/>
  <c r="G319" i="9"/>
  <c r="G320" i="9"/>
  <c r="G321" i="9"/>
  <c r="G322" i="9"/>
  <c r="G323" i="9"/>
  <c r="G324" i="9"/>
  <c r="G325" i="9"/>
  <c r="G326" i="9"/>
  <c r="G327" i="9"/>
  <c r="G328" i="9"/>
  <c r="G329" i="9"/>
  <c r="G330" i="9"/>
  <c r="G331" i="9"/>
  <c r="G332" i="9"/>
  <c r="G333" i="9"/>
  <c r="G334" i="9"/>
  <c r="G335" i="9"/>
  <c r="G336" i="9"/>
  <c r="G337" i="9"/>
  <c r="G6" i="9"/>
  <c r="G7" i="9"/>
  <c r="G8" i="9"/>
  <c r="G9" i="9"/>
  <c r="G10" i="9"/>
  <c r="G11" i="9"/>
  <c r="G12" i="9"/>
  <c r="D315" i="8" l="1"/>
  <c r="E315" i="8" s="1"/>
  <c r="D233" i="8"/>
  <c r="E233" i="8" s="1"/>
  <c r="D162" i="8"/>
  <c r="E162" i="8" s="1"/>
  <c r="D91" i="8"/>
  <c r="E91" i="8" s="1"/>
  <c r="D31" i="8"/>
  <c r="E31" i="8" s="1"/>
  <c r="D278" i="8"/>
  <c r="E278" i="8" s="1"/>
  <c r="D208" i="8"/>
  <c r="E208" i="8" s="1"/>
  <c r="D161" i="8"/>
  <c r="E161" i="8" s="1"/>
  <c r="D90" i="8"/>
  <c r="E90" i="8" s="1"/>
  <c r="D18" i="8"/>
  <c r="E18" i="8" s="1"/>
  <c r="D266" i="8"/>
  <c r="E266" i="8" s="1"/>
  <c r="D196" i="8"/>
  <c r="E196" i="8" s="1"/>
  <c r="D124" i="8"/>
  <c r="E124" i="8" s="1"/>
  <c r="D17" i="8"/>
  <c r="E17" i="8" s="1"/>
  <c r="D300" i="8"/>
  <c r="E300" i="8" s="1"/>
  <c r="D230" i="8"/>
  <c r="E230" i="8" s="1"/>
  <c r="D171" i="8"/>
  <c r="E171" i="8" s="1"/>
  <c r="D111" i="8"/>
  <c r="E111" i="8" s="1"/>
  <c r="D52" i="8"/>
  <c r="E52" i="8" s="1"/>
  <c r="D299" i="8"/>
  <c r="E299" i="8" s="1"/>
  <c r="D241" i="8"/>
  <c r="E241" i="8" s="1"/>
  <c r="D170" i="8"/>
  <c r="E170" i="8" s="1"/>
  <c r="D87" i="8"/>
  <c r="E87" i="8" s="1"/>
  <c r="D63" i="8"/>
  <c r="E63" i="8" s="1"/>
  <c r="D7" i="8"/>
  <c r="E7" i="8" s="1"/>
  <c r="D286" i="8"/>
  <c r="E286" i="8" s="1"/>
  <c r="D251" i="8"/>
  <c r="E251" i="8" s="1"/>
  <c r="D216" i="8"/>
  <c r="E216" i="8" s="1"/>
  <c r="D181" i="8"/>
  <c r="E181" i="8" s="1"/>
  <c r="D145" i="8"/>
  <c r="E145" i="8" s="1"/>
  <c r="D121" i="8"/>
  <c r="E121" i="8" s="1"/>
  <c r="D86" i="8"/>
  <c r="E86" i="8" s="1"/>
  <c r="D50" i="8"/>
  <c r="E50" i="8" s="1"/>
  <c r="D26" i="8"/>
  <c r="E26" i="8" s="1"/>
  <c r="D321" i="8"/>
  <c r="E321" i="8" s="1"/>
  <c r="D285" i="8"/>
  <c r="E285" i="8" s="1"/>
  <c r="D250" i="8"/>
  <c r="E250" i="8" s="1"/>
  <c r="D215" i="8"/>
  <c r="E215" i="8" s="1"/>
  <c r="D204" i="8"/>
  <c r="E204" i="8" s="1"/>
  <c r="D192" i="8"/>
  <c r="E192" i="8" s="1"/>
  <c r="D180" i="8"/>
  <c r="E180" i="8" s="1"/>
  <c r="D168" i="8"/>
  <c r="E168" i="8" s="1"/>
  <c r="D156" i="8"/>
  <c r="E156" i="8" s="1"/>
  <c r="D144" i="8"/>
  <c r="E144" i="8" s="1"/>
  <c r="D132" i="8"/>
  <c r="E132" i="8" s="1"/>
  <c r="D120" i="8"/>
  <c r="E120" i="8" s="1"/>
  <c r="D109" i="8"/>
  <c r="E109" i="8" s="1"/>
  <c r="D97" i="8"/>
  <c r="E97" i="8" s="1"/>
  <c r="D85" i="8"/>
  <c r="E85" i="8" s="1"/>
  <c r="D73" i="8"/>
  <c r="E73" i="8" s="1"/>
  <c r="D61" i="8"/>
  <c r="E61" i="8" s="1"/>
  <c r="D49" i="8"/>
  <c r="E49" i="8" s="1"/>
  <c r="D37" i="8"/>
  <c r="E37" i="8" s="1"/>
  <c r="D25" i="8"/>
  <c r="E25" i="8" s="1"/>
  <c r="D13" i="8"/>
  <c r="E13" i="8" s="1"/>
  <c r="D268" i="8"/>
  <c r="E268" i="8" s="1"/>
  <c r="D198" i="8"/>
  <c r="E198" i="8" s="1"/>
  <c r="D126" i="8"/>
  <c r="E126" i="8" s="1"/>
  <c r="D67" i="8"/>
  <c r="E67" i="8" s="1"/>
  <c r="D326" i="8"/>
  <c r="E326" i="8" s="1"/>
  <c r="D255" i="8"/>
  <c r="E255" i="8" s="1"/>
  <c r="D197" i="8"/>
  <c r="E197" i="8" s="1"/>
  <c r="D137" i="8"/>
  <c r="E137" i="8" s="1"/>
  <c r="D66" i="8"/>
  <c r="E66" i="8" s="1"/>
  <c r="D313" i="8"/>
  <c r="E313" i="8" s="1"/>
  <c r="D254" i="8"/>
  <c r="E254" i="8" s="1"/>
  <c r="D172" i="8"/>
  <c r="E172" i="8" s="1"/>
  <c r="D101" i="8"/>
  <c r="E101" i="8" s="1"/>
  <c r="D65" i="8"/>
  <c r="E65" i="8" s="1"/>
  <c r="D324" i="8"/>
  <c r="E324" i="8" s="1"/>
  <c r="D265" i="8"/>
  <c r="E265" i="8" s="1"/>
  <c r="D206" i="8"/>
  <c r="E206" i="8" s="1"/>
  <c r="D159" i="8"/>
  <c r="E159" i="8" s="1"/>
  <c r="D88" i="8"/>
  <c r="E88" i="8" s="1"/>
  <c r="D28" i="8"/>
  <c r="E28" i="8" s="1"/>
  <c r="D275" i="8"/>
  <c r="E275" i="8" s="1"/>
  <c r="D217" i="8"/>
  <c r="E217" i="8" s="1"/>
  <c r="D158" i="8"/>
  <c r="E158" i="8" s="1"/>
  <c r="D99" i="8"/>
  <c r="E99" i="8" s="1"/>
  <c r="D51" i="8"/>
  <c r="E51" i="8" s="1"/>
  <c r="D322" i="8"/>
  <c r="E322" i="8" s="1"/>
  <c r="D274" i="8"/>
  <c r="E274" i="8" s="1"/>
  <c r="D240" i="8"/>
  <c r="E240" i="8" s="1"/>
  <c r="D205" i="8"/>
  <c r="E205" i="8" s="1"/>
  <c r="D169" i="8"/>
  <c r="E169" i="8" s="1"/>
  <c r="D133" i="8"/>
  <c r="E133" i="8" s="1"/>
  <c r="D98" i="8"/>
  <c r="E98" i="8" s="1"/>
  <c r="D62" i="8"/>
  <c r="E62" i="8" s="1"/>
  <c r="D14" i="8"/>
  <c r="E14" i="8" s="1"/>
  <c r="D309" i="8"/>
  <c r="E309" i="8" s="1"/>
  <c r="D273" i="8"/>
  <c r="E273" i="8" s="1"/>
  <c r="D227" i="8"/>
  <c r="E227" i="8" s="1"/>
  <c r="D5" i="8"/>
  <c r="E5" i="8" s="1"/>
  <c r="D320" i="8"/>
  <c r="E320" i="8" s="1"/>
  <c r="D308" i="8"/>
  <c r="E308" i="8" s="1"/>
  <c r="D296" i="8"/>
  <c r="E296" i="8" s="1"/>
  <c r="D284" i="8"/>
  <c r="E284" i="8" s="1"/>
  <c r="D272" i="8"/>
  <c r="E272" i="8" s="1"/>
  <c r="D261" i="8"/>
  <c r="E261" i="8" s="1"/>
  <c r="D249" i="8"/>
  <c r="E249" i="8" s="1"/>
  <c r="D238" i="8"/>
  <c r="E238" i="8" s="1"/>
  <c r="D226" i="8"/>
  <c r="E226" i="8" s="1"/>
  <c r="D214" i="8"/>
  <c r="E214" i="8" s="1"/>
  <c r="D203" i="8"/>
  <c r="E203" i="8" s="1"/>
  <c r="D191" i="8"/>
  <c r="E191" i="8" s="1"/>
  <c r="D179" i="8"/>
  <c r="E179" i="8" s="1"/>
  <c r="D167" i="8"/>
  <c r="E167" i="8" s="1"/>
  <c r="D155" i="8"/>
  <c r="E155" i="8" s="1"/>
  <c r="D143" i="8"/>
  <c r="E143" i="8" s="1"/>
  <c r="D131" i="8"/>
  <c r="E131" i="8" s="1"/>
  <c r="D119" i="8"/>
  <c r="E119" i="8" s="1"/>
  <c r="D108" i="8"/>
  <c r="E108" i="8" s="1"/>
  <c r="D96" i="8"/>
  <c r="E96" i="8" s="1"/>
  <c r="D84" i="8"/>
  <c r="E84" i="8" s="1"/>
  <c r="D72" i="8"/>
  <c r="E72" i="8" s="1"/>
  <c r="D60" i="8"/>
  <c r="E60" i="8" s="1"/>
  <c r="D48" i="8"/>
  <c r="E48" i="8" s="1"/>
  <c r="D36" i="8"/>
  <c r="E36" i="8" s="1"/>
  <c r="D24" i="8"/>
  <c r="E24" i="8" s="1"/>
  <c r="D12" i="8"/>
  <c r="E12" i="8" s="1"/>
  <c r="D279" i="8"/>
  <c r="E279" i="8" s="1"/>
  <c r="D209" i="8"/>
  <c r="E209" i="8" s="1"/>
  <c r="D138" i="8"/>
  <c r="E138" i="8" s="1"/>
  <c r="D55" i="8"/>
  <c r="E55" i="8" s="1"/>
  <c r="D302" i="8"/>
  <c r="E302" i="8" s="1"/>
  <c r="D232" i="8"/>
  <c r="E232" i="8" s="1"/>
  <c r="D173" i="8"/>
  <c r="E173" i="8" s="1"/>
  <c r="D102" i="8"/>
  <c r="E102" i="8" s="1"/>
  <c r="D54" i="8"/>
  <c r="E54" i="8" s="1"/>
  <c r="D301" i="8"/>
  <c r="E301" i="8" s="1"/>
  <c r="D242" i="8"/>
  <c r="E242" i="8" s="1"/>
  <c r="D184" i="8"/>
  <c r="E184" i="8" s="1"/>
  <c r="D112" i="8"/>
  <c r="E112" i="8" s="1"/>
  <c r="D53" i="8"/>
  <c r="E53" i="8" s="1"/>
  <c r="D312" i="8"/>
  <c r="E312" i="8" s="1"/>
  <c r="D253" i="8"/>
  <c r="E253" i="8" s="1"/>
  <c r="D183" i="8"/>
  <c r="E183" i="8" s="1"/>
  <c r="D123" i="8"/>
  <c r="E123" i="8" s="1"/>
  <c r="D40" i="8"/>
  <c r="E40" i="8" s="1"/>
  <c r="D323" i="8"/>
  <c r="E323" i="8" s="1"/>
  <c r="D252" i="8"/>
  <c r="E252" i="8" s="1"/>
  <c r="D182" i="8"/>
  <c r="E182" i="8" s="1"/>
  <c r="D110" i="8"/>
  <c r="E110" i="8" s="1"/>
  <c r="D27" i="8"/>
  <c r="E27" i="8" s="1"/>
  <c r="D298" i="8"/>
  <c r="E298" i="8" s="1"/>
  <c r="D263" i="8"/>
  <c r="E263" i="8" s="1"/>
  <c r="D228" i="8"/>
  <c r="E228" i="8" s="1"/>
  <c r="D193" i="8"/>
  <c r="E193" i="8" s="1"/>
  <c r="D157" i="8"/>
  <c r="E157" i="8" s="1"/>
  <c r="D74" i="8"/>
  <c r="E74" i="8" s="1"/>
  <c r="D38" i="8"/>
  <c r="E38" i="8" s="1"/>
  <c r="D6" i="8"/>
  <c r="E6" i="8" s="1"/>
  <c r="D297" i="8"/>
  <c r="E297" i="8" s="1"/>
  <c r="D262" i="8"/>
  <c r="E262" i="8" s="1"/>
  <c r="D239" i="8"/>
  <c r="E239" i="8" s="1"/>
  <c r="D4" i="8"/>
  <c r="E4" i="8" s="1"/>
  <c r="D319" i="8"/>
  <c r="E319" i="8" s="1"/>
  <c r="D307" i="8"/>
  <c r="E307" i="8" s="1"/>
  <c r="D295" i="8"/>
  <c r="E295" i="8" s="1"/>
  <c r="D283" i="8"/>
  <c r="E283" i="8" s="1"/>
  <c r="D271" i="8"/>
  <c r="E271" i="8" s="1"/>
  <c r="D260" i="8"/>
  <c r="E260" i="8" s="1"/>
  <c r="D248" i="8"/>
  <c r="E248" i="8" s="1"/>
  <c r="D237" i="8"/>
  <c r="E237" i="8" s="1"/>
  <c r="D225" i="8"/>
  <c r="E225" i="8" s="1"/>
  <c r="D213" i="8"/>
  <c r="E213" i="8" s="1"/>
  <c r="D202" i="8"/>
  <c r="E202" i="8" s="1"/>
  <c r="D190" i="8"/>
  <c r="E190" i="8" s="1"/>
  <c r="D178" i="8"/>
  <c r="E178" i="8" s="1"/>
  <c r="D166" i="8"/>
  <c r="E166" i="8" s="1"/>
  <c r="D154" i="8"/>
  <c r="E154" i="8" s="1"/>
  <c r="D142" i="8"/>
  <c r="E142" i="8" s="1"/>
  <c r="D130" i="8"/>
  <c r="E130" i="8" s="1"/>
  <c r="D118" i="8"/>
  <c r="E118" i="8" s="1"/>
  <c r="D107" i="8"/>
  <c r="E107" i="8" s="1"/>
  <c r="D95" i="8"/>
  <c r="E95" i="8" s="1"/>
  <c r="D83" i="8"/>
  <c r="E83" i="8" s="1"/>
  <c r="D71" i="8"/>
  <c r="E71" i="8" s="1"/>
  <c r="D59" i="8"/>
  <c r="E59" i="8" s="1"/>
  <c r="D47" i="8"/>
  <c r="E47" i="8" s="1"/>
  <c r="D35" i="8"/>
  <c r="E35" i="8" s="1"/>
  <c r="D23" i="8"/>
  <c r="E23" i="8" s="1"/>
  <c r="D11" i="8"/>
  <c r="E11" i="8" s="1"/>
  <c r="D303" i="8"/>
  <c r="E303" i="8" s="1"/>
  <c r="D291" i="8"/>
  <c r="E291" i="8" s="1"/>
  <c r="D244" i="8"/>
  <c r="E244" i="8" s="1"/>
  <c r="D221" i="8"/>
  <c r="E221" i="8" s="1"/>
  <c r="D174" i="8"/>
  <c r="E174" i="8" s="1"/>
  <c r="D150" i="8"/>
  <c r="E150" i="8" s="1"/>
  <c r="D103" i="8"/>
  <c r="E103" i="8" s="1"/>
  <c r="D79" i="8"/>
  <c r="E79" i="8" s="1"/>
  <c r="D19" i="8"/>
  <c r="E19" i="8" s="1"/>
  <c r="D290" i="8"/>
  <c r="E290" i="8" s="1"/>
  <c r="D267" i="8"/>
  <c r="E267" i="8" s="1"/>
  <c r="D220" i="8"/>
  <c r="E220" i="8" s="1"/>
  <c r="D149" i="8"/>
  <c r="E149" i="8" s="1"/>
  <c r="D125" i="8"/>
  <c r="E125" i="8" s="1"/>
  <c r="D78" i="8"/>
  <c r="E78" i="8" s="1"/>
  <c r="D30" i="8"/>
  <c r="E30" i="8" s="1"/>
  <c r="D325" i="8"/>
  <c r="E325" i="8" s="1"/>
  <c r="D277" i="8"/>
  <c r="E277" i="8" s="1"/>
  <c r="D231" i="8"/>
  <c r="E231" i="8" s="1"/>
  <c r="D207" i="8"/>
  <c r="E207" i="8" s="1"/>
  <c r="D148" i="8"/>
  <c r="E148" i="8" s="1"/>
  <c r="D136" i="8"/>
  <c r="E136" i="8" s="1"/>
  <c r="D77" i="8"/>
  <c r="E77" i="8" s="1"/>
  <c r="D29" i="8"/>
  <c r="E29" i="8" s="1"/>
  <c r="D9" i="8"/>
  <c r="E9" i="8" s="1"/>
  <c r="D288" i="8"/>
  <c r="E288" i="8" s="1"/>
  <c r="D147" i="8"/>
  <c r="E147" i="8" s="1"/>
  <c r="D100" i="8"/>
  <c r="E100" i="8" s="1"/>
  <c r="D76" i="8"/>
  <c r="E76" i="8" s="1"/>
  <c r="D16" i="8"/>
  <c r="E16" i="8" s="1"/>
  <c r="D311" i="8"/>
  <c r="E311" i="8" s="1"/>
  <c r="D287" i="8"/>
  <c r="E287" i="8" s="1"/>
  <c r="D264" i="8"/>
  <c r="E264" i="8" s="1"/>
  <c r="D229" i="8"/>
  <c r="E229" i="8" s="1"/>
  <c r="D194" i="8"/>
  <c r="E194" i="8" s="1"/>
  <c r="D146" i="8"/>
  <c r="E146" i="8" s="1"/>
  <c r="D122" i="8"/>
  <c r="E122" i="8" s="1"/>
  <c r="D75" i="8"/>
  <c r="E75" i="8" s="1"/>
  <c r="D15" i="8"/>
  <c r="E15" i="8" s="1"/>
  <c r="D3" i="8"/>
  <c r="E3" i="8" s="1"/>
  <c r="D318" i="8"/>
  <c r="E318" i="8" s="1"/>
  <c r="D294" i="8"/>
  <c r="E294" i="8" s="1"/>
  <c r="D282" i="8"/>
  <c r="E282" i="8" s="1"/>
  <c r="D259" i="8"/>
  <c r="E259" i="8" s="1"/>
  <c r="D247" i="8"/>
  <c r="E247" i="8" s="1"/>
  <c r="D224" i="8"/>
  <c r="E224" i="8" s="1"/>
  <c r="D201" i="8"/>
  <c r="E201" i="8" s="1"/>
  <c r="D189" i="8"/>
  <c r="E189" i="8" s="1"/>
  <c r="D165" i="8"/>
  <c r="E165" i="8" s="1"/>
  <c r="D153" i="8"/>
  <c r="E153" i="8" s="1"/>
  <c r="D141" i="8"/>
  <c r="E141" i="8" s="1"/>
  <c r="D129" i="8"/>
  <c r="E129" i="8" s="1"/>
  <c r="D117" i="8"/>
  <c r="E117" i="8" s="1"/>
  <c r="D94" i="8"/>
  <c r="E94" i="8" s="1"/>
  <c r="D82" i="8"/>
  <c r="E82" i="8" s="1"/>
  <c r="D58" i="8"/>
  <c r="E58" i="8" s="1"/>
  <c r="D34" i="8"/>
  <c r="E34" i="8" s="1"/>
  <c r="D10" i="8"/>
  <c r="E10" i="8" s="1"/>
  <c r="D329" i="8"/>
  <c r="E329" i="8" s="1"/>
  <c r="D317" i="8"/>
  <c r="E317" i="8" s="1"/>
  <c r="D305" i="8"/>
  <c r="E305" i="8" s="1"/>
  <c r="D293" i="8"/>
  <c r="E293" i="8" s="1"/>
  <c r="D281" i="8"/>
  <c r="E281" i="8" s="1"/>
  <c r="D269" i="8"/>
  <c r="E269" i="8" s="1"/>
  <c r="D258" i="8"/>
  <c r="E258" i="8" s="1"/>
  <c r="D246" i="8"/>
  <c r="E246" i="8" s="1"/>
  <c r="D235" i="8"/>
  <c r="E235" i="8" s="1"/>
  <c r="D223" i="8"/>
  <c r="E223" i="8" s="1"/>
  <c r="D211" i="8"/>
  <c r="E211" i="8" s="1"/>
  <c r="D200" i="8"/>
  <c r="E200" i="8" s="1"/>
  <c r="D188" i="8"/>
  <c r="E188" i="8" s="1"/>
  <c r="D176" i="8"/>
  <c r="E176" i="8" s="1"/>
  <c r="D164" i="8"/>
  <c r="E164" i="8" s="1"/>
  <c r="D152" i="8"/>
  <c r="E152" i="8" s="1"/>
  <c r="D140" i="8"/>
  <c r="E140" i="8" s="1"/>
  <c r="D128" i="8"/>
  <c r="E128" i="8" s="1"/>
  <c r="D116" i="8"/>
  <c r="E116" i="8" s="1"/>
  <c r="D105" i="8"/>
  <c r="E105" i="8" s="1"/>
  <c r="D93" i="8"/>
  <c r="E93" i="8" s="1"/>
  <c r="D81" i="8"/>
  <c r="E81" i="8" s="1"/>
  <c r="D69" i="8"/>
  <c r="E69" i="8" s="1"/>
  <c r="D57" i="8"/>
  <c r="E57" i="8" s="1"/>
  <c r="D45" i="8"/>
  <c r="E45" i="8" s="1"/>
  <c r="D33" i="8"/>
  <c r="E33" i="8" s="1"/>
  <c r="D21" i="8"/>
  <c r="E21" i="8" s="1"/>
  <c r="D327" i="8"/>
  <c r="E327" i="8" s="1"/>
  <c r="D256" i="8"/>
  <c r="E256" i="8" s="1"/>
  <c r="D186" i="8"/>
  <c r="E186" i="8" s="1"/>
  <c r="D114" i="8"/>
  <c r="E114" i="8" s="1"/>
  <c r="D43" i="8"/>
  <c r="E43" i="8" s="1"/>
  <c r="D314" i="8"/>
  <c r="E314" i="8" s="1"/>
  <c r="D243" i="8"/>
  <c r="E243" i="8" s="1"/>
  <c r="D185" i="8"/>
  <c r="E185" i="8" s="1"/>
  <c r="D113" i="8"/>
  <c r="E113" i="8" s="1"/>
  <c r="D42" i="8"/>
  <c r="E42" i="8" s="1"/>
  <c r="D289" i="8"/>
  <c r="E289" i="8" s="1"/>
  <c r="D219" i="8"/>
  <c r="E219" i="8" s="1"/>
  <c r="D160" i="8"/>
  <c r="E160" i="8" s="1"/>
  <c r="D89" i="8"/>
  <c r="E89" i="8" s="1"/>
  <c r="D41" i="8"/>
  <c r="E41" i="8" s="1"/>
  <c r="D276" i="8"/>
  <c r="E276" i="8" s="1"/>
  <c r="D218" i="8"/>
  <c r="E218" i="8" s="1"/>
  <c r="D195" i="8"/>
  <c r="E195" i="8" s="1"/>
  <c r="D135" i="8"/>
  <c r="E135" i="8" s="1"/>
  <c r="D64" i="8"/>
  <c r="E64" i="8" s="1"/>
  <c r="D8" i="8"/>
  <c r="E8" i="8" s="1"/>
  <c r="D134" i="8"/>
  <c r="E134" i="8" s="1"/>
  <c r="D39" i="8"/>
  <c r="E39" i="8" s="1"/>
  <c r="D310" i="8"/>
  <c r="E310" i="8" s="1"/>
  <c r="D306" i="8"/>
  <c r="E306" i="8" s="1"/>
  <c r="D270" i="8"/>
  <c r="E270" i="8" s="1"/>
  <c r="D236" i="8"/>
  <c r="E236" i="8" s="1"/>
  <c r="D212" i="8"/>
  <c r="E212" i="8" s="1"/>
  <c r="D177" i="8"/>
  <c r="E177" i="8" s="1"/>
  <c r="D106" i="8"/>
  <c r="E106" i="8" s="1"/>
  <c r="D70" i="8"/>
  <c r="E70" i="8" s="1"/>
  <c r="D46" i="8"/>
  <c r="E46" i="8" s="1"/>
  <c r="D22" i="8"/>
  <c r="E22" i="8" s="1"/>
  <c r="D328" i="8"/>
  <c r="E328" i="8" s="1"/>
  <c r="D316" i="8"/>
  <c r="E316" i="8" s="1"/>
  <c r="D304" i="8"/>
  <c r="E304" i="8" s="1"/>
  <c r="D292" i="8"/>
  <c r="E292" i="8" s="1"/>
  <c r="D280" i="8"/>
  <c r="E280" i="8" s="1"/>
  <c r="D257" i="8"/>
  <c r="E257" i="8" s="1"/>
  <c r="D245" i="8"/>
  <c r="E245" i="8" s="1"/>
  <c r="D234" i="8"/>
  <c r="E234" i="8" s="1"/>
  <c r="D222" i="8"/>
  <c r="E222" i="8" s="1"/>
  <c r="D210" i="8"/>
  <c r="E210" i="8" s="1"/>
  <c r="D199" i="8"/>
  <c r="E199" i="8" s="1"/>
  <c r="D187" i="8"/>
  <c r="E187" i="8" s="1"/>
  <c r="D175" i="8"/>
  <c r="E175" i="8" s="1"/>
  <c r="D163" i="8"/>
  <c r="E163" i="8" s="1"/>
  <c r="D151" i="8"/>
  <c r="E151" i="8" s="1"/>
  <c r="D139" i="8"/>
  <c r="E139" i="8" s="1"/>
  <c r="D127" i="8"/>
  <c r="E127" i="8" s="1"/>
  <c r="D115" i="8"/>
  <c r="E115" i="8" s="1"/>
  <c r="D104" i="8"/>
  <c r="E104" i="8" s="1"/>
  <c r="D92" i="8"/>
  <c r="E92" i="8" s="1"/>
  <c r="D80" i="8"/>
  <c r="E80" i="8" s="1"/>
  <c r="D68" i="8"/>
  <c r="E68" i="8" s="1"/>
  <c r="D56" i="8"/>
  <c r="E56" i="8" s="1"/>
  <c r="D44" i="8"/>
  <c r="E44" i="8" s="1"/>
  <c r="D32" i="8"/>
  <c r="E32" i="8" s="1"/>
  <c r="D20" i="8"/>
  <c r="E20" i="8" s="1"/>
  <c r="D338" i="9"/>
  <c r="G5" i="9"/>
  <c r="D36" i="6"/>
  <c r="G36" i="6"/>
  <c r="D2" i="8" l="1"/>
  <c r="E2" i="8" s="1"/>
  <c r="H36" i="6"/>
  <c r="H30" i="6"/>
  <c r="G30" i="6"/>
  <c r="H15" i="6"/>
  <c r="G15" i="6"/>
  <c r="D17" i="6" s="1"/>
  <c r="D15" i="6" l="1"/>
  <c r="D42" i="6"/>
  <c r="D18" i="6" l="1"/>
  <c r="D30" i="6" l="1"/>
  <c r="D23" i="6"/>
  <c r="D38" i="6" l="1"/>
  <c r="D2" i="6" s="1"/>
  <c r="D4" i="6" l="1"/>
  <c r="D3" i="6"/>
  <c r="D3" i="4"/>
  <c r="D313" i="4" s="1"/>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2" i="4"/>
  <c r="C313" i="4"/>
  <c r="B313" i="4"/>
</calcChain>
</file>

<file path=xl/sharedStrings.xml><?xml version="1.0" encoding="utf-8"?>
<sst xmlns="http://schemas.openxmlformats.org/spreadsheetml/2006/main" count="1964" uniqueCount="786">
  <si>
    <t>Average Per Pupil Expenditure (APPE)</t>
  </si>
  <si>
    <t>Line #</t>
  </si>
  <si>
    <t>Public Radio/Television</t>
  </si>
  <si>
    <t>Community Schools</t>
  </si>
  <si>
    <t>Other Community Services</t>
  </si>
  <si>
    <t>Interest</t>
  </si>
  <si>
    <t>Principal</t>
  </si>
  <si>
    <t>Debt-Related Expenditures</t>
  </si>
  <si>
    <t>Total Adjusted Expenditures</t>
  </si>
  <si>
    <t xml:space="preserve">Calculated Average Daily Attendance </t>
  </si>
  <si>
    <t>K-12 Headcount Enrollment (October Count)</t>
  </si>
  <si>
    <t>Program 22</t>
  </si>
  <si>
    <t>01109</t>
  </si>
  <si>
    <t>01122</t>
  </si>
  <si>
    <t>01147</t>
  </si>
  <si>
    <t>01158</t>
  </si>
  <si>
    <t>01160</t>
  </si>
  <si>
    <t>02250</t>
  </si>
  <si>
    <t>02420</t>
  </si>
  <si>
    <t>03017</t>
  </si>
  <si>
    <t>03050</t>
  </si>
  <si>
    <t>03052</t>
  </si>
  <si>
    <t>03053</t>
  </si>
  <si>
    <t>03116</t>
  </si>
  <si>
    <t>03400</t>
  </si>
  <si>
    <t>04019</t>
  </si>
  <si>
    <t>04069</t>
  </si>
  <si>
    <t>04127</t>
  </si>
  <si>
    <t>04129</t>
  </si>
  <si>
    <t>04222</t>
  </si>
  <si>
    <t>04228</t>
  </si>
  <si>
    <t>04246</t>
  </si>
  <si>
    <t>05121</t>
  </si>
  <si>
    <t>05313</t>
  </si>
  <si>
    <t>05323</t>
  </si>
  <si>
    <t>05401</t>
  </si>
  <si>
    <t>05402</t>
  </si>
  <si>
    <t>05903</t>
  </si>
  <si>
    <t>06037</t>
  </si>
  <si>
    <t>06098</t>
  </si>
  <si>
    <t>06101</t>
  </si>
  <si>
    <t>06103</t>
  </si>
  <si>
    <t>06112</t>
  </si>
  <si>
    <t>06114</t>
  </si>
  <si>
    <t>06117</t>
  </si>
  <si>
    <t>06119</t>
  </si>
  <si>
    <t>06122</t>
  </si>
  <si>
    <t>06701</t>
  </si>
  <si>
    <t>07002</t>
  </si>
  <si>
    <t>07035</t>
  </si>
  <si>
    <t>08122</t>
  </si>
  <si>
    <t>08130</t>
  </si>
  <si>
    <t>08401</t>
  </si>
  <si>
    <t>08402</t>
  </si>
  <si>
    <t>08404</t>
  </si>
  <si>
    <t>08458</t>
  </si>
  <si>
    <t>09013</t>
  </si>
  <si>
    <t>09075</t>
  </si>
  <si>
    <t>09102</t>
  </si>
  <si>
    <t>09206</t>
  </si>
  <si>
    <t>09207</t>
  </si>
  <si>
    <t>09209</t>
  </si>
  <si>
    <t>10003</t>
  </si>
  <si>
    <t>10050</t>
  </si>
  <si>
    <t>10065</t>
  </si>
  <si>
    <t>10070</t>
  </si>
  <si>
    <t>10309</t>
  </si>
  <si>
    <t>11001</t>
  </si>
  <si>
    <t>11051</t>
  </si>
  <si>
    <t>11054</t>
  </si>
  <si>
    <t>11056</t>
  </si>
  <si>
    <t>12110</t>
  </si>
  <si>
    <t>13073</t>
  </si>
  <si>
    <t>13144</t>
  </si>
  <si>
    <t>13146</t>
  </si>
  <si>
    <t>13151</t>
  </si>
  <si>
    <t>13156</t>
  </si>
  <si>
    <t>13160</t>
  </si>
  <si>
    <t>13161</t>
  </si>
  <si>
    <t>13165</t>
  </si>
  <si>
    <t>13167</t>
  </si>
  <si>
    <t>13301</t>
  </si>
  <si>
    <t>14005</t>
  </si>
  <si>
    <t>14028</t>
  </si>
  <si>
    <t>14064</t>
  </si>
  <si>
    <t>14065</t>
  </si>
  <si>
    <t>14066</t>
  </si>
  <si>
    <t>14068</t>
  </si>
  <si>
    <t>14077</t>
  </si>
  <si>
    <t>14097</t>
  </si>
  <si>
    <t>14099</t>
  </si>
  <si>
    <t>14104</t>
  </si>
  <si>
    <t>14117</t>
  </si>
  <si>
    <t>14172</t>
  </si>
  <si>
    <t>14400</t>
  </si>
  <si>
    <t>15201</t>
  </si>
  <si>
    <t>15204</t>
  </si>
  <si>
    <t>15206</t>
  </si>
  <si>
    <t>16020</t>
  </si>
  <si>
    <t>16046</t>
  </si>
  <si>
    <t>16048</t>
  </si>
  <si>
    <t>16049</t>
  </si>
  <si>
    <t>16050</t>
  </si>
  <si>
    <t>17001</t>
  </si>
  <si>
    <t>17210</t>
  </si>
  <si>
    <t>17216</t>
  </si>
  <si>
    <t>17400</t>
  </si>
  <si>
    <t>17401</t>
  </si>
  <si>
    <t>17402</t>
  </si>
  <si>
    <t>17403</t>
  </si>
  <si>
    <t>17404</t>
  </si>
  <si>
    <t>17405</t>
  </si>
  <si>
    <t>17406</t>
  </si>
  <si>
    <t>17407</t>
  </si>
  <si>
    <t>17408</t>
  </si>
  <si>
    <t>17409</t>
  </si>
  <si>
    <t>17410</t>
  </si>
  <si>
    <t>17411</t>
  </si>
  <si>
    <t>17412</t>
  </si>
  <si>
    <t>17414</t>
  </si>
  <si>
    <t>17415</t>
  </si>
  <si>
    <t>17417</t>
  </si>
  <si>
    <t>17902</t>
  </si>
  <si>
    <t>17903</t>
  </si>
  <si>
    <t>17905</t>
  </si>
  <si>
    <t>17906</t>
  </si>
  <si>
    <t>17908</t>
  </si>
  <si>
    <t>17910</t>
  </si>
  <si>
    <t>18100</t>
  </si>
  <si>
    <t>18303</t>
  </si>
  <si>
    <t>18400</t>
  </si>
  <si>
    <t>18401</t>
  </si>
  <si>
    <t>18402</t>
  </si>
  <si>
    <t>18902</t>
  </si>
  <si>
    <t>19007</t>
  </si>
  <si>
    <t>19028</t>
  </si>
  <si>
    <t>19400</t>
  </si>
  <si>
    <t>19401</t>
  </si>
  <si>
    <t>19403</t>
  </si>
  <si>
    <t>19404</t>
  </si>
  <si>
    <t>20094</t>
  </si>
  <si>
    <t>20203</t>
  </si>
  <si>
    <t>20215</t>
  </si>
  <si>
    <t>20400</t>
  </si>
  <si>
    <t>20401</t>
  </si>
  <si>
    <t>20402</t>
  </si>
  <si>
    <t>20403</t>
  </si>
  <si>
    <t>20404</t>
  </si>
  <si>
    <t>20405</t>
  </si>
  <si>
    <t>20406</t>
  </si>
  <si>
    <t>21014</t>
  </si>
  <si>
    <t>21036</t>
  </si>
  <si>
    <t>21206</t>
  </si>
  <si>
    <t>21214</t>
  </si>
  <si>
    <t>21226</t>
  </si>
  <si>
    <t>21232</t>
  </si>
  <si>
    <t>21234</t>
  </si>
  <si>
    <t>21237</t>
  </si>
  <si>
    <t>21300</t>
  </si>
  <si>
    <t>21301</t>
  </si>
  <si>
    <t>21302</t>
  </si>
  <si>
    <t>21303</t>
  </si>
  <si>
    <t>21401</t>
  </si>
  <si>
    <t>22008</t>
  </si>
  <si>
    <t>22009</t>
  </si>
  <si>
    <t>22017</t>
  </si>
  <si>
    <t>22073</t>
  </si>
  <si>
    <t>22105</t>
  </si>
  <si>
    <t>22200</t>
  </si>
  <si>
    <t>22204</t>
  </si>
  <si>
    <t>22207</t>
  </si>
  <si>
    <t>23042</t>
  </si>
  <si>
    <t>23054</t>
  </si>
  <si>
    <t>23309</t>
  </si>
  <si>
    <t>23311</t>
  </si>
  <si>
    <t>23402</t>
  </si>
  <si>
    <t>23403</t>
  </si>
  <si>
    <t>23404</t>
  </si>
  <si>
    <t>24014</t>
  </si>
  <si>
    <t>24019</t>
  </si>
  <si>
    <t>24105</t>
  </si>
  <si>
    <t>24111</t>
  </si>
  <si>
    <t>24122</t>
  </si>
  <si>
    <t>24350</t>
  </si>
  <si>
    <t>24404</t>
  </si>
  <si>
    <t>24410</t>
  </si>
  <si>
    <t>25101</t>
  </si>
  <si>
    <t>25116</t>
  </si>
  <si>
    <t>25118</t>
  </si>
  <si>
    <t>25155</t>
  </si>
  <si>
    <t>25160</t>
  </si>
  <si>
    <t>25200</t>
  </si>
  <si>
    <t>26056</t>
  </si>
  <si>
    <t>26059</t>
  </si>
  <si>
    <t>26070</t>
  </si>
  <si>
    <t>27001</t>
  </si>
  <si>
    <t>27003</t>
  </si>
  <si>
    <t>27010</t>
  </si>
  <si>
    <t>27019</t>
  </si>
  <si>
    <t>27083</t>
  </si>
  <si>
    <t>27320</t>
  </si>
  <si>
    <t>27343</t>
  </si>
  <si>
    <t>27344</t>
  </si>
  <si>
    <t>27400</t>
  </si>
  <si>
    <t>27401</t>
  </si>
  <si>
    <t>27402</t>
  </si>
  <si>
    <t>27403</t>
  </si>
  <si>
    <t>27404</t>
  </si>
  <si>
    <t>27416</t>
  </si>
  <si>
    <t>27417</t>
  </si>
  <si>
    <t>27904</t>
  </si>
  <si>
    <t>27905</t>
  </si>
  <si>
    <t>27909</t>
  </si>
  <si>
    <t>28010</t>
  </si>
  <si>
    <t>28137</t>
  </si>
  <si>
    <t>28144</t>
  </si>
  <si>
    <t>28149</t>
  </si>
  <si>
    <t>29011</t>
  </si>
  <si>
    <t>29100</t>
  </si>
  <si>
    <t>29101</t>
  </si>
  <si>
    <t>29103</t>
  </si>
  <si>
    <t>29311</t>
  </si>
  <si>
    <t>29317</t>
  </si>
  <si>
    <t>29320</t>
  </si>
  <si>
    <t>30002</t>
  </si>
  <si>
    <t>30029</t>
  </si>
  <si>
    <t>30031</t>
  </si>
  <si>
    <t>30303</t>
  </si>
  <si>
    <t>31002</t>
  </si>
  <si>
    <t>31004</t>
  </si>
  <si>
    <t>31006</t>
  </si>
  <si>
    <t>31015</t>
  </si>
  <si>
    <t>31016</t>
  </si>
  <si>
    <t>31025</t>
  </si>
  <si>
    <t>31063</t>
  </si>
  <si>
    <t>31103</t>
  </si>
  <si>
    <t>31201</t>
  </si>
  <si>
    <t>31306</t>
  </si>
  <si>
    <t>31311</t>
  </si>
  <si>
    <t>31330</t>
  </si>
  <si>
    <t>31332</t>
  </si>
  <si>
    <t>31401</t>
  </si>
  <si>
    <t>32081</t>
  </si>
  <si>
    <t>32123</t>
  </si>
  <si>
    <t>32312</t>
  </si>
  <si>
    <t>32325</t>
  </si>
  <si>
    <t>32326</t>
  </si>
  <si>
    <t>32354</t>
  </si>
  <si>
    <t>32356</t>
  </si>
  <si>
    <t>32358</t>
  </si>
  <si>
    <t>32360</t>
  </si>
  <si>
    <t>32361</t>
  </si>
  <si>
    <t>32362</t>
  </si>
  <si>
    <t>32363</t>
  </si>
  <si>
    <t>32414</t>
  </si>
  <si>
    <t>32416</t>
  </si>
  <si>
    <t>32901</t>
  </si>
  <si>
    <t>32907</t>
  </si>
  <si>
    <t>33030</t>
  </si>
  <si>
    <t>33036</t>
  </si>
  <si>
    <t>33049</t>
  </si>
  <si>
    <t>33070</t>
  </si>
  <si>
    <t>33115</t>
  </si>
  <si>
    <t>33183</t>
  </si>
  <si>
    <t>33202</t>
  </si>
  <si>
    <t>33205</t>
  </si>
  <si>
    <t>33206</t>
  </si>
  <si>
    <t>33207</t>
  </si>
  <si>
    <t>33211</t>
  </si>
  <si>
    <t>33212</t>
  </si>
  <si>
    <t>34002</t>
  </si>
  <si>
    <t>34003</t>
  </si>
  <si>
    <t>34033</t>
  </si>
  <si>
    <t>34111</t>
  </si>
  <si>
    <t>34307</t>
  </si>
  <si>
    <t>34324</t>
  </si>
  <si>
    <t>34401</t>
  </si>
  <si>
    <t>34402</t>
  </si>
  <si>
    <t>34901</t>
  </si>
  <si>
    <t>35200</t>
  </si>
  <si>
    <t>36101</t>
  </si>
  <si>
    <t>36140</t>
  </si>
  <si>
    <t>36250</t>
  </si>
  <si>
    <t>36300</t>
  </si>
  <si>
    <t>36400</t>
  </si>
  <si>
    <t>36401</t>
  </si>
  <si>
    <t>36402</t>
  </si>
  <si>
    <t>37501</t>
  </si>
  <si>
    <t>37502</t>
  </si>
  <si>
    <t>37503</t>
  </si>
  <si>
    <t>37504</t>
  </si>
  <si>
    <t>37505</t>
  </si>
  <si>
    <t>37506</t>
  </si>
  <si>
    <t>37507</t>
  </si>
  <si>
    <t>37903</t>
  </si>
  <si>
    <t>38126</t>
  </si>
  <si>
    <t>38264</t>
  </si>
  <si>
    <t>38265</t>
  </si>
  <si>
    <t>38267</t>
  </si>
  <si>
    <t>38300</t>
  </si>
  <si>
    <t>38301</t>
  </si>
  <si>
    <t>38302</t>
  </si>
  <si>
    <t>38304</t>
  </si>
  <si>
    <t>38306</t>
  </si>
  <si>
    <t>38308</t>
  </si>
  <si>
    <t>38320</t>
  </si>
  <si>
    <t>38322</t>
  </si>
  <si>
    <t>38324</t>
  </si>
  <si>
    <t>39002</t>
  </si>
  <si>
    <t>39003</t>
  </si>
  <si>
    <t>39007</t>
  </si>
  <si>
    <t>39090</t>
  </si>
  <si>
    <t>39119</t>
  </si>
  <si>
    <t>39120</t>
  </si>
  <si>
    <t>39200</t>
  </si>
  <si>
    <t>39201</t>
  </si>
  <si>
    <t>39202</t>
  </si>
  <si>
    <t>39203</t>
  </si>
  <si>
    <t>39204</t>
  </si>
  <si>
    <t>39205</t>
  </si>
  <si>
    <t>39207</t>
  </si>
  <si>
    <t>39208</t>
  </si>
  <si>
    <t>39209</t>
  </si>
  <si>
    <t>Grand Total</t>
  </si>
  <si>
    <t>CoDist</t>
  </si>
  <si>
    <t>Expenditures</t>
  </si>
  <si>
    <t>Revenues</t>
  </si>
  <si>
    <t>Deficit</t>
  </si>
  <si>
    <t>Program 51</t>
  </si>
  <si>
    <t>Program 57</t>
  </si>
  <si>
    <t>Program 81</t>
  </si>
  <si>
    <t>Program 86</t>
  </si>
  <si>
    <t>Program 88</t>
  </si>
  <si>
    <t>Program 89</t>
  </si>
  <si>
    <t>Program 61</t>
  </si>
  <si>
    <t>Activity 83</t>
  </si>
  <si>
    <t>Activity 84</t>
  </si>
  <si>
    <t>Activity 85</t>
  </si>
  <si>
    <t>Less</t>
  </si>
  <si>
    <t>Community Services</t>
  </si>
  <si>
    <t>Capital Outlay</t>
  </si>
  <si>
    <t>Debt Service</t>
  </si>
  <si>
    <t>Subchapter I (federal funds only)</t>
  </si>
  <si>
    <t>Title I, Part A</t>
  </si>
  <si>
    <t>Education of Migratory Children</t>
  </si>
  <si>
    <t>Prevention and intervention programs for children and youth who are neglected, delinquent or at-risk</t>
  </si>
  <si>
    <t>Title II, Professional Development</t>
  </si>
  <si>
    <t>Other</t>
  </si>
  <si>
    <t>Special Education—Infants and Toddlers—Federal</t>
  </si>
  <si>
    <t>Program 25</t>
  </si>
  <si>
    <t>capital outlay amt</t>
  </si>
  <si>
    <t>debt service amt</t>
  </si>
  <si>
    <t>Program 53</t>
  </si>
  <si>
    <t>Enrollment</t>
  </si>
  <si>
    <t>Program 62</t>
  </si>
  <si>
    <t>Total Statewide General Fund Expenditures</t>
  </si>
  <si>
    <t>Other Subtotal</t>
  </si>
  <si>
    <t>Subchapter I Subtotal</t>
  </si>
  <si>
    <t>Debt Service Subtotal</t>
  </si>
  <si>
    <t>Capital Outlay Subtotal</t>
  </si>
  <si>
    <t>Community Service Subtotal</t>
  </si>
  <si>
    <t>Object 9</t>
  </si>
  <si>
    <t>All Object 9, except Programs included on this form</t>
  </si>
  <si>
    <t>Special Education—Infants and Toddlers—State</t>
  </si>
  <si>
    <t>Head Start—Federal</t>
  </si>
  <si>
    <t>Program 52</t>
  </si>
  <si>
    <t xml:space="preserve">Other Title Grants Under ESEA—Federal </t>
  </si>
  <si>
    <t>amount should be negative</t>
  </si>
  <si>
    <t xml:space="preserve">Enrollment Data Source: </t>
  </si>
  <si>
    <t>Financial Data Source:</t>
  </si>
  <si>
    <t>Enter capital outlay and debt service amounts as positive numbers. Add the subtotals back into the capital outlay and debt service subtotals. If not added back in the amounts will be deducted twice since these amounts are included in the program level rows.</t>
  </si>
  <si>
    <t>Multiplier</t>
  </si>
  <si>
    <t>https://apps.leg.wa.gov/rcw/default.aspx?cite=28A.150.392</t>
  </si>
  <si>
    <t>DistrictCode</t>
  </si>
  <si>
    <t>DistrictName</t>
  </si>
  <si>
    <t>Washtucna School District</t>
  </si>
  <si>
    <t>Benge School District</t>
  </si>
  <si>
    <t>Othello School District</t>
  </si>
  <si>
    <t>Lind School District</t>
  </si>
  <si>
    <t>Ritzville School District</t>
  </si>
  <si>
    <t>Clarkston School District</t>
  </si>
  <si>
    <t>Asotin-Anatone School District</t>
  </si>
  <si>
    <t>Kennewick School District</t>
  </si>
  <si>
    <t>Paterson School District</t>
  </si>
  <si>
    <t>Kiona-Benton City School District</t>
  </si>
  <si>
    <t>Finley School District</t>
  </si>
  <si>
    <t>Prosser School District</t>
  </si>
  <si>
    <t>Richland School District</t>
  </si>
  <si>
    <t>Manson School District</t>
  </si>
  <si>
    <t>Stehekin School District</t>
  </si>
  <si>
    <t>Entiat School District</t>
  </si>
  <si>
    <t>Lake Chelan School District</t>
  </si>
  <si>
    <t>Cascade School District</t>
  </si>
  <si>
    <t>Wenatchee School District</t>
  </si>
  <si>
    <t>Pinnacles Prep Charter School</t>
  </si>
  <si>
    <t>Port Angeles School District</t>
  </si>
  <si>
    <t>Crescent School District</t>
  </si>
  <si>
    <t>Sequim School District</t>
  </si>
  <si>
    <t>Cape Flattery School District</t>
  </si>
  <si>
    <t>Quillayute Valley School District</t>
  </si>
  <si>
    <t>Quileute Tribal School District</t>
  </si>
  <si>
    <t>Vancouver School District</t>
  </si>
  <si>
    <t>Hockinson School District</t>
  </si>
  <si>
    <t>La Center School District</t>
  </si>
  <si>
    <t>Green Mountain School District</t>
  </si>
  <si>
    <t>Washougal School District</t>
  </si>
  <si>
    <t>Evergreen School District (Clark)</t>
  </si>
  <si>
    <t>Camas School District</t>
  </si>
  <si>
    <t>Battle Ground School District</t>
  </si>
  <si>
    <t>Ridgefield School District</t>
  </si>
  <si>
    <t>Dayton School District</t>
  </si>
  <si>
    <t>Longview School District</t>
  </si>
  <si>
    <t>Toutle Lake School District</t>
  </si>
  <si>
    <t>Castle Rock School District</t>
  </si>
  <si>
    <t>Kalama School District</t>
  </si>
  <si>
    <t>Woodland School District</t>
  </si>
  <si>
    <t>Kelso School District</t>
  </si>
  <si>
    <t>Orondo School District</t>
  </si>
  <si>
    <t>Bridgeport School District</t>
  </si>
  <si>
    <t>Palisades School District</t>
  </si>
  <si>
    <t>Eastmont School District</t>
  </si>
  <si>
    <t>Mansfield School District</t>
  </si>
  <si>
    <t>Waterville School District</t>
  </si>
  <si>
    <t>Keller School District</t>
  </si>
  <si>
    <t>Curlew School District</t>
  </si>
  <si>
    <t>Orient School District</t>
  </si>
  <si>
    <t>Inchelium School District</t>
  </si>
  <si>
    <t>Republic School District</t>
  </si>
  <si>
    <t>Pasco School District</t>
  </si>
  <si>
    <t>North Franklin School District</t>
  </si>
  <si>
    <t>Star School District No. 054</t>
  </si>
  <si>
    <t>Kahlotus School District</t>
  </si>
  <si>
    <t>ESD 123 acting as a school district</t>
  </si>
  <si>
    <t>Pomeroy School District</t>
  </si>
  <si>
    <t>Wahluke School District</t>
  </si>
  <si>
    <t>Quincy School District</t>
  </si>
  <si>
    <t>Warden School District</t>
  </si>
  <si>
    <t>Coulee-Hartline School District</t>
  </si>
  <si>
    <t>Soap Lake School District</t>
  </si>
  <si>
    <t>Royal School District</t>
  </si>
  <si>
    <t>Moses Lake School District</t>
  </si>
  <si>
    <t>Ephrata School District</t>
  </si>
  <si>
    <t>Wilson Creek School District</t>
  </si>
  <si>
    <t>Grand Coulee Dam School District</t>
  </si>
  <si>
    <t>Aberdeen School District</t>
  </si>
  <si>
    <t>Hoquiam School District</t>
  </si>
  <si>
    <t>North Beach School District No. 64</t>
  </si>
  <si>
    <t>McCleary School District</t>
  </si>
  <si>
    <t>Montesano School District</t>
  </si>
  <si>
    <t>Elma School District</t>
  </si>
  <si>
    <t>Taholah School District</t>
  </si>
  <si>
    <t>Lake Quinault School District</t>
  </si>
  <si>
    <t>Cosmopolis School District</t>
  </si>
  <si>
    <t>Satsop School District</t>
  </si>
  <si>
    <t>Wishkah Valley School District</t>
  </si>
  <si>
    <t>Ocosta School District</t>
  </si>
  <si>
    <t>Oakville School District</t>
  </si>
  <si>
    <t>Oak Harbor School District</t>
  </si>
  <si>
    <t>Coupeville School District</t>
  </si>
  <si>
    <t>South Whidbey School District</t>
  </si>
  <si>
    <t>Queets-Clearwater School District</t>
  </si>
  <si>
    <t>Brinnon School District</t>
  </si>
  <si>
    <t>Quilcene School District</t>
  </si>
  <si>
    <t>Chimacum School District</t>
  </si>
  <si>
    <t>Port Townsend School District</t>
  </si>
  <si>
    <t>Seattle School District No. 1</t>
  </si>
  <si>
    <t>Federal Way School District</t>
  </si>
  <si>
    <t>Enumclaw School District</t>
  </si>
  <si>
    <t>Mercer Island School District</t>
  </si>
  <si>
    <t>Highline School District</t>
  </si>
  <si>
    <t>Vashon Island School District</t>
  </si>
  <si>
    <t>Renton School District</t>
  </si>
  <si>
    <t>Skykomish School District</t>
  </si>
  <si>
    <t>Bellevue School District</t>
  </si>
  <si>
    <t>Tukwila School District</t>
  </si>
  <si>
    <t>Riverview School District</t>
  </si>
  <si>
    <t>Auburn School District</t>
  </si>
  <si>
    <t>Tahoma School District</t>
  </si>
  <si>
    <t>Snoqualmie Valley School District</t>
  </si>
  <si>
    <t>Issaquah School District</t>
  </si>
  <si>
    <t>Shoreline School District</t>
  </si>
  <si>
    <t>Lake Washington School District</t>
  </si>
  <si>
    <t>Kent School District</t>
  </si>
  <si>
    <t>Northshore School District</t>
  </si>
  <si>
    <t>Summit Public School: Sierra</t>
  </si>
  <si>
    <t>Muckleshoot Indian Tribe</t>
  </si>
  <si>
    <t>Summit Public School: Atlas</t>
  </si>
  <si>
    <t>Rainier Prep Charter School District</t>
  </si>
  <si>
    <t>Rainier Valley Leadership Academy</t>
  </si>
  <si>
    <t>Impact | Puget Sound Elementary</t>
  </si>
  <si>
    <t>Impact | Salish Sea Elementary</t>
  </si>
  <si>
    <t>Why Not You Academy</t>
  </si>
  <si>
    <t>Lake Washington Institute of Technology</t>
  </si>
  <si>
    <t>Renton Technical College</t>
  </si>
  <si>
    <t>Bremerton School District</t>
  </si>
  <si>
    <t>Bainbridge Island School District</t>
  </si>
  <si>
    <t>North Kitsap School District</t>
  </si>
  <si>
    <t>Central Kitsap School District</t>
  </si>
  <si>
    <t>South Kitsap School District</t>
  </si>
  <si>
    <t>ESD 114 acting as a school district</t>
  </si>
  <si>
    <t>Catalyst Public Schools</t>
  </si>
  <si>
    <t>Suquamish Tribal Education Department</t>
  </si>
  <si>
    <t>Damman School District</t>
  </si>
  <si>
    <t>Easton School District</t>
  </si>
  <si>
    <t>Thorp School District</t>
  </si>
  <si>
    <t>Ellensburg School District</t>
  </si>
  <si>
    <t>Kittitas School District</t>
  </si>
  <si>
    <t>Cle Elum-Roslyn School District</t>
  </si>
  <si>
    <t>Wishram School District</t>
  </si>
  <si>
    <t>Bickleton School District</t>
  </si>
  <si>
    <t>Centerville School District</t>
  </si>
  <si>
    <t>Trout Lake School District</t>
  </si>
  <si>
    <t>Glenwood School District</t>
  </si>
  <si>
    <t>Klickitat School District</t>
  </si>
  <si>
    <t>Roosevelt School District</t>
  </si>
  <si>
    <t>Goldendale School District</t>
  </si>
  <si>
    <t>White Salmon Valley School District</t>
  </si>
  <si>
    <t>Lyle School District</t>
  </si>
  <si>
    <t>Napavine School District</t>
  </si>
  <si>
    <t>Evaline School District</t>
  </si>
  <si>
    <t>Mossyrock School District</t>
  </si>
  <si>
    <t>Morton School District</t>
  </si>
  <si>
    <t>Adna School District</t>
  </si>
  <si>
    <t>Winlock School District</t>
  </si>
  <si>
    <t>Boistfort School District</t>
  </si>
  <si>
    <t>Toledo School District</t>
  </si>
  <si>
    <t>Onalaska School District</t>
  </si>
  <si>
    <t>Pe Ell School District</t>
  </si>
  <si>
    <t>Chehalis School District</t>
  </si>
  <si>
    <t>White Pass School District</t>
  </si>
  <si>
    <t>Centralia School District</t>
  </si>
  <si>
    <t>Sprague School District</t>
  </si>
  <si>
    <t>Reardan-Edwall School District</t>
  </si>
  <si>
    <t>Almira School District</t>
  </si>
  <si>
    <t>Creston School District</t>
  </si>
  <si>
    <t>Odessa School District</t>
  </si>
  <si>
    <t>Wilbur School District</t>
  </si>
  <si>
    <t>Harrington School District</t>
  </si>
  <si>
    <t>Davenport School District</t>
  </si>
  <si>
    <t>Southside School District</t>
  </si>
  <si>
    <t>Grapeview School District</t>
  </si>
  <si>
    <t>Shelton School District</t>
  </si>
  <si>
    <t>Mary M Knight School District</t>
  </si>
  <si>
    <t>Pioneer School District</t>
  </si>
  <si>
    <t>North Mason School District</t>
  </si>
  <si>
    <t>Hood Canal School District</t>
  </si>
  <si>
    <t>Nespelem School District</t>
  </si>
  <si>
    <t>Omak School District</t>
  </si>
  <si>
    <t>Okanogan School District</t>
  </si>
  <si>
    <t>Brewster School District</t>
  </si>
  <si>
    <t>Pateros School District</t>
  </si>
  <si>
    <t>Methow Valley School District</t>
  </si>
  <si>
    <t>Tonasket School District</t>
  </si>
  <si>
    <t>Oroville School District</t>
  </si>
  <si>
    <t>Ocean Beach School District</t>
  </si>
  <si>
    <t>Raymond School District</t>
  </si>
  <si>
    <t>South Bend School District</t>
  </si>
  <si>
    <t>Naselle-Grays River Valley School District</t>
  </si>
  <si>
    <t>Willapa Valley School District</t>
  </si>
  <si>
    <t>North River School District</t>
  </si>
  <si>
    <t>Newport School District</t>
  </si>
  <si>
    <t>Cusick School District</t>
  </si>
  <si>
    <t>Selkirk School District</t>
  </si>
  <si>
    <t>Steilacoom Hist. School District</t>
  </si>
  <si>
    <t>Puyallup School District</t>
  </si>
  <si>
    <t>Tacoma School District</t>
  </si>
  <si>
    <t>Carbonado School District</t>
  </si>
  <si>
    <t>University Place School District</t>
  </si>
  <si>
    <t>Sumner School District</t>
  </si>
  <si>
    <t>Dieringer School District</t>
  </si>
  <si>
    <t>Orting School District</t>
  </si>
  <si>
    <t>Clover Park School District</t>
  </si>
  <si>
    <t>Peninsula School District</t>
  </si>
  <si>
    <t>Franklin Pierce School District</t>
  </si>
  <si>
    <t>Bethel School District</t>
  </si>
  <si>
    <t>Eatonville School District</t>
  </si>
  <si>
    <t>White River School District</t>
  </si>
  <si>
    <t>Fife School District</t>
  </si>
  <si>
    <t>Chief Leschi Schools</t>
  </si>
  <si>
    <t>Impact | Commencement Bay Elementary</t>
  </si>
  <si>
    <t>Summit Public School: Olympus</t>
  </si>
  <si>
    <t>Shaw Island School District</t>
  </si>
  <si>
    <t>Orcas Island School District</t>
  </si>
  <si>
    <t>Lopez School District</t>
  </si>
  <si>
    <t>San Juan Island School District</t>
  </si>
  <si>
    <t>Concrete School District</t>
  </si>
  <si>
    <t>Burlington-Edison School District</t>
  </si>
  <si>
    <t>Sedro-Woolley School District</t>
  </si>
  <si>
    <t>Anacortes School District</t>
  </si>
  <si>
    <t>La Conner School District</t>
  </si>
  <si>
    <t>Conway School District</t>
  </si>
  <si>
    <t>Mount Vernon School District</t>
  </si>
  <si>
    <t>ESD 189 acting as a school district</t>
  </si>
  <si>
    <t>Skamania School District</t>
  </si>
  <si>
    <t>Mount Pleasant School District</t>
  </si>
  <si>
    <t>Mill A School District</t>
  </si>
  <si>
    <t>Stevenson-Carson School District</t>
  </si>
  <si>
    <t>Everett School District</t>
  </si>
  <si>
    <t>Lake Stevens School District</t>
  </si>
  <si>
    <t>Mukilteo School District</t>
  </si>
  <si>
    <t>Edmonds School District</t>
  </si>
  <si>
    <t>Arlington School District</t>
  </si>
  <si>
    <t>Marysville School District</t>
  </si>
  <si>
    <t>Index Elementary School District 63</t>
  </si>
  <si>
    <t>Monroe School District</t>
  </si>
  <si>
    <t>Snohomish School District</t>
  </si>
  <si>
    <t>Lakewood School District</t>
  </si>
  <si>
    <t>Sultan School District</t>
  </si>
  <si>
    <t>Darrington School District</t>
  </si>
  <si>
    <t>Granite Falls School District</t>
  </si>
  <si>
    <t>Stanwood-Camano School District</t>
  </si>
  <si>
    <t>Spokane School District</t>
  </si>
  <si>
    <t>Orchard Prairie School District</t>
  </si>
  <si>
    <t>Great Northern School District</t>
  </si>
  <si>
    <t>Nine Mile Falls School District</t>
  </si>
  <si>
    <t>Medical Lake School District</t>
  </si>
  <si>
    <t>Mead School District</t>
  </si>
  <si>
    <t>Central Valley School District</t>
  </si>
  <si>
    <t>Freeman School District</t>
  </si>
  <si>
    <t>Cheney School District</t>
  </si>
  <si>
    <t>East Valley School District (Spokane)</t>
  </si>
  <si>
    <t>Liberty School District</t>
  </si>
  <si>
    <t>West Valley School District (Spokane)</t>
  </si>
  <si>
    <t>Deer Park School District</t>
  </si>
  <si>
    <t>Riverside School District</t>
  </si>
  <si>
    <t>ESD 101 acting as a school district</t>
  </si>
  <si>
    <t>Spokane International Academy</t>
  </si>
  <si>
    <t>Lumen Public School</t>
  </si>
  <si>
    <t>PRIDE Prep Charter School District</t>
  </si>
  <si>
    <t>Onion Creek School District</t>
  </si>
  <si>
    <t>Chewelah School District</t>
  </si>
  <si>
    <t>Wellpinit School District #49</t>
  </si>
  <si>
    <t>Valley School District</t>
  </si>
  <si>
    <t>Colville School District</t>
  </si>
  <si>
    <t>Loon Lake School District</t>
  </si>
  <si>
    <t>Summit Valley School District</t>
  </si>
  <si>
    <t>Evergreen School District (Stevens)</t>
  </si>
  <si>
    <t>Columbia (Stevens) School District</t>
  </si>
  <si>
    <t>Mary Walker School District</t>
  </si>
  <si>
    <t>Northport School District</t>
  </si>
  <si>
    <t>Kettle Falls School District</t>
  </si>
  <si>
    <t>Yelm School District</t>
  </si>
  <si>
    <t>North Thurston Public Schools</t>
  </si>
  <si>
    <t>Tumwater School District</t>
  </si>
  <si>
    <t>Olympia School District</t>
  </si>
  <si>
    <t>Rainier School District</t>
  </si>
  <si>
    <t>Griffin School District</t>
  </si>
  <si>
    <t>Rochester School District</t>
  </si>
  <si>
    <t>Tenino School District</t>
  </si>
  <si>
    <t>ESD 113 acting as a school district</t>
  </si>
  <si>
    <t>WA HE LUT Indian School Agency</t>
  </si>
  <si>
    <t>Office of the Governor (Sch for Blind)</t>
  </si>
  <si>
    <t>Washington Center for Deaf and Hard of Hearing Youth</t>
  </si>
  <si>
    <t>Washington Military Department</t>
  </si>
  <si>
    <t>Wahkiakum School District</t>
  </si>
  <si>
    <t>Dixie School District</t>
  </si>
  <si>
    <t>Walla Walla Public Schools</t>
  </si>
  <si>
    <t>College Place School District</t>
  </si>
  <si>
    <t>Touchet School District</t>
  </si>
  <si>
    <t>Columbia (Walla Walla) School District</t>
  </si>
  <si>
    <t>Waitsburg School District</t>
  </si>
  <si>
    <t>Prescott School District</t>
  </si>
  <si>
    <t>Bellingham School District</t>
  </si>
  <si>
    <t>Ferndale School District</t>
  </si>
  <si>
    <t>Blaine School District</t>
  </si>
  <si>
    <t>Lynden School District</t>
  </si>
  <si>
    <t>Meridian School District</t>
  </si>
  <si>
    <t>Nooksack Valley School District</t>
  </si>
  <si>
    <t>Mount Baker School District</t>
  </si>
  <si>
    <t>Intergenerational High School</t>
  </si>
  <si>
    <t>Lummi Tribal Agency</t>
  </si>
  <si>
    <t>LaCrosse School District</t>
  </si>
  <si>
    <t>Lamont School District</t>
  </si>
  <si>
    <t>Tekoa School District</t>
  </si>
  <si>
    <t>Pullman School District</t>
  </si>
  <si>
    <t>Colfax School District</t>
  </si>
  <si>
    <t>Palouse School District</t>
  </si>
  <si>
    <t>Garfield School District</t>
  </si>
  <si>
    <t>Steptoe School District</t>
  </si>
  <si>
    <t>Colton School District</t>
  </si>
  <si>
    <t>Endicott School District</t>
  </si>
  <si>
    <t>Rosalia School District</t>
  </si>
  <si>
    <t>St. John School District</t>
  </si>
  <si>
    <t>Oakesdale School District</t>
  </si>
  <si>
    <t>Pullman Community Montessori</t>
  </si>
  <si>
    <t>Union Gap School District</t>
  </si>
  <si>
    <t>Naches Valley School District</t>
  </si>
  <si>
    <t>Yakima School District</t>
  </si>
  <si>
    <t>East Valley School District (Yakima)</t>
  </si>
  <si>
    <t>Selah School District</t>
  </si>
  <si>
    <t>Mabton School District</t>
  </si>
  <si>
    <t>Grandview School District</t>
  </si>
  <si>
    <t>Sunnyside School District</t>
  </si>
  <si>
    <t>Toppenish School District</t>
  </si>
  <si>
    <t>Highland School District</t>
  </si>
  <si>
    <t>Granger School District</t>
  </si>
  <si>
    <t>Zillah School District</t>
  </si>
  <si>
    <t>Wapato School District</t>
  </si>
  <si>
    <t>West Valley School District (Yakima)</t>
  </si>
  <si>
    <t>Mount Adams School District</t>
  </si>
  <si>
    <t>ESD 105 acting as a school district</t>
  </si>
  <si>
    <t>04901</t>
  </si>
  <si>
    <t>06801</t>
  </si>
  <si>
    <t>11801</t>
  </si>
  <si>
    <t>17911</t>
  </si>
  <si>
    <t>17916</t>
  </si>
  <si>
    <t>17917</t>
  </si>
  <si>
    <t>17937</t>
  </si>
  <si>
    <t>17941</t>
  </si>
  <si>
    <t>18801</t>
  </si>
  <si>
    <t>18901</t>
  </si>
  <si>
    <t>27901</t>
  </si>
  <si>
    <t>27902</t>
  </si>
  <si>
    <t>29801</t>
  </si>
  <si>
    <t>32801</t>
  </si>
  <si>
    <t>32903</t>
  </si>
  <si>
    <t>34801</t>
  </si>
  <si>
    <t>34974</t>
  </si>
  <si>
    <t>34975</t>
  </si>
  <si>
    <t>34979</t>
  </si>
  <si>
    <t>37902</t>
  </si>
  <si>
    <t>38901</t>
  </si>
  <si>
    <t>39801</t>
  </si>
  <si>
    <t>Threshold</t>
  </si>
  <si>
    <t>Coop</t>
  </si>
  <si>
    <t>Cashmere School District</t>
  </si>
  <si>
    <t>ESA 112</t>
  </si>
  <si>
    <t>https://ospi.k12.wa.us/policy-funding/school-apportionment/school-publications/financial-reporting-summary</t>
  </si>
  <si>
    <t>Notes</t>
  </si>
  <si>
    <t>ESD 112 (ESA 112 for Safety Net purposes)</t>
  </si>
  <si>
    <t>Child Care</t>
  </si>
  <si>
    <t>Instructions:</t>
  </si>
  <si>
    <t>Insert Pivot Table</t>
  </si>
  <si>
    <t>School Name in Filter: Filter on: District Total</t>
  </si>
  <si>
    <t>Rows: District Code, District Name</t>
  </si>
  <si>
    <t>Columns: Grade Level, filter this on All Students and Pre-Kindergarten</t>
  </si>
  <si>
    <t>Values: Sum of All Students</t>
  </si>
  <si>
    <t>Subtotals: Do not show subtotals</t>
  </si>
  <si>
    <t>Grand Totals: Off for Rows and Columns</t>
  </si>
  <si>
    <t>Report Layout: Show in Tabular Form</t>
  </si>
  <si>
    <t>Copy pivot table data and paste values into separate tab of excel file</t>
  </si>
  <si>
    <t>Subtract PK from District Total</t>
  </si>
  <si>
    <t>Make sure that DistrictCode is 5 digits</t>
  </si>
  <si>
    <t>If not 5 digits, in a blank column:</t>
  </si>
  <si>
    <t>=TEXT(DistrictCode Cell reference,"00000")</t>
  </si>
  <si>
    <t>copy and paste values back into the District code column. This will allow you to insert these values into the Threshold calculation file using a VLOOKUP</t>
  </si>
  <si>
    <t>The average enrollment of member districts was used. The average enrollment was 430. Two times the APPE was used for ESA 112.</t>
  </si>
  <si>
    <t>2025-26 APPE &amp; SNET threshold
(2023-24 Expenditures and Headcount used to calculate)</t>
  </si>
  <si>
    <t>Threshold Multiplier</t>
  </si>
  <si>
    <t>Enrollment Source:</t>
  </si>
  <si>
    <t>TBIP Source:</t>
  </si>
  <si>
    <t>CEP Source:</t>
  </si>
  <si>
    <t>https://ospi.k12.wa.us/policy-funding/child-nutrition/school-meals/national-school-lunch-program/community-eligibility-provision-cep-and-provision-2</t>
  </si>
  <si>
    <t>https://data.wa.gov/education/Report-Card-Enrollment-2023-24-School-Year/q4ba-s3jc/about_data</t>
  </si>
  <si>
    <t>Notes:</t>
  </si>
  <si>
    <t>23-24 section, tab 2</t>
  </si>
  <si>
    <t>23-24 Enrollment</t>
  </si>
  <si>
    <t>greater than 60%</t>
  </si>
  <si>
    <t>No Data</t>
  </si>
  <si>
    <t>E2SSB 5263 – Special Education Funding </t>
  </si>
  <si>
    <t xml:space="preserve">(a) 1.8 times the average per-pupil expenditure for school districts that meet any of the following criteria:  </t>
  </si>
  <si>
    <t xml:space="preserve">(ii) The school district has a percentage of identified students as defined in RCW 28A.235.300 of at least 60 percent; or </t>
  </si>
  <si>
    <t xml:space="preserve">(iii) The school district has at least 60 percent of students enrolled in the transitional bilingual instructional program under chapter 28A.180 RCW. 26 </t>
  </si>
  <si>
    <t>(b) 2 times the average per-pupil expenditure for school districts that meet none of the criteria listed in (a) of this subsection.</t>
  </si>
  <si>
    <t>(8) Beginning in the 2025-26 school year, a high-need student is eligible for safety net awards from state funding under subsection (2)(e) and (f) of this section if the student's individualized education program costs exceed:</t>
  </si>
  <si>
    <t xml:space="preserve">(i) The school district has fewer than 1,000 full-time equivalent students; </t>
  </si>
  <si>
    <t>(c) For purposes of this subsection, "average per pupil expenditure" has the same meaning as in 20 U.S.C. Sec. 7801, the every student succeeds act of 2015, and excludes safety net funding provided in this section.</t>
  </si>
  <si>
    <t>Safety Net Funding</t>
  </si>
  <si>
    <t>No data</t>
  </si>
  <si>
    <t>17919</t>
  </si>
  <si>
    <t>Impact | Black River Elementary</t>
  </si>
  <si>
    <t>24915</t>
  </si>
  <si>
    <t>Paschal Sherman Indian School</t>
  </si>
  <si>
    <t>27931</t>
  </si>
  <si>
    <t>Bates Technical College</t>
  </si>
  <si>
    <t>06901</t>
  </si>
  <si>
    <t>Rooted School Washington</t>
  </si>
  <si>
    <t>Starbuck School District</t>
  </si>
  <si>
    <t>Not eligible for Safety Net, included so that enrollment total would balance.</t>
  </si>
  <si>
    <t>multiplier</t>
  </si>
  <si>
    <t>After consultation with Apportionment, used 2025-26 CEP Estimate Data, which is based on 24-25 data</t>
  </si>
  <si>
    <t>CEP</t>
  </si>
  <si>
    <t>TBIP</t>
  </si>
  <si>
    <t>District ISP &lt; 5%</t>
  </si>
  <si>
    <t>https://app.leg.wa.gov/rcw/default.aspx?cite=28A.150.392</t>
  </si>
  <si>
    <t xml:space="preserve">Consulted with Shannon Martin, who suggested contacting Jeff Pannell who provided district percentages that are available in a tableau dashboard. Data is not available publicly. The tableau dashboard is available in EDS. Jeff sent data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</si>
</sst>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quot;$&quot;#,##0"/>
    <numFmt numFmtId="165" formatCode="&quot;$&quot;#,##0.00"/>
  </numFmts>
  <fonts count="17" x14ac:knownFonts="1">
    <font>
      <sz val="10"/>
      <name val="MS Sans Serif"/>
    </font>
    <font>
      <sz val="10"/>
      <name val="MS Sans Serif"/>
      <family val="2"/>
    </font>
    <font>
      <sz val="10"/>
      <name val="Arial"/>
      <family val="2"/>
    </font>
    <font>
      <sz val="10"/>
      <name val="MS Sans Serif"/>
      <family val="2"/>
    </font>
    <font>
      <u/>
      <sz val="10"/>
      <color theme="10"/>
      <name val="MS Sans Serif"/>
    </font>
    <font>
      <sz val="11"/>
      <name val="Segoe UI"/>
      <family val="2"/>
    </font>
    <font>
      <b/>
      <sz val="11"/>
      <name val="Segoe UI"/>
      <family val="2"/>
    </font>
    <font>
      <b/>
      <u/>
      <sz val="11"/>
      <name val="Segoe UI"/>
      <family val="2"/>
    </font>
    <font>
      <i/>
      <sz val="11"/>
      <name val="Segoe UI"/>
      <family val="2"/>
    </font>
    <font>
      <b/>
      <u/>
      <sz val="11"/>
      <color theme="10"/>
      <name val="Segoe UI"/>
      <family val="2"/>
    </font>
    <font>
      <sz val="11"/>
      <color indexed="8"/>
      <name val="Segoe UI"/>
      <family val="2"/>
    </font>
    <font>
      <i/>
      <sz val="9"/>
      <name val="Segoe UI"/>
      <family val="2"/>
    </font>
    <font>
      <u/>
      <sz val="11"/>
      <color theme="10"/>
      <name val="Segoe UI"/>
      <family val="2"/>
    </font>
    <font>
      <sz val="10"/>
      <name val="MS Sans Serif"/>
    </font>
    <font>
      <b/>
      <sz val="11"/>
      <color theme="1"/>
      <name val="Segoe UI"/>
      <family val="2"/>
    </font>
    <font>
      <sz val="10"/>
      <name val="Segoe UI"/>
      <family val="2"/>
    </font>
    <font>
      <sz val="11"/>
      <color theme="1"/>
      <name val="Calibri"/>
      <family val="2"/>
      <scheme val="minor"/>
    </font>
  </fonts>
  <fills count="6">
    <fill>
      <patternFill patternType="none"/>
    </fill>
    <fill>
      <patternFill patternType="gray125"/>
    </fill>
    <fill>
      <patternFill patternType="none">
        <fgColor rgb="FF000000"/>
        <bgColor rgb="FFFFFFFF"/>
      </patternFill>
    </fill>
    <fill>
      <patternFill patternType="solid">
        <fgColor theme="6" tint="0.79998168889431442"/>
        <bgColor indexed="64"/>
      </patternFill>
    </fill>
    <fill>
      <patternFill patternType="solid">
        <fgColor rgb="FFFFFF00"/>
        <bgColor indexed="64"/>
      </patternFill>
    </fill>
    <fill>
      <patternFill patternType="solid">
        <fgColor theme="4" tint="0.79998168889431442"/>
        <bgColor theme="4" tint="0.79998168889431442"/>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tint="0.39997558519241921"/>
      </bottom>
      <diagonal/>
    </border>
  </borders>
  <cellStyleXfs count="12">
    <xf numFmtId="0" fontId="0" fillId="0" borderId="0"/>
    <xf numFmtId="43" fontId="1" fillId="0" borderId="0" applyFont="0" applyFill="0" applyBorder="0" applyAlignment="0" applyProtection="0"/>
    <xf numFmtId="0" fontId="2" fillId="2" borderId="0"/>
    <xf numFmtId="43" fontId="2" fillId="2" borderId="0" applyFont="0" applyFill="0" applyBorder="0" applyAlignment="0" applyProtection="0"/>
    <xf numFmtId="44" fontId="2" fillId="2" borderId="0" applyFont="0" applyFill="0" applyBorder="0" applyAlignment="0" applyProtection="0"/>
    <xf numFmtId="9" fontId="2" fillId="2" borderId="0" applyFont="0" applyFill="0" applyBorder="0" applyAlignment="0" applyProtection="0"/>
    <xf numFmtId="0" fontId="1" fillId="2" borderId="0"/>
    <xf numFmtId="0" fontId="3" fillId="2" borderId="0"/>
    <xf numFmtId="0" fontId="4" fillId="0" borderId="0" applyNumberFormat="0" applyFill="0" applyBorder="0" applyAlignment="0" applyProtection="0"/>
    <xf numFmtId="44" fontId="13" fillId="0" borderId="0" applyFont="0" applyFill="0" applyBorder="0" applyAlignment="0" applyProtection="0"/>
    <xf numFmtId="0" fontId="16" fillId="2" borderId="0"/>
    <xf numFmtId="9" fontId="16" fillId="2" borderId="0" applyFont="0" applyFill="0" applyBorder="0" applyAlignment="0" applyProtection="0"/>
  </cellStyleXfs>
  <cellXfs count="66">
    <xf numFmtId="0" fontId="0" fillId="0" borderId="0" xfId="0"/>
    <xf numFmtId="0" fontId="5" fillId="0" borderId="0" xfId="0" applyFont="1"/>
    <xf numFmtId="164" fontId="5" fillId="0" borderId="0" xfId="0" applyNumberFormat="1" applyFont="1"/>
    <xf numFmtId="0" fontId="5" fillId="2" borderId="0" xfId="2" applyFont="1"/>
    <xf numFmtId="0" fontId="6" fillId="2" borderId="0" xfId="2" applyFont="1" applyAlignment="1">
      <alignment horizontal="center"/>
    </xf>
    <xf numFmtId="0" fontId="5" fillId="2" borderId="5" xfId="2" applyFont="1" applyBorder="1"/>
    <xf numFmtId="164" fontId="5" fillId="2" borderId="6" xfId="1" applyNumberFormat="1" applyFont="1" applyFill="1" applyBorder="1" applyAlignment="1">
      <alignment horizontal="right"/>
    </xf>
    <xf numFmtId="0" fontId="5" fillId="4" borderId="0" xfId="2" quotePrefix="1" applyFont="1" applyFill="1" applyAlignment="1">
      <alignment horizontal="center"/>
    </xf>
    <xf numFmtId="164" fontId="5" fillId="4" borderId="6" xfId="2" applyNumberFormat="1" applyFont="1" applyFill="1" applyBorder="1" applyAlignment="1">
      <alignment horizontal="right"/>
    </xf>
    <xf numFmtId="0" fontId="5" fillId="2" borderId="7" xfId="2" applyFont="1" applyBorder="1"/>
    <xf numFmtId="0" fontId="5" fillId="2" borderId="1" xfId="2" applyFont="1" applyBorder="1"/>
    <xf numFmtId="0" fontId="5" fillId="2" borderId="8" xfId="2" applyFont="1" applyBorder="1"/>
    <xf numFmtId="0" fontId="7" fillId="2" borderId="0" xfId="2" applyFont="1" applyAlignment="1">
      <alignment horizontal="center"/>
    </xf>
    <xf numFmtId="0" fontId="7" fillId="2" borderId="0" xfId="2" applyFont="1"/>
    <xf numFmtId="0" fontId="5" fillId="2" borderId="0" xfId="2" applyFont="1" applyAlignment="1">
      <alignment horizontal="right"/>
    </xf>
    <xf numFmtId="164" fontId="5" fillId="3" borderId="6" xfId="2" applyNumberFormat="1" applyFont="1" applyFill="1" applyBorder="1"/>
    <xf numFmtId="3" fontId="10" fillId="3" borderId="6" xfId="1" applyNumberFormat="1" applyFont="1" applyFill="1" applyBorder="1" applyAlignment="1"/>
    <xf numFmtId="164" fontId="5" fillId="3" borderId="4" xfId="2" applyNumberFormat="1" applyFont="1" applyFill="1" applyBorder="1"/>
    <xf numFmtId="0" fontId="5" fillId="0" borderId="6" xfId="0" applyFont="1" applyBorder="1"/>
    <xf numFmtId="0" fontId="8" fillId="0" borderId="0" xfId="0" applyFont="1"/>
    <xf numFmtId="0" fontId="5" fillId="0" borderId="0" xfId="0" applyFont="1" applyAlignment="1">
      <alignment horizontal="left" indent="4"/>
    </xf>
    <xf numFmtId="164" fontId="5" fillId="0" borderId="6" xfId="2" applyNumberFormat="1" applyFont="1" applyFill="1" applyBorder="1"/>
    <xf numFmtId="0" fontId="6" fillId="0" borderId="0" xfId="0" applyFont="1" applyAlignment="1">
      <alignment horizontal="left" indent="2"/>
    </xf>
    <xf numFmtId="0" fontId="6" fillId="2" borderId="2" xfId="2" applyFont="1" applyBorder="1" applyAlignment="1">
      <alignment horizontal="center"/>
    </xf>
    <xf numFmtId="0" fontId="5" fillId="0" borderId="0" xfId="0" applyFont="1" applyAlignment="1">
      <alignment wrapText="1"/>
    </xf>
    <xf numFmtId="0" fontId="6" fillId="2" borderId="5" xfId="2" applyFont="1" applyBorder="1" applyAlignment="1">
      <alignment horizontal="center"/>
    </xf>
    <xf numFmtId="0" fontId="6" fillId="2" borderId="7" xfId="2" applyFont="1" applyBorder="1" applyAlignment="1">
      <alignment horizontal="center"/>
    </xf>
    <xf numFmtId="0" fontId="5" fillId="0" borderId="1" xfId="0" applyFont="1" applyBorder="1" applyAlignment="1">
      <alignment horizontal="left" indent="4"/>
    </xf>
    <xf numFmtId="0" fontId="5" fillId="0" borderId="1" xfId="0" applyFont="1" applyBorder="1"/>
    <xf numFmtId="3" fontId="5" fillId="0" borderId="8" xfId="0" applyNumberFormat="1" applyFont="1" applyBorder="1"/>
    <xf numFmtId="164" fontId="5" fillId="0" borderId="6" xfId="0" applyNumberFormat="1" applyFont="1" applyBorder="1"/>
    <xf numFmtId="0" fontId="11" fillId="0" borderId="0" xfId="0" applyFont="1"/>
    <xf numFmtId="165" fontId="12" fillId="0" borderId="0" xfId="8" applyNumberFormat="1" applyFont="1"/>
    <xf numFmtId="0" fontId="14" fillId="5" borderId="12" xfId="0" applyFont="1" applyFill="1" applyBorder="1"/>
    <xf numFmtId="0" fontId="14" fillId="0" borderId="12" xfId="0" applyFont="1" applyBorder="1"/>
    <xf numFmtId="0" fontId="14" fillId="5" borderId="0" xfId="0" applyFont="1" applyFill="1"/>
    <xf numFmtId="5" fontId="5" fillId="0" borderId="0" xfId="9" applyNumberFormat="1" applyFont="1"/>
    <xf numFmtId="0" fontId="0" fillId="0" borderId="0" xfId="0" applyAlignment="1">
      <alignment horizontal="left" indent="1"/>
    </xf>
    <xf numFmtId="0" fontId="0" fillId="0" borderId="0" xfId="0" applyAlignment="1">
      <alignment horizontal="left"/>
    </xf>
    <xf numFmtId="0" fontId="0" fillId="0" borderId="0" xfId="0" quotePrefix="1" applyAlignment="1">
      <alignment horizontal="left" indent="2"/>
    </xf>
    <xf numFmtId="0" fontId="0" fillId="0" borderId="0" xfId="0" applyAlignment="1">
      <alignment horizontal="left" indent="2"/>
    </xf>
    <xf numFmtId="0" fontId="14" fillId="5" borderId="12" xfId="0" applyFont="1" applyFill="1" applyBorder="1" applyAlignment="1">
      <alignment wrapText="1"/>
    </xf>
    <xf numFmtId="0" fontId="14" fillId="5" borderId="0" xfId="0" applyFont="1" applyFill="1" applyAlignment="1">
      <alignment wrapText="1"/>
    </xf>
    <xf numFmtId="0" fontId="15" fillId="0" borderId="0" xfId="0" applyFont="1"/>
    <xf numFmtId="0" fontId="15" fillId="0" borderId="0" xfId="0" applyFont="1" applyAlignment="1">
      <alignment horizontal="right"/>
    </xf>
    <xf numFmtId="164" fontId="5" fillId="3" borderId="0" xfId="0" applyNumberFormat="1" applyFont="1" applyFill="1"/>
    <xf numFmtId="10" fontId="0" fillId="0" borderId="0" xfId="0" applyNumberFormat="1"/>
    <xf numFmtId="0" fontId="4" fillId="0" borderId="0" xfId="8"/>
    <xf numFmtId="0" fontId="5" fillId="0" borderId="0" xfId="0" applyFont="1" applyAlignment="1">
      <alignment horizontal="left"/>
    </xf>
    <xf numFmtId="0" fontId="0" fillId="0" borderId="0" xfId="0" applyAlignment="1">
      <alignment wrapText="1"/>
    </xf>
    <xf numFmtId="0" fontId="12" fillId="0" borderId="0" xfId="8" applyFont="1"/>
    <xf numFmtId="0" fontId="5" fillId="0" borderId="0" xfId="0" applyFont="1" applyAlignment="1">
      <alignment vertical="center" wrapText="1"/>
    </xf>
    <xf numFmtId="0" fontId="5" fillId="0" borderId="0" xfId="0" applyFont="1" applyAlignment="1">
      <alignment horizontal="left" vertical="center" wrapText="1" indent="1"/>
    </xf>
    <xf numFmtId="0" fontId="5" fillId="0" borderId="0" xfId="0" applyFont="1" applyAlignment="1">
      <alignment horizontal="left" vertical="center" wrapText="1" indent="3"/>
    </xf>
    <xf numFmtId="0" fontId="5" fillId="0" borderId="0" xfId="0" applyFont="1" applyAlignment="1">
      <alignment horizontal="left" wrapText="1"/>
    </xf>
    <xf numFmtId="0" fontId="6" fillId="0" borderId="9" xfId="2" applyFont="1" applyFill="1" applyBorder="1" applyAlignment="1">
      <alignment horizontal="center" wrapText="1"/>
    </xf>
    <xf numFmtId="0" fontId="6" fillId="0" borderId="10" xfId="2" applyFont="1" applyFill="1" applyBorder="1" applyAlignment="1">
      <alignment horizontal="center" wrapText="1"/>
    </xf>
    <xf numFmtId="0" fontId="6" fillId="0" borderId="11" xfId="2" applyFont="1" applyFill="1" applyBorder="1" applyAlignment="1">
      <alignment horizontal="center" wrapText="1"/>
    </xf>
    <xf numFmtId="0" fontId="6" fillId="0" borderId="0" xfId="0" applyFont="1" applyAlignment="1">
      <alignment horizontal="left" indent="1"/>
    </xf>
    <xf numFmtId="0" fontId="6" fillId="0" borderId="6" xfId="0" applyFont="1" applyBorder="1" applyAlignment="1">
      <alignment horizontal="left" indent="1"/>
    </xf>
    <xf numFmtId="0" fontId="6" fillId="0" borderId="0" xfId="0" applyFont="1" applyAlignment="1">
      <alignment horizontal="right"/>
    </xf>
    <xf numFmtId="0" fontId="6" fillId="2" borderId="3" xfId="2" applyFont="1" applyBorder="1" applyAlignment="1">
      <alignment horizontal="left"/>
    </xf>
    <xf numFmtId="165" fontId="12" fillId="0" borderId="0" xfId="8" applyNumberFormat="1" applyFont="1" applyAlignment="1">
      <alignment horizontal="left" wrapText="1"/>
    </xf>
    <xf numFmtId="0" fontId="6" fillId="2" borderId="0" xfId="2" applyFont="1" applyAlignment="1">
      <alignment horizontal="left"/>
    </xf>
    <xf numFmtId="0" fontId="9" fillId="0" borderId="0" xfId="8" applyFont="1" applyBorder="1" applyAlignment="1">
      <alignment horizontal="left" indent="1"/>
    </xf>
    <xf numFmtId="0" fontId="9" fillId="0" borderId="6" xfId="8" applyFont="1" applyBorder="1" applyAlignment="1">
      <alignment horizontal="left" indent="1"/>
    </xf>
  </cellXfs>
  <cellStyles count="12">
    <cellStyle name="Comma" xfId="1" builtinId="3"/>
    <cellStyle name="Comma 2" xfId="3" xr:uid="{00000000-0005-0000-0000-000001000000}"/>
    <cellStyle name="Currency" xfId="9" builtinId="4"/>
    <cellStyle name="Currency 2" xfId="4" xr:uid="{00000000-0005-0000-0000-000003000000}"/>
    <cellStyle name="Hyperlink" xfId="8" builtinId="8"/>
    <cellStyle name="Normal" xfId="0" builtinId="0"/>
    <cellStyle name="Normal 2" xfId="2" xr:uid="{00000000-0005-0000-0000-000006000000}"/>
    <cellStyle name="Normal 3" xfId="6" xr:uid="{00000000-0005-0000-0000-000007000000}"/>
    <cellStyle name="Normal 4" xfId="7" xr:uid="{00000000-0005-0000-0000-000008000000}"/>
    <cellStyle name="Normal 5" xfId="10" xr:uid="{FDFF235A-6C13-4426-A515-51167A4CA958}"/>
    <cellStyle name="Percent 2" xfId="5" xr:uid="{00000000-0005-0000-0000-00000C000000}"/>
    <cellStyle name="Percent 3" xfId="11" xr:uid="{AB227E50-8ABE-4875-A684-CEA1A28911E4}"/>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ortionment\Apport\ENROLL\FULL\05-06Full%20Enro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utput to Pam"/>
      <sheetName val="All_detail"/>
      <sheetName val="Institution"/>
      <sheetName val="APP_K12"/>
      <sheetName val="SPED 0-2"/>
      <sheetName val="3-5 YO"/>
      <sheetName val="Skill_summer"/>
      <sheetName val="Voc_Skill"/>
    </sheetNames>
    <sheetDataSet>
      <sheetData sheetId="0"/>
      <sheetData sheetId="1"/>
      <sheetData sheetId="2"/>
      <sheetData sheetId="3">
        <row r="10">
          <cell r="K10" t="str">
            <v>03017</v>
          </cell>
        </row>
      </sheetData>
      <sheetData sheetId="4">
        <row r="10">
          <cell r="A10" t="str">
            <v>00000</v>
          </cell>
          <cell r="B10" t="str">
            <v>STATE TOTAL</v>
          </cell>
          <cell r="C10">
            <v>970897.83999999973</v>
          </cell>
        </row>
        <row r="11">
          <cell r="A11" t="str">
            <v>01109</v>
          </cell>
          <cell r="B11" t="str">
            <v>WASHTUCNA</v>
          </cell>
          <cell r="C11">
            <v>51.23</v>
          </cell>
        </row>
        <row r="12">
          <cell r="A12" t="str">
            <v>01122</v>
          </cell>
          <cell r="B12" t="str">
            <v>BENGE</v>
          </cell>
          <cell r="C12">
            <v>10.11</v>
          </cell>
        </row>
        <row r="13">
          <cell r="A13" t="str">
            <v>01147</v>
          </cell>
          <cell r="B13" t="str">
            <v>OTHELLO</v>
          </cell>
          <cell r="C13">
            <v>3017.8</v>
          </cell>
        </row>
        <row r="14">
          <cell r="A14" t="str">
            <v>01158</v>
          </cell>
          <cell r="B14" t="str">
            <v>LIND</v>
          </cell>
          <cell r="C14">
            <v>230.89</v>
          </cell>
        </row>
        <row r="15">
          <cell r="A15" t="str">
            <v>01160</v>
          </cell>
          <cell r="B15" t="str">
            <v>RITZVILLE</v>
          </cell>
          <cell r="C15">
            <v>360.2</v>
          </cell>
        </row>
        <row r="16">
          <cell r="A16" t="str">
            <v>02250</v>
          </cell>
          <cell r="B16" t="str">
            <v>CLARKSTON</v>
          </cell>
          <cell r="C16">
            <v>2629.9</v>
          </cell>
        </row>
        <row r="17">
          <cell r="A17" t="str">
            <v>02420</v>
          </cell>
          <cell r="B17" t="str">
            <v>ASOTIN-ANATONE</v>
          </cell>
          <cell r="C17">
            <v>549.66</v>
          </cell>
        </row>
        <row r="18">
          <cell r="A18" t="str">
            <v>03017</v>
          </cell>
          <cell r="B18" t="str">
            <v>KENNEWICK</v>
          </cell>
          <cell r="C18">
            <v>13994.19</v>
          </cell>
        </row>
        <row r="19">
          <cell r="A19" t="str">
            <v>03050</v>
          </cell>
          <cell r="B19" t="str">
            <v>PATERSON</v>
          </cell>
          <cell r="C19">
            <v>105.34</v>
          </cell>
        </row>
        <row r="20">
          <cell r="A20" t="str">
            <v>03052</v>
          </cell>
          <cell r="B20" t="str">
            <v>KIONA BENTON</v>
          </cell>
          <cell r="C20">
            <v>1501.48</v>
          </cell>
        </row>
        <row r="21">
          <cell r="A21" t="str">
            <v>03053</v>
          </cell>
          <cell r="B21" t="str">
            <v>FINLEY</v>
          </cell>
          <cell r="C21">
            <v>936.23</v>
          </cell>
        </row>
        <row r="22">
          <cell r="A22" t="str">
            <v>03116</v>
          </cell>
          <cell r="B22" t="str">
            <v>PROSSER</v>
          </cell>
          <cell r="C22">
            <v>2727.48</v>
          </cell>
        </row>
        <row r="23">
          <cell r="A23" t="str">
            <v>03400</v>
          </cell>
          <cell r="B23" t="str">
            <v>RICHLAND</v>
          </cell>
          <cell r="C23">
            <v>9471.65</v>
          </cell>
        </row>
        <row r="24">
          <cell r="A24" t="str">
            <v>04019</v>
          </cell>
          <cell r="B24" t="str">
            <v>MANSON</v>
          </cell>
          <cell r="C24">
            <v>595.39</v>
          </cell>
        </row>
        <row r="25">
          <cell r="A25" t="str">
            <v>04069</v>
          </cell>
          <cell r="B25" t="str">
            <v>STEHEKIN</v>
          </cell>
          <cell r="C25">
            <v>13</v>
          </cell>
        </row>
        <row r="26">
          <cell r="A26" t="str">
            <v>04127</v>
          </cell>
          <cell r="B26" t="str">
            <v>ENTIAT</v>
          </cell>
          <cell r="C26">
            <v>363.41</v>
          </cell>
        </row>
        <row r="27">
          <cell r="A27" t="str">
            <v>04129</v>
          </cell>
          <cell r="B27" t="str">
            <v>LAKE CHELAN</v>
          </cell>
          <cell r="C27">
            <v>1238.21</v>
          </cell>
        </row>
        <row r="28">
          <cell r="A28" t="str">
            <v>04222</v>
          </cell>
          <cell r="B28" t="str">
            <v>CASHMERE</v>
          </cell>
          <cell r="C28">
            <v>1438.82</v>
          </cell>
        </row>
        <row r="29">
          <cell r="A29" t="str">
            <v>04228</v>
          </cell>
          <cell r="B29" t="str">
            <v>CASCADE</v>
          </cell>
          <cell r="C29">
            <v>1300.52</v>
          </cell>
        </row>
        <row r="30">
          <cell r="A30" t="str">
            <v>04246</v>
          </cell>
          <cell r="B30" t="str">
            <v>WENATCHEE</v>
          </cell>
          <cell r="C30">
            <v>6990.68</v>
          </cell>
        </row>
        <row r="31">
          <cell r="A31" t="str">
            <v>05121</v>
          </cell>
          <cell r="B31" t="str">
            <v>PORT ANGELES</v>
          </cell>
          <cell r="C31">
            <v>4364.68</v>
          </cell>
        </row>
        <row r="32">
          <cell r="A32" t="str">
            <v>05313</v>
          </cell>
          <cell r="B32" t="str">
            <v>CRESCENT</v>
          </cell>
          <cell r="C32">
            <v>268.23</v>
          </cell>
        </row>
        <row r="33">
          <cell r="A33" t="str">
            <v>05323</v>
          </cell>
          <cell r="B33" t="str">
            <v>SEQUIM</v>
          </cell>
          <cell r="C33">
            <v>2841.16</v>
          </cell>
        </row>
        <row r="34">
          <cell r="A34" t="str">
            <v>05401</v>
          </cell>
          <cell r="B34" t="str">
            <v>CAPE FLATTERY</v>
          </cell>
          <cell r="C34">
            <v>486.09</v>
          </cell>
        </row>
        <row r="35">
          <cell r="A35" t="str">
            <v>05402</v>
          </cell>
          <cell r="B35" t="str">
            <v>QUILLAYUTE VALLEY</v>
          </cell>
          <cell r="C35">
            <v>1197.96</v>
          </cell>
        </row>
        <row r="36">
          <cell r="A36" t="str">
            <v>06037</v>
          </cell>
          <cell r="B36" t="str">
            <v>VANCOUVER</v>
          </cell>
          <cell r="C36">
            <v>21096.41</v>
          </cell>
        </row>
        <row r="37">
          <cell r="A37" t="str">
            <v>06098</v>
          </cell>
          <cell r="B37" t="str">
            <v>HOCKINSON</v>
          </cell>
          <cell r="C37">
            <v>1955.29</v>
          </cell>
        </row>
        <row r="38">
          <cell r="A38" t="str">
            <v>06101</v>
          </cell>
          <cell r="B38" t="str">
            <v>LACENTER</v>
          </cell>
          <cell r="C38">
            <v>1411.2</v>
          </cell>
        </row>
        <row r="39">
          <cell r="A39" t="str">
            <v>06103</v>
          </cell>
          <cell r="B39" t="str">
            <v>GREEN MOUNTAIN</v>
          </cell>
          <cell r="C39">
            <v>111.5</v>
          </cell>
        </row>
        <row r="40">
          <cell r="A40" t="str">
            <v>06112</v>
          </cell>
          <cell r="B40" t="str">
            <v>WASHOUGAL</v>
          </cell>
          <cell r="C40">
            <v>2837.29</v>
          </cell>
        </row>
        <row r="41">
          <cell r="A41" t="str">
            <v>06114</v>
          </cell>
          <cell r="B41" t="str">
            <v>EVERGREEN (CLARK)</v>
          </cell>
          <cell r="C41">
            <v>24018.97</v>
          </cell>
        </row>
        <row r="42">
          <cell r="A42" t="str">
            <v>06117</v>
          </cell>
          <cell r="B42" t="str">
            <v>CAMAS</v>
          </cell>
          <cell r="C42">
            <v>5012.6400000000003</v>
          </cell>
        </row>
        <row r="43">
          <cell r="A43" t="str">
            <v>06119</v>
          </cell>
          <cell r="B43" t="str">
            <v>BATTLE GROUND</v>
          </cell>
          <cell r="C43">
            <v>12315.3</v>
          </cell>
        </row>
        <row r="44">
          <cell r="A44" t="str">
            <v>06122</v>
          </cell>
          <cell r="B44" t="str">
            <v>RIDGEFIELD</v>
          </cell>
          <cell r="C44">
            <v>1887.1</v>
          </cell>
        </row>
        <row r="45">
          <cell r="A45" t="str">
            <v>07002</v>
          </cell>
          <cell r="B45" t="str">
            <v>DAYTON</v>
          </cell>
          <cell r="C45">
            <v>516.91999999999996</v>
          </cell>
        </row>
        <row r="46">
          <cell r="A46" t="str">
            <v>07035</v>
          </cell>
          <cell r="B46" t="str">
            <v>STARBUCK</v>
          </cell>
          <cell r="C46">
            <v>12.88</v>
          </cell>
        </row>
        <row r="47">
          <cell r="A47" t="str">
            <v>08122</v>
          </cell>
          <cell r="B47" t="str">
            <v>LONGVIEW</v>
          </cell>
          <cell r="C47">
            <v>6908.22</v>
          </cell>
        </row>
        <row r="48">
          <cell r="A48" t="str">
            <v>08130</v>
          </cell>
          <cell r="B48" t="str">
            <v>TOUTLE LAKE</v>
          </cell>
          <cell r="C48">
            <v>616.66</v>
          </cell>
        </row>
        <row r="49">
          <cell r="A49" t="str">
            <v>08401</v>
          </cell>
          <cell r="B49" t="str">
            <v>CASTLE ROCK</v>
          </cell>
          <cell r="C49">
            <v>1361.93</v>
          </cell>
        </row>
        <row r="50">
          <cell r="A50" t="str">
            <v>08402</v>
          </cell>
          <cell r="B50" t="str">
            <v>KALAMA</v>
          </cell>
          <cell r="C50">
            <v>979.38</v>
          </cell>
        </row>
        <row r="51">
          <cell r="A51" t="str">
            <v>08404</v>
          </cell>
          <cell r="B51" t="str">
            <v>WOODLAND</v>
          </cell>
          <cell r="C51">
            <v>2066.39</v>
          </cell>
        </row>
        <row r="52">
          <cell r="A52" t="str">
            <v>08458</v>
          </cell>
          <cell r="B52" t="str">
            <v>KELSO</v>
          </cell>
          <cell r="C52">
            <v>5002.74</v>
          </cell>
        </row>
        <row r="53">
          <cell r="A53" t="str">
            <v>09013</v>
          </cell>
          <cell r="B53" t="str">
            <v>ORONDO</v>
          </cell>
          <cell r="C53">
            <v>174.18</v>
          </cell>
        </row>
        <row r="54">
          <cell r="A54" t="str">
            <v>09075</v>
          </cell>
          <cell r="B54" t="str">
            <v>BRIDGEPORT</v>
          </cell>
          <cell r="C54">
            <v>695.2</v>
          </cell>
        </row>
        <row r="55">
          <cell r="A55" t="str">
            <v>09102</v>
          </cell>
          <cell r="B55" t="str">
            <v>PALISADES</v>
          </cell>
          <cell r="C55">
            <v>34.380000000000003</v>
          </cell>
        </row>
        <row r="56">
          <cell r="A56" t="str">
            <v>09206</v>
          </cell>
          <cell r="B56" t="str">
            <v>EASTMONT</v>
          </cell>
          <cell r="C56">
            <v>5263.93</v>
          </cell>
        </row>
        <row r="57">
          <cell r="A57" t="str">
            <v>09207</v>
          </cell>
          <cell r="B57" t="str">
            <v>MANSFIELD</v>
          </cell>
          <cell r="C57">
            <v>79.55</v>
          </cell>
        </row>
        <row r="58">
          <cell r="A58" t="str">
            <v>09209</v>
          </cell>
          <cell r="B58" t="str">
            <v>WATERVILLE</v>
          </cell>
          <cell r="C58">
            <v>320.88</v>
          </cell>
        </row>
        <row r="59">
          <cell r="A59" t="str">
            <v>10003</v>
          </cell>
          <cell r="B59" t="str">
            <v>KELLER</v>
          </cell>
          <cell r="C59">
            <v>41.28</v>
          </cell>
        </row>
        <row r="60">
          <cell r="A60" t="str">
            <v>10050</v>
          </cell>
          <cell r="B60" t="str">
            <v>CURLEW</v>
          </cell>
          <cell r="C60">
            <v>244.9</v>
          </cell>
        </row>
        <row r="61">
          <cell r="A61" t="str">
            <v>10065</v>
          </cell>
          <cell r="B61" t="str">
            <v>ORIENT</v>
          </cell>
          <cell r="C61">
            <v>79.67</v>
          </cell>
        </row>
        <row r="62">
          <cell r="A62" t="str">
            <v>10070</v>
          </cell>
          <cell r="B62" t="str">
            <v>INCHELIUM</v>
          </cell>
          <cell r="C62">
            <v>218.27</v>
          </cell>
        </row>
        <row r="63">
          <cell r="A63" t="str">
            <v>10309</v>
          </cell>
          <cell r="B63" t="str">
            <v>REPUBLIC</v>
          </cell>
          <cell r="C63">
            <v>432.8</v>
          </cell>
        </row>
        <row r="64">
          <cell r="A64" t="str">
            <v>11001</v>
          </cell>
          <cell r="B64" t="str">
            <v>PASCO</v>
          </cell>
          <cell r="C64">
            <v>11011.83</v>
          </cell>
        </row>
        <row r="65">
          <cell r="A65" t="str">
            <v>11051</v>
          </cell>
          <cell r="B65" t="str">
            <v>NORTH FRANKLIN</v>
          </cell>
          <cell r="C65">
            <v>1722.17</v>
          </cell>
        </row>
        <row r="66">
          <cell r="A66" t="str">
            <v>11054</v>
          </cell>
          <cell r="B66" t="str">
            <v>STAR</v>
          </cell>
          <cell r="C66">
            <v>11.56</v>
          </cell>
        </row>
        <row r="67">
          <cell r="A67" t="str">
            <v>11056</v>
          </cell>
          <cell r="B67" t="str">
            <v>KAHLOTUS</v>
          </cell>
          <cell r="C67">
            <v>72.88</v>
          </cell>
        </row>
        <row r="68">
          <cell r="A68" t="str">
            <v>12110</v>
          </cell>
          <cell r="B68" t="str">
            <v>POMEROY</v>
          </cell>
          <cell r="C68">
            <v>355.6</v>
          </cell>
        </row>
        <row r="69">
          <cell r="A69" t="str">
            <v>13073</v>
          </cell>
          <cell r="B69" t="str">
            <v>WAHLUKE</v>
          </cell>
          <cell r="C69">
            <v>1692.77</v>
          </cell>
        </row>
        <row r="70">
          <cell r="A70" t="str">
            <v>13144</v>
          </cell>
          <cell r="B70" t="str">
            <v>QUINCY</v>
          </cell>
          <cell r="C70">
            <v>2207.41</v>
          </cell>
        </row>
        <row r="71">
          <cell r="A71" t="str">
            <v>13146</v>
          </cell>
          <cell r="B71" t="str">
            <v>WARDEN</v>
          </cell>
          <cell r="C71">
            <v>895.71</v>
          </cell>
        </row>
        <row r="72">
          <cell r="A72" t="str">
            <v>13151</v>
          </cell>
          <cell r="B72" t="str">
            <v>COULEE/HARTLINE</v>
          </cell>
          <cell r="C72">
            <v>169.34</v>
          </cell>
        </row>
        <row r="73">
          <cell r="A73" t="str">
            <v>13156</v>
          </cell>
          <cell r="B73" t="str">
            <v>SOAP LAKE</v>
          </cell>
          <cell r="C73">
            <v>498.86</v>
          </cell>
        </row>
        <row r="74">
          <cell r="A74" t="str">
            <v>13160</v>
          </cell>
          <cell r="B74" t="str">
            <v>ROYAL</v>
          </cell>
          <cell r="C74">
            <v>1326.42</v>
          </cell>
        </row>
        <row r="75">
          <cell r="A75" t="str">
            <v>13161</v>
          </cell>
          <cell r="B75" t="str">
            <v>MOSES LAKE</v>
          </cell>
          <cell r="C75">
            <v>6553.15</v>
          </cell>
        </row>
        <row r="76">
          <cell r="A76" t="str">
            <v>13165</v>
          </cell>
          <cell r="B76" t="str">
            <v>EPHRATA</v>
          </cell>
          <cell r="C76">
            <v>2114.52</v>
          </cell>
        </row>
        <row r="77">
          <cell r="A77" t="str">
            <v>13167</v>
          </cell>
          <cell r="B77" t="str">
            <v>WILSON CREEK</v>
          </cell>
          <cell r="C77">
            <v>129.47</v>
          </cell>
        </row>
        <row r="78">
          <cell r="A78" t="str">
            <v>13301</v>
          </cell>
          <cell r="B78" t="str">
            <v>GRAND COULEE DAM</v>
          </cell>
          <cell r="C78">
            <v>719.7</v>
          </cell>
        </row>
        <row r="79">
          <cell r="A79" t="str">
            <v>14005</v>
          </cell>
          <cell r="B79" t="str">
            <v>ABERDEEN</v>
          </cell>
          <cell r="C79">
            <v>3605.56</v>
          </cell>
        </row>
        <row r="80">
          <cell r="A80" t="str">
            <v>14028</v>
          </cell>
          <cell r="B80" t="str">
            <v>HOQUIAM</v>
          </cell>
          <cell r="C80">
            <v>1943.44</v>
          </cell>
        </row>
        <row r="81">
          <cell r="A81" t="str">
            <v>14064</v>
          </cell>
          <cell r="B81" t="str">
            <v>NORTH BEACH</v>
          </cell>
          <cell r="C81">
            <v>690.49</v>
          </cell>
        </row>
        <row r="82">
          <cell r="A82" t="str">
            <v>14065</v>
          </cell>
          <cell r="B82" t="str">
            <v>MC CLEARY</v>
          </cell>
          <cell r="C82">
            <v>268.88</v>
          </cell>
        </row>
        <row r="83">
          <cell r="A83" t="str">
            <v>14066</v>
          </cell>
          <cell r="B83" t="str">
            <v>MONTESANO</v>
          </cell>
          <cell r="C83">
            <v>1252.25</v>
          </cell>
        </row>
        <row r="84">
          <cell r="A84" t="str">
            <v>14068</v>
          </cell>
          <cell r="B84" t="str">
            <v>ELMA</v>
          </cell>
          <cell r="C84">
            <v>1802.57</v>
          </cell>
        </row>
        <row r="85">
          <cell r="A85" t="str">
            <v>14077</v>
          </cell>
          <cell r="B85" t="str">
            <v>TAHOLAH</v>
          </cell>
          <cell r="C85">
            <v>204.42</v>
          </cell>
        </row>
        <row r="86">
          <cell r="A86" t="str">
            <v>14097</v>
          </cell>
          <cell r="B86" t="str">
            <v>LAKE QUINAULT</v>
          </cell>
          <cell r="C86">
            <v>225.04</v>
          </cell>
        </row>
        <row r="87">
          <cell r="A87" t="str">
            <v>14099</v>
          </cell>
          <cell r="B87" t="str">
            <v>COSMOPOLIS</v>
          </cell>
          <cell r="C87">
            <v>173.5</v>
          </cell>
        </row>
        <row r="88">
          <cell r="A88" t="str">
            <v>14104</v>
          </cell>
          <cell r="B88" t="str">
            <v>SATSOP</v>
          </cell>
          <cell r="C88">
            <v>53.94</v>
          </cell>
        </row>
        <row r="89">
          <cell r="A89" t="str">
            <v>14117</v>
          </cell>
          <cell r="B89" t="str">
            <v>WISHKAH VALLEY</v>
          </cell>
          <cell r="C89">
            <v>186.25</v>
          </cell>
        </row>
        <row r="90">
          <cell r="A90" t="str">
            <v>14172</v>
          </cell>
          <cell r="B90" t="str">
            <v>OCOSTA</v>
          </cell>
          <cell r="C90">
            <v>653.05999999999995</v>
          </cell>
        </row>
        <row r="91">
          <cell r="A91" t="str">
            <v>14400</v>
          </cell>
          <cell r="B91" t="str">
            <v>OAKVILLE</v>
          </cell>
          <cell r="C91">
            <v>272.44</v>
          </cell>
        </row>
        <row r="92">
          <cell r="A92" t="str">
            <v>15201</v>
          </cell>
          <cell r="B92" t="str">
            <v>OAK HARBOR</v>
          </cell>
          <cell r="C92">
            <v>5503.26</v>
          </cell>
        </row>
        <row r="93">
          <cell r="A93" t="str">
            <v>15204</v>
          </cell>
          <cell r="B93" t="str">
            <v>COUPEVILLE</v>
          </cell>
          <cell r="C93">
            <v>1134.26</v>
          </cell>
        </row>
        <row r="94">
          <cell r="A94" t="str">
            <v>15206</v>
          </cell>
          <cell r="B94" t="str">
            <v>SOUTH WHIDBEY</v>
          </cell>
          <cell r="C94">
            <v>1974.68</v>
          </cell>
        </row>
        <row r="95">
          <cell r="A95" t="str">
            <v>16020</v>
          </cell>
          <cell r="B95" t="str">
            <v>QUEETS-CLEARWATER</v>
          </cell>
          <cell r="C95">
            <v>25.23</v>
          </cell>
        </row>
        <row r="96">
          <cell r="A96" t="str">
            <v>16046</v>
          </cell>
          <cell r="B96" t="str">
            <v>BRINNON</v>
          </cell>
          <cell r="C96">
            <v>50.4</v>
          </cell>
        </row>
        <row r="97">
          <cell r="A97" t="str">
            <v>16048</v>
          </cell>
          <cell r="B97" t="str">
            <v>QUILCENE</v>
          </cell>
          <cell r="C97">
            <v>273.12</v>
          </cell>
        </row>
        <row r="98">
          <cell r="A98" t="str">
            <v>16049</v>
          </cell>
          <cell r="B98" t="str">
            <v>CHIMACUM</v>
          </cell>
          <cell r="C98">
            <v>1192.04</v>
          </cell>
        </row>
        <row r="99">
          <cell r="A99" t="str">
            <v>16050</v>
          </cell>
          <cell r="B99" t="str">
            <v>PORT TOWNSEND</v>
          </cell>
          <cell r="C99">
            <v>1492.69</v>
          </cell>
        </row>
        <row r="100">
          <cell r="A100" t="str">
            <v>17001</v>
          </cell>
          <cell r="B100" t="str">
            <v>SEATTLE</v>
          </cell>
          <cell r="C100">
            <v>43768.72</v>
          </cell>
        </row>
        <row r="101">
          <cell r="A101" t="str">
            <v>17210</v>
          </cell>
          <cell r="B101" t="str">
            <v>FEDERAL WAY</v>
          </cell>
          <cell r="C101">
            <v>21434.639999999999</v>
          </cell>
        </row>
        <row r="102">
          <cell r="A102" t="str">
            <v>17216</v>
          </cell>
          <cell r="B102" t="str">
            <v>ENUMCLAW</v>
          </cell>
          <cell r="C102">
            <v>4635.04</v>
          </cell>
        </row>
        <row r="103">
          <cell r="A103" t="str">
            <v>17400</v>
          </cell>
          <cell r="B103" t="str">
            <v>MERCER ISLAND</v>
          </cell>
          <cell r="C103">
            <v>3970.81</v>
          </cell>
        </row>
        <row r="104">
          <cell r="A104" t="str">
            <v>17401</v>
          </cell>
          <cell r="B104" t="str">
            <v>HIGHLINE</v>
          </cell>
          <cell r="C104">
            <v>16783.48</v>
          </cell>
        </row>
        <row r="105">
          <cell r="A105" t="str">
            <v>17402</v>
          </cell>
          <cell r="B105" t="str">
            <v>VASHON ISLAND</v>
          </cell>
          <cell r="C105">
            <v>1526.47</v>
          </cell>
        </row>
        <row r="106">
          <cell r="A106" t="str">
            <v>17403</v>
          </cell>
          <cell r="B106" t="str">
            <v>RENTON</v>
          </cell>
          <cell r="C106">
            <v>12737.55</v>
          </cell>
        </row>
        <row r="107">
          <cell r="A107" t="str">
            <v>17404</v>
          </cell>
          <cell r="B107" t="str">
            <v>SKYKOMISH</v>
          </cell>
          <cell r="C107">
            <v>75.3</v>
          </cell>
        </row>
        <row r="108">
          <cell r="A108" t="str">
            <v>17405</v>
          </cell>
          <cell r="B108" t="str">
            <v>BELLEVUE</v>
          </cell>
          <cell r="C108">
            <v>15740.21</v>
          </cell>
        </row>
        <row r="109">
          <cell r="A109" t="str">
            <v>17406</v>
          </cell>
          <cell r="B109" t="str">
            <v>TUKWILA</v>
          </cell>
          <cell r="C109">
            <v>2503.9699999999998</v>
          </cell>
        </row>
        <row r="110">
          <cell r="A110" t="str">
            <v>17407</v>
          </cell>
          <cell r="B110" t="str">
            <v>RIVERVIEW</v>
          </cell>
          <cell r="C110">
            <v>2902.64</v>
          </cell>
        </row>
        <row r="111">
          <cell r="A111" t="str">
            <v>17408</v>
          </cell>
          <cell r="B111" t="str">
            <v>AUBURN</v>
          </cell>
          <cell r="C111">
            <v>13418.66</v>
          </cell>
        </row>
        <row r="112">
          <cell r="A112" t="str">
            <v>17409</v>
          </cell>
          <cell r="B112" t="str">
            <v>TAHOMA</v>
          </cell>
          <cell r="C112">
            <v>6512.06</v>
          </cell>
        </row>
        <row r="113">
          <cell r="A113" t="str">
            <v>17410</v>
          </cell>
          <cell r="B113" t="str">
            <v>SNOQUALMIE VALLEY</v>
          </cell>
          <cell r="C113">
            <v>5052.29</v>
          </cell>
        </row>
        <row r="114">
          <cell r="A114" t="str">
            <v>17411</v>
          </cell>
          <cell r="B114" t="str">
            <v>ISSAQUAH</v>
          </cell>
          <cell r="C114">
            <v>15059.16</v>
          </cell>
        </row>
        <row r="115">
          <cell r="A115" t="str">
            <v>17412</v>
          </cell>
          <cell r="B115" t="str">
            <v>SHORELINE</v>
          </cell>
          <cell r="C115">
            <v>9478.1</v>
          </cell>
        </row>
        <row r="116">
          <cell r="A116" t="str">
            <v>17414</v>
          </cell>
          <cell r="B116" t="str">
            <v>LAKE WASHINGTON</v>
          </cell>
          <cell r="C116">
            <v>22718.799999999999</v>
          </cell>
        </row>
        <row r="117">
          <cell r="A117" t="str">
            <v>17415</v>
          </cell>
          <cell r="B117" t="str">
            <v>KENT</v>
          </cell>
          <cell r="C117">
            <v>26102.74</v>
          </cell>
        </row>
        <row r="118">
          <cell r="A118" t="str">
            <v>17417</v>
          </cell>
          <cell r="B118" t="str">
            <v>NORTHSHORE</v>
          </cell>
          <cell r="C118">
            <v>19387.580000000002</v>
          </cell>
        </row>
        <row r="119">
          <cell r="A119" t="str">
            <v>17937</v>
          </cell>
          <cell r="B119" t="str">
            <v>Lake Wa tech</v>
          </cell>
          <cell r="C119">
            <v>0</v>
          </cell>
        </row>
        <row r="120">
          <cell r="A120" t="str">
            <v>17942</v>
          </cell>
          <cell r="B120" t="str">
            <v>SVI</v>
          </cell>
          <cell r="C120">
            <v>0</v>
          </cell>
        </row>
        <row r="121">
          <cell r="A121" t="str">
            <v>18100</v>
          </cell>
          <cell r="B121" t="str">
            <v>BREMERTON</v>
          </cell>
          <cell r="C121">
            <v>5177.95</v>
          </cell>
        </row>
        <row r="122">
          <cell r="A122" t="str">
            <v>18303</v>
          </cell>
          <cell r="B122" t="str">
            <v>BAINBRIDGE</v>
          </cell>
          <cell r="C122">
            <v>4098.24</v>
          </cell>
        </row>
        <row r="123">
          <cell r="A123" t="str">
            <v>18400</v>
          </cell>
          <cell r="B123" t="str">
            <v>NORTH KITSAP</v>
          </cell>
          <cell r="C123">
            <v>6578.88</v>
          </cell>
        </row>
        <row r="124">
          <cell r="A124" t="str">
            <v>18401</v>
          </cell>
          <cell r="B124" t="str">
            <v>CENTRAL KITSAP</v>
          </cell>
          <cell r="C124">
            <v>12078.85</v>
          </cell>
        </row>
        <row r="125">
          <cell r="A125" t="str">
            <v>18402</v>
          </cell>
          <cell r="B125" t="str">
            <v>SOUTH KITSAP</v>
          </cell>
          <cell r="C125">
            <v>10219.76</v>
          </cell>
        </row>
        <row r="126">
          <cell r="A126" t="str">
            <v>19007</v>
          </cell>
          <cell r="B126" t="str">
            <v>DAMMAN</v>
          </cell>
          <cell r="C126">
            <v>36.229999999999997</v>
          </cell>
        </row>
        <row r="127">
          <cell r="A127" t="str">
            <v>19028</v>
          </cell>
          <cell r="B127" t="str">
            <v>EASTON</v>
          </cell>
          <cell r="C127">
            <v>110.24</v>
          </cell>
        </row>
        <row r="128">
          <cell r="A128" t="str">
            <v>19400</v>
          </cell>
          <cell r="B128" t="str">
            <v>THORP</v>
          </cell>
          <cell r="C128">
            <v>163.28</v>
          </cell>
        </row>
        <row r="129">
          <cell r="A129" t="str">
            <v>19401</v>
          </cell>
          <cell r="B129" t="str">
            <v>ELLENSBURG</v>
          </cell>
          <cell r="C129">
            <v>2788.58</v>
          </cell>
        </row>
        <row r="130">
          <cell r="A130" t="str">
            <v>19403</v>
          </cell>
          <cell r="B130" t="str">
            <v>KITTITAS</v>
          </cell>
          <cell r="C130">
            <v>564.72</v>
          </cell>
        </row>
        <row r="131">
          <cell r="A131" t="str">
            <v>19404</v>
          </cell>
          <cell r="B131" t="str">
            <v>CLE ELUM-ROSLYN</v>
          </cell>
          <cell r="C131">
            <v>972.49</v>
          </cell>
        </row>
        <row r="132">
          <cell r="A132" t="str">
            <v>20094</v>
          </cell>
          <cell r="B132" t="str">
            <v>WISHRAM</v>
          </cell>
          <cell r="C132">
            <v>54.99</v>
          </cell>
        </row>
        <row r="133">
          <cell r="A133" t="str">
            <v>20203</v>
          </cell>
          <cell r="B133" t="str">
            <v>BICKLETON</v>
          </cell>
          <cell r="C133">
            <v>96.05</v>
          </cell>
        </row>
        <row r="134">
          <cell r="A134" t="str">
            <v>20215</v>
          </cell>
          <cell r="B134" t="str">
            <v>CENTERVILLE</v>
          </cell>
          <cell r="C134">
            <v>85.28</v>
          </cell>
        </row>
        <row r="135">
          <cell r="A135" t="str">
            <v>20400</v>
          </cell>
          <cell r="B135" t="str">
            <v>TROUT LAKE</v>
          </cell>
          <cell r="C135">
            <v>161.06</v>
          </cell>
        </row>
        <row r="136">
          <cell r="A136" t="str">
            <v>20401</v>
          </cell>
          <cell r="B136" t="str">
            <v>GLENWOOD</v>
          </cell>
          <cell r="C136">
            <v>66.16</v>
          </cell>
        </row>
        <row r="137">
          <cell r="A137" t="str">
            <v>20402</v>
          </cell>
          <cell r="B137" t="str">
            <v>KLICKITAT</v>
          </cell>
          <cell r="C137">
            <v>143.15</v>
          </cell>
        </row>
        <row r="138">
          <cell r="A138" t="str">
            <v>20403</v>
          </cell>
          <cell r="B138" t="str">
            <v>ROOSEVELT</v>
          </cell>
          <cell r="C138">
            <v>19.73</v>
          </cell>
        </row>
        <row r="139">
          <cell r="A139" t="str">
            <v>20404</v>
          </cell>
          <cell r="B139" t="str">
            <v>GOLDENDALE</v>
          </cell>
          <cell r="C139">
            <v>1051.8599999999999</v>
          </cell>
        </row>
        <row r="140">
          <cell r="A140" t="str">
            <v>20405</v>
          </cell>
          <cell r="B140" t="str">
            <v>WHITE SALMON</v>
          </cell>
          <cell r="C140">
            <v>1127.2</v>
          </cell>
        </row>
        <row r="141">
          <cell r="A141" t="str">
            <v>20406</v>
          </cell>
          <cell r="B141" t="str">
            <v>LYLE</v>
          </cell>
          <cell r="C141">
            <v>365.51</v>
          </cell>
        </row>
        <row r="142">
          <cell r="A142" t="str">
            <v>21014</v>
          </cell>
          <cell r="B142" t="str">
            <v>NAPAVINE</v>
          </cell>
          <cell r="C142">
            <v>688.76</v>
          </cell>
        </row>
        <row r="143">
          <cell r="A143" t="str">
            <v>21018</v>
          </cell>
          <cell r="B143" t="str">
            <v>VADER</v>
          </cell>
          <cell r="C143">
            <v>64.72</v>
          </cell>
        </row>
        <row r="144">
          <cell r="A144" t="str">
            <v>21036</v>
          </cell>
          <cell r="B144" t="str">
            <v>EVALINE</v>
          </cell>
          <cell r="C144">
            <v>40.99</v>
          </cell>
        </row>
        <row r="145">
          <cell r="A145" t="str">
            <v>21206</v>
          </cell>
          <cell r="B145" t="str">
            <v>MOSSYROCK</v>
          </cell>
          <cell r="C145">
            <v>635.08000000000004</v>
          </cell>
        </row>
        <row r="146">
          <cell r="A146" t="str">
            <v>21214</v>
          </cell>
          <cell r="B146" t="str">
            <v>MORTON</v>
          </cell>
          <cell r="C146">
            <v>422.81</v>
          </cell>
        </row>
        <row r="147">
          <cell r="A147" t="str">
            <v>21226</v>
          </cell>
          <cell r="B147" t="str">
            <v>ADNA</v>
          </cell>
          <cell r="C147">
            <v>544.42999999999995</v>
          </cell>
        </row>
        <row r="148">
          <cell r="A148" t="str">
            <v>21232</v>
          </cell>
          <cell r="B148" t="str">
            <v>WINLOCK</v>
          </cell>
          <cell r="C148">
            <v>754.78</v>
          </cell>
        </row>
        <row r="149">
          <cell r="A149" t="str">
            <v>21234</v>
          </cell>
          <cell r="B149" t="str">
            <v>BOISTFORT</v>
          </cell>
          <cell r="C149">
            <v>97.06</v>
          </cell>
        </row>
        <row r="150">
          <cell r="A150" t="str">
            <v>21237</v>
          </cell>
          <cell r="B150" t="str">
            <v>TOLEDO</v>
          </cell>
          <cell r="C150">
            <v>964.88</v>
          </cell>
        </row>
        <row r="151">
          <cell r="A151" t="str">
            <v>21300</v>
          </cell>
          <cell r="B151" t="str">
            <v>ONALASKA</v>
          </cell>
          <cell r="C151">
            <v>868.02</v>
          </cell>
        </row>
        <row r="152">
          <cell r="A152" t="str">
            <v>21301</v>
          </cell>
          <cell r="B152" t="str">
            <v>PE ELL</v>
          </cell>
          <cell r="C152">
            <v>310.22000000000003</v>
          </cell>
        </row>
        <row r="153">
          <cell r="A153" t="str">
            <v>21302</v>
          </cell>
          <cell r="B153" t="str">
            <v>CHEHALIS</v>
          </cell>
          <cell r="C153">
            <v>2637.23</v>
          </cell>
        </row>
        <row r="154">
          <cell r="A154" t="str">
            <v>21303</v>
          </cell>
          <cell r="B154" t="str">
            <v>WHITE PASS</v>
          </cell>
          <cell r="C154">
            <v>541.76</v>
          </cell>
        </row>
        <row r="155">
          <cell r="A155" t="str">
            <v>21401</v>
          </cell>
          <cell r="B155" t="str">
            <v>CENTRALIA</v>
          </cell>
          <cell r="C155">
            <v>3278.35</v>
          </cell>
        </row>
        <row r="156">
          <cell r="A156" t="str">
            <v>22008</v>
          </cell>
          <cell r="B156" t="str">
            <v>SPRAGUE</v>
          </cell>
          <cell r="C156">
            <v>89.35</v>
          </cell>
        </row>
        <row r="157">
          <cell r="A157" t="str">
            <v>22009</v>
          </cell>
          <cell r="B157" t="str">
            <v>REARDAN</v>
          </cell>
          <cell r="C157">
            <v>657.71</v>
          </cell>
        </row>
        <row r="158">
          <cell r="A158" t="str">
            <v>22017</v>
          </cell>
          <cell r="B158" t="str">
            <v>ALMIRA</v>
          </cell>
          <cell r="C158">
            <v>63.37</v>
          </cell>
        </row>
        <row r="159">
          <cell r="A159" t="str">
            <v>22073</v>
          </cell>
          <cell r="B159" t="str">
            <v>CRESTON</v>
          </cell>
          <cell r="C159">
            <v>117.19</v>
          </cell>
        </row>
        <row r="160">
          <cell r="A160" t="str">
            <v>22105</v>
          </cell>
          <cell r="B160" t="str">
            <v>ODESSA</v>
          </cell>
          <cell r="C160">
            <v>230.23</v>
          </cell>
        </row>
        <row r="161">
          <cell r="A161" t="str">
            <v>22200</v>
          </cell>
          <cell r="B161" t="str">
            <v>WILBUR</v>
          </cell>
          <cell r="C161">
            <v>215.73</v>
          </cell>
        </row>
        <row r="162">
          <cell r="A162" t="str">
            <v>22204</v>
          </cell>
          <cell r="B162" t="str">
            <v>HARRINGTON</v>
          </cell>
          <cell r="C162">
            <v>135.94</v>
          </cell>
        </row>
        <row r="163">
          <cell r="A163" t="str">
            <v>22207</v>
          </cell>
          <cell r="B163" t="str">
            <v>DAVENPORT</v>
          </cell>
          <cell r="C163">
            <v>552.05999999999995</v>
          </cell>
        </row>
        <row r="164">
          <cell r="A164" t="str">
            <v>23042</v>
          </cell>
          <cell r="B164" t="str">
            <v>SOUTHSIDE</v>
          </cell>
          <cell r="C164">
            <v>239.94</v>
          </cell>
        </row>
        <row r="165">
          <cell r="A165" t="str">
            <v>23054</v>
          </cell>
          <cell r="B165" t="str">
            <v>GRAPEVIEW</v>
          </cell>
          <cell r="C165">
            <v>179.63</v>
          </cell>
        </row>
        <row r="166">
          <cell r="A166" t="str">
            <v>23309</v>
          </cell>
          <cell r="B166" t="str">
            <v>SHELTON</v>
          </cell>
          <cell r="C166">
            <v>4044.2</v>
          </cell>
        </row>
        <row r="167">
          <cell r="A167" t="str">
            <v>23311</v>
          </cell>
          <cell r="B167" t="str">
            <v>MARY M KNIGHT</v>
          </cell>
          <cell r="C167">
            <v>170</v>
          </cell>
        </row>
        <row r="168">
          <cell r="A168" t="str">
            <v>23402</v>
          </cell>
          <cell r="B168" t="str">
            <v>PIONEER</v>
          </cell>
          <cell r="C168">
            <v>697.51</v>
          </cell>
        </row>
        <row r="169">
          <cell r="A169" t="str">
            <v>23403</v>
          </cell>
          <cell r="B169" t="str">
            <v>NORTH MASON</v>
          </cell>
          <cell r="C169">
            <v>2215.3000000000002</v>
          </cell>
        </row>
        <row r="170">
          <cell r="A170" t="str">
            <v>23404</v>
          </cell>
          <cell r="B170" t="str">
            <v>HOOD CANAL</v>
          </cell>
          <cell r="C170">
            <v>286.02</v>
          </cell>
        </row>
        <row r="171">
          <cell r="A171" t="str">
            <v>24014</v>
          </cell>
          <cell r="B171" t="str">
            <v>NESPELEM</v>
          </cell>
          <cell r="C171">
            <v>153.77000000000001</v>
          </cell>
        </row>
        <row r="172">
          <cell r="A172" t="str">
            <v>24019</v>
          </cell>
          <cell r="B172" t="str">
            <v>OMAK</v>
          </cell>
          <cell r="C172">
            <v>1669.28</v>
          </cell>
        </row>
        <row r="173">
          <cell r="A173" t="str">
            <v>24105</v>
          </cell>
          <cell r="B173" t="str">
            <v>OKANOGAN</v>
          </cell>
          <cell r="C173">
            <v>980.95</v>
          </cell>
        </row>
        <row r="174">
          <cell r="A174" t="str">
            <v>24111</v>
          </cell>
          <cell r="B174" t="str">
            <v>BREWSTER</v>
          </cell>
          <cell r="C174">
            <v>882.36</v>
          </cell>
        </row>
        <row r="175">
          <cell r="A175" t="str">
            <v>24122</v>
          </cell>
          <cell r="B175" t="str">
            <v>PATEROS</v>
          </cell>
          <cell r="C175">
            <v>285.16000000000003</v>
          </cell>
        </row>
        <row r="176">
          <cell r="A176" t="str">
            <v>24350</v>
          </cell>
          <cell r="B176" t="str">
            <v>METHOW VALLEY</v>
          </cell>
          <cell r="C176">
            <v>562.26</v>
          </cell>
        </row>
        <row r="177">
          <cell r="A177" t="str">
            <v>24404</v>
          </cell>
          <cell r="B177" t="str">
            <v>TONASKET</v>
          </cell>
          <cell r="C177">
            <v>1001.2</v>
          </cell>
        </row>
        <row r="178">
          <cell r="A178" t="str">
            <v>24410</v>
          </cell>
          <cell r="B178" t="str">
            <v>OROVILLE</v>
          </cell>
          <cell r="C178">
            <v>626.20000000000005</v>
          </cell>
        </row>
        <row r="179">
          <cell r="A179" t="str">
            <v>25101</v>
          </cell>
          <cell r="B179" t="str">
            <v>OCEAN BEACH</v>
          </cell>
          <cell r="C179">
            <v>1011.34</v>
          </cell>
        </row>
        <row r="180">
          <cell r="A180" t="str">
            <v>25116</v>
          </cell>
          <cell r="B180" t="str">
            <v>RAYMOND</v>
          </cell>
          <cell r="C180">
            <v>550.42999999999995</v>
          </cell>
        </row>
        <row r="181">
          <cell r="A181" t="str">
            <v>25118</v>
          </cell>
          <cell r="B181" t="str">
            <v>SOUTH BEND</v>
          </cell>
          <cell r="C181">
            <v>560.23</v>
          </cell>
        </row>
        <row r="182">
          <cell r="A182" t="str">
            <v>25155</v>
          </cell>
          <cell r="B182" t="str">
            <v>NASELLE GRAYS RIV</v>
          </cell>
          <cell r="C182">
            <v>345.54</v>
          </cell>
        </row>
        <row r="183">
          <cell r="A183" t="str">
            <v>25160</v>
          </cell>
          <cell r="B183" t="str">
            <v>WILLAPA VALLEY</v>
          </cell>
          <cell r="C183">
            <v>369.43</v>
          </cell>
        </row>
        <row r="184">
          <cell r="A184" t="str">
            <v>25200</v>
          </cell>
          <cell r="B184" t="str">
            <v>NORTH RIVER</v>
          </cell>
          <cell r="C184">
            <v>55.77</v>
          </cell>
        </row>
        <row r="185">
          <cell r="A185" t="str">
            <v>26056</v>
          </cell>
          <cell r="B185" t="str">
            <v>NEWPORT</v>
          </cell>
          <cell r="C185">
            <v>1094.45</v>
          </cell>
        </row>
        <row r="186">
          <cell r="A186" t="str">
            <v>26059</v>
          </cell>
          <cell r="B186" t="str">
            <v>CUSICK</v>
          </cell>
          <cell r="C186">
            <v>266.91000000000003</v>
          </cell>
        </row>
        <row r="187">
          <cell r="A187" t="str">
            <v>26070</v>
          </cell>
          <cell r="B187" t="str">
            <v>SELKIRK</v>
          </cell>
          <cell r="C187">
            <v>343.68</v>
          </cell>
        </row>
        <row r="188">
          <cell r="A188" t="str">
            <v>27001</v>
          </cell>
          <cell r="B188" t="str">
            <v>STEILACOOM HIST.</v>
          </cell>
          <cell r="C188">
            <v>2233.1999999999998</v>
          </cell>
        </row>
        <row r="189">
          <cell r="A189" t="str">
            <v>27003</v>
          </cell>
          <cell r="B189" t="str">
            <v>PUYALLUP</v>
          </cell>
          <cell r="C189">
            <v>20453.39</v>
          </cell>
        </row>
        <row r="190">
          <cell r="A190" t="str">
            <v>27010</v>
          </cell>
          <cell r="B190" t="str">
            <v>TACOMA</v>
          </cell>
          <cell r="C190">
            <v>28645.32</v>
          </cell>
        </row>
        <row r="191">
          <cell r="A191" t="str">
            <v>27019</v>
          </cell>
          <cell r="B191" t="str">
            <v>CARBONADO</v>
          </cell>
          <cell r="C191">
            <v>174.78</v>
          </cell>
        </row>
        <row r="192">
          <cell r="A192" t="str">
            <v>27083</v>
          </cell>
          <cell r="B192" t="str">
            <v>UNIVERSITY PLACE</v>
          </cell>
          <cell r="C192">
            <v>5154.1400000000003</v>
          </cell>
        </row>
        <row r="193">
          <cell r="A193" t="str">
            <v>27320</v>
          </cell>
          <cell r="B193" t="str">
            <v>SUMNER</v>
          </cell>
          <cell r="C193">
            <v>7930.25</v>
          </cell>
        </row>
        <row r="194">
          <cell r="A194" t="str">
            <v>27343</v>
          </cell>
          <cell r="B194" t="str">
            <v>DIERINGER</v>
          </cell>
          <cell r="C194">
            <v>1144.29</v>
          </cell>
        </row>
        <row r="195">
          <cell r="A195" t="str">
            <v>27344</v>
          </cell>
          <cell r="B195" t="str">
            <v>ORTING</v>
          </cell>
          <cell r="C195">
            <v>1927.93</v>
          </cell>
        </row>
        <row r="196">
          <cell r="A196" t="str">
            <v>27400</v>
          </cell>
          <cell r="B196" t="str">
            <v>CLOVER PARK</v>
          </cell>
          <cell r="C196">
            <v>11550.86</v>
          </cell>
        </row>
        <row r="197">
          <cell r="A197" t="str">
            <v>27401</v>
          </cell>
          <cell r="B197" t="str">
            <v>PENINSULA</v>
          </cell>
          <cell r="C197">
            <v>9182.3799999999992</v>
          </cell>
        </row>
        <row r="198">
          <cell r="A198" t="str">
            <v>27402</v>
          </cell>
          <cell r="B198" t="str">
            <v>FRANKLIN PIERCE</v>
          </cell>
          <cell r="C198">
            <v>7263.7</v>
          </cell>
        </row>
        <row r="199">
          <cell r="A199" t="str">
            <v>27403</v>
          </cell>
          <cell r="B199" t="str">
            <v>BETHEL</v>
          </cell>
          <cell r="C199">
            <v>16987.84</v>
          </cell>
        </row>
        <row r="200">
          <cell r="A200" t="str">
            <v>27404</v>
          </cell>
          <cell r="B200" t="str">
            <v>EATONVILLE</v>
          </cell>
          <cell r="C200">
            <v>2091.1</v>
          </cell>
        </row>
        <row r="201">
          <cell r="A201" t="str">
            <v>27416</v>
          </cell>
          <cell r="B201" t="str">
            <v>WHITE RIVER</v>
          </cell>
          <cell r="C201">
            <v>4323.1400000000003</v>
          </cell>
        </row>
        <row r="202">
          <cell r="A202" t="str">
            <v>27417</v>
          </cell>
          <cell r="B202" t="str">
            <v>FIFE</v>
          </cell>
          <cell r="C202">
            <v>3134.46</v>
          </cell>
        </row>
        <row r="203">
          <cell r="A203" t="str">
            <v>27931</v>
          </cell>
          <cell r="B203" t="str">
            <v>BATES TECH COL</v>
          </cell>
          <cell r="C203">
            <v>0</v>
          </cell>
        </row>
        <row r="204">
          <cell r="A204" t="str">
            <v>27932</v>
          </cell>
          <cell r="B204" t="str">
            <v>COVER PARK TECH COL</v>
          </cell>
          <cell r="C204">
            <v>0</v>
          </cell>
        </row>
        <row r="205">
          <cell r="A205" t="str">
            <v>28010</v>
          </cell>
          <cell r="B205" t="str">
            <v>SHAW</v>
          </cell>
          <cell r="C205">
            <v>16.239999999999998</v>
          </cell>
        </row>
        <row r="206">
          <cell r="A206" t="str">
            <v>28137</v>
          </cell>
          <cell r="B206" t="str">
            <v>ORCAS</v>
          </cell>
          <cell r="C206">
            <v>510.88</v>
          </cell>
        </row>
        <row r="207">
          <cell r="A207" t="str">
            <v>28144</v>
          </cell>
          <cell r="B207" t="str">
            <v>LOPEZ</v>
          </cell>
          <cell r="C207">
            <v>239.59</v>
          </cell>
        </row>
        <row r="208">
          <cell r="A208" t="str">
            <v>28149</v>
          </cell>
          <cell r="B208" t="str">
            <v>SAN JUAN</v>
          </cell>
          <cell r="C208">
            <v>915.06</v>
          </cell>
        </row>
        <row r="209">
          <cell r="A209" t="str">
            <v>29011</v>
          </cell>
          <cell r="B209" t="str">
            <v>CONCRETE</v>
          </cell>
          <cell r="C209">
            <v>766.83</v>
          </cell>
        </row>
        <row r="210">
          <cell r="A210" t="str">
            <v>29100</v>
          </cell>
          <cell r="B210" t="str">
            <v>BURLINGTON EDISON</v>
          </cell>
          <cell r="C210">
            <v>3703.4</v>
          </cell>
        </row>
        <row r="211">
          <cell r="A211" t="str">
            <v>29101</v>
          </cell>
          <cell r="B211" t="str">
            <v>SEDRO WOOLLEY</v>
          </cell>
          <cell r="C211">
            <v>4162.6400000000003</v>
          </cell>
        </row>
        <row r="212">
          <cell r="A212" t="str">
            <v>29103</v>
          </cell>
          <cell r="B212" t="str">
            <v>ANACORTES</v>
          </cell>
          <cell r="C212">
            <v>2939.19</v>
          </cell>
        </row>
        <row r="213">
          <cell r="A213" t="str">
            <v>29311</v>
          </cell>
          <cell r="B213" t="str">
            <v>LA CONNER</v>
          </cell>
          <cell r="C213">
            <v>607.23</v>
          </cell>
        </row>
        <row r="214">
          <cell r="A214" t="str">
            <v>29317</v>
          </cell>
          <cell r="B214" t="str">
            <v>CONWAY</v>
          </cell>
          <cell r="C214">
            <v>408.09</v>
          </cell>
        </row>
        <row r="215">
          <cell r="A215" t="str">
            <v>29320</v>
          </cell>
          <cell r="B215" t="str">
            <v>MT VERNON</v>
          </cell>
          <cell r="C215">
            <v>5546.9</v>
          </cell>
        </row>
        <row r="216">
          <cell r="A216" t="str">
            <v>30002</v>
          </cell>
          <cell r="B216" t="str">
            <v>SKAMANIA</v>
          </cell>
          <cell r="C216">
            <v>69.44</v>
          </cell>
        </row>
        <row r="217">
          <cell r="A217" t="str">
            <v>30029</v>
          </cell>
          <cell r="B217" t="str">
            <v>MOUNT PLEASANT</v>
          </cell>
          <cell r="C217">
            <v>56.84</v>
          </cell>
        </row>
        <row r="218">
          <cell r="A218" t="str">
            <v>30031</v>
          </cell>
          <cell r="B218" t="str">
            <v>MILL A</v>
          </cell>
          <cell r="C218">
            <v>76.28</v>
          </cell>
        </row>
        <row r="219">
          <cell r="A219" t="str">
            <v>30303</v>
          </cell>
          <cell r="B219" t="str">
            <v>STEVENSON-CARSON</v>
          </cell>
          <cell r="C219">
            <v>991.53</v>
          </cell>
        </row>
        <row r="220">
          <cell r="A220" t="str">
            <v>31002</v>
          </cell>
          <cell r="B220" t="str">
            <v>EVERETT</v>
          </cell>
          <cell r="C220">
            <v>17469.2</v>
          </cell>
        </row>
        <row r="221">
          <cell r="A221" t="str">
            <v>31004</v>
          </cell>
          <cell r="B221" t="str">
            <v>LAKE STEVENS</v>
          </cell>
          <cell r="C221">
            <v>7331.02</v>
          </cell>
        </row>
        <row r="222">
          <cell r="A222" t="str">
            <v>31006</v>
          </cell>
          <cell r="B222" t="str">
            <v>MUKILTEO</v>
          </cell>
          <cell r="C222">
            <v>13975.49</v>
          </cell>
        </row>
        <row r="223">
          <cell r="A223" t="str">
            <v>31015</v>
          </cell>
          <cell r="B223" t="str">
            <v>EDMONDS</v>
          </cell>
          <cell r="C223">
            <v>20109.55</v>
          </cell>
        </row>
        <row r="224">
          <cell r="A224" t="str">
            <v>31016</v>
          </cell>
          <cell r="B224" t="str">
            <v>ARLINGTON</v>
          </cell>
          <cell r="C224">
            <v>5272.1</v>
          </cell>
        </row>
        <row r="225">
          <cell r="A225" t="str">
            <v>31025</v>
          </cell>
          <cell r="B225" t="str">
            <v>MARYSVILLE</v>
          </cell>
          <cell r="C225">
            <v>11094.84</v>
          </cell>
        </row>
        <row r="226">
          <cell r="A226" t="str">
            <v>31063</v>
          </cell>
          <cell r="B226" t="str">
            <v>INDEX</v>
          </cell>
          <cell r="C226">
            <v>22.83</v>
          </cell>
        </row>
        <row r="227">
          <cell r="A227" t="str">
            <v>31103</v>
          </cell>
          <cell r="B227" t="str">
            <v>MONROE</v>
          </cell>
          <cell r="C227">
            <v>6423.2</v>
          </cell>
        </row>
        <row r="228">
          <cell r="A228" t="str">
            <v>31201</v>
          </cell>
          <cell r="B228" t="str">
            <v>SNOHOMISH</v>
          </cell>
          <cell r="C228">
            <v>9041.69</v>
          </cell>
        </row>
        <row r="229">
          <cell r="A229" t="str">
            <v>31306</v>
          </cell>
          <cell r="B229" t="str">
            <v>LAKEWOOD</v>
          </cell>
          <cell r="C229">
            <v>2356.5500000000002</v>
          </cell>
        </row>
        <row r="230">
          <cell r="A230" t="str">
            <v>31311</v>
          </cell>
          <cell r="B230" t="str">
            <v>SULTAN</v>
          </cell>
          <cell r="C230">
            <v>2131.63</v>
          </cell>
        </row>
        <row r="231">
          <cell r="A231" t="str">
            <v>31330</v>
          </cell>
          <cell r="B231" t="str">
            <v>DARRINGTON</v>
          </cell>
          <cell r="C231">
            <v>558.15</v>
          </cell>
        </row>
        <row r="232">
          <cell r="A232" t="str">
            <v>31332</v>
          </cell>
          <cell r="B232" t="str">
            <v>GRANITE FALLS</v>
          </cell>
          <cell r="C232">
            <v>2265.98</v>
          </cell>
        </row>
        <row r="233">
          <cell r="A233" t="str">
            <v>31401</v>
          </cell>
          <cell r="B233" t="str">
            <v>STANWOOD</v>
          </cell>
          <cell r="C233">
            <v>5273.26</v>
          </cell>
        </row>
        <row r="234">
          <cell r="A234" t="str">
            <v>32081</v>
          </cell>
          <cell r="B234" t="str">
            <v>SPOKANE</v>
          </cell>
          <cell r="C234">
            <v>28826.9</v>
          </cell>
        </row>
        <row r="235">
          <cell r="A235" t="str">
            <v>32123</v>
          </cell>
          <cell r="B235" t="str">
            <v>ORCHARD PRAIRIE</v>
          </cell>
          <cell r="C235">
            <v>65.22</v>
          </cell>
        </row>
        <row r="236">
          <cell r="A236" t="str">
            <v>32312</v>
          </cell>
          <cell r="B236" t="str">
            <v>GREAT NORTHERN</v>
          </cell>
          <cell r="C236">
            <v>34.270000000000003</v>
          </cell>
        </row>
        <row r="237">
          <cell r="A237" t="str">
            <v>32325</v>
          </cell>
          <cell r="B237" t="str">
            <v>NINE MILE FALLS</v>
          </cell>
          <cell r="C237">
            <v>1650.79</v>
          </cell>
        </row>
        <row r="238">
          <cell r="A238" t="str">
            <v>32326</v>
          </cell>
          <cell r="B238" t="str">
            <v>MEDICAL LAKE</v>
          </cell>
          <cell r="C238">
            <v>2085.5700000000002</v>
          </cell>
        </row>
        <row r="239">
          <cell r="A239" t="str">
            <v>32354</v>
          </cell>
          <cell r="B239" t="str">
            <v>MEAD</v>
          </cell>
          <cell r="C239">
            <v>8720.69</v>
          </cell>
        </row>
        <row r="240">
          <cell r="A240" t="str">
            <v>32356</v>
          </cell>
          <cell r="B240" t="str">
            <v>CENTRAL VALLEY</v>
          </cell>
          <cell r="C240">
            <v>11587.95</v>
          </cell>
        </row>
        <row r="241">
          <cell r="A241" t="str">
            <v>32358</v>
          </cell>
          <cell r="B241" t="str">
            <v>FREEMAN</v>
          </cell>
          <cell r="C241">
            <v>857.23</v>
          </cell>
        </row>
        <row r="242">
          <cell r="A242" t="str">
            <v>32360</v>
          </cell>
          <cell r="B242" t="str">
            <v>CHENEY</v>
          </cell>
          <cell r="C242">
            <v>3384.64</v>
          </cell>
        </row>
        <row r="243">
          <cell r="A243" t="str">
            <v>32361</v>
          </cell>
          <cell r="B243" t="str">
            <v>EAST VALLEY</v>
          </cell>
          <cell r="C243">
            <v>4095.62</v>
          </cell>
        </row>
        <row r="244">
          <cell r="A244" t="str">
            <v>32362</v>
          </cell>
          <cell r="B244" t="str">
            <v>LIBERTY</v>
          </cell>
          <cell r="C244">
            <v>501.28</v>
          </cell>
        </row>
        <row r="245">
          <cell r="A245" t="str">
            <v>32363</v>
          </cell>
          <cell r="B245" t="str">
            <v>WEST VALLEY (SPOK)</v>
          </cell>
          <cell r="C245">
            <v>3496.96</v>
          </cell>
        </row>
        <row r="246">
          <cell r="A246" t="str">
            <v>32414</v>
          </cell>
          <cell r="B246" t="str">
            <v>DEER PARK</v>
          </cell>
          <cell r="C246">
            <v>2219.23</v>
          </cell>
        </row>
        <row r="247">
          <cell r="A247" t="str">
            <v>32416</v>
          </cell>
          <cell r="B247" t="str">
            <v>RIVERSIDE</v>
          </cell>
          <cell r="C247">
            <v>1870.41</v>
          </cell>
        </row>
        <row r="248">
          <cell r="A248" t="str">
            <v>33030</v>
          </cell>
          <cell r="B248" t="str">
            <v>ONION CREEK</v>
          </cell>
          <cell r="C248">
            <v>35.44</v>
          </cell>
        </row>
        <row r="249">
          <cell r="A249" t="str">
            <v>33036</v>
          </cell>
          <cell r="B249" t="str">
            <v>CHEWELAH</v>
          </cell>
          <cell r="C249">
            <v>1098.47</v>
          </cell>
        </row>
        <row r="250">
          <cell r="A250" t="str">
            <v>33049</v>
          </cell>
          <cell r="B250" t="str">
            <v>WELLPINIT</v>
          </cell>
          <cell r="C250">
            <v>517.07000000000005</v>
          </cell>
        </row>
        <row r="251">
          <cell r="A251" t="str">
            <v>33070</v>
          </cell>
          <cell r="B251" t="str">
            <v>VALLEY</v>
          </cell>
          <cell r="C251">
            <v>350.43</v>
          </cell>
        </row>
        <row r="252">
          <cell r="A252" t="str">
            <v>33115</v>
          </cell>
          <cell r="B252" t="str">
            <v>COLVILLE</v>
          </cell>
          <cell r="C252">
            <v>1966.31</v>
          </cell>
        </row>
        <row r="253">
          <cell r="A253" t="str">
            <v>33183</v>
          </cell>
          <cell r="B253" t="str">
            <v>LOON LAKE</v>
          </cell>
          <cell r="C253">
            <v>184.8</v>
          </cell>
        </row>
        <row r="254">
          <cell r="A254" t="str">
            <v>33202</v>
          </cell>
          <cell r="B254" t="str">
            <v>SUMMIT VALLEY</v>
          </cell>
          <cell r="C254">
            <v>95.05</v>
          </cell>
        </row>
        <row r="255">
          <cell r="A255" t="str">
            <v>33205</v>
          </cell>
          <cell r="B255" t="str">
            <v>EVERGREEN (STEV)</v>
          </cell>
          <cell r="C255">
            <v>18.61</v>
          </cell>
        </row>
        <row r="256">
          <cell r="A256" t="str">
            <v>33206</v>
          </cell>
          <cell r="B256" t="str">
            <v>COLUMBIA (STEV)</v>
          </cell>
          <cell r="C256">
            <v>205.99</v>
          </cell>
        </row>
        <row r="257">
          <cell r="A257" t="str">
            <v>33207</v>
          </cell>
          <cell r="B257" t="str">
            <v>MARY WALKER</v>
          </cell>
          <cell r="C257">
            <v>566.73</v>
          </cell>
        </row>
        <row r="258">
          <cell r="A258" t="str">
            <v>33211</v>
          </cell>
          <cell r="B258" t="str">
            <v>NORTHPORT</v>
          </cell>
          <cell r="C258">
            <v>179.75</v>
          </cell>
        </row>
        <row r="259">
          <cell r="A259" t="str">
            <v>33212</v>
          </cell>
          <cell r="B259" t="str">
            <v>KETTLE FALLS</v>
          </cell>
          <cell r="C259">
            <v>820.54</v>
          </cell>
        </row>
        <row r="260">
          <cell r="A260" t="str">
            <v>34002</v>
          </cell>
          <cell r="B260" t="str">
            <v>YELM COMMUNITY</v>
          </cell>
          <cell r="C260">
            <v>4801.2700000000004</v>
          </cell>
        </row>
        <row r="261">
          <cell r="A261" t="str">
            <v>34003</v>
          </cell>
          <cell r="B261" t="str">
            <v>NORTH THURSTON</v>
          </cell>
          <cell r="C261">
            <v>12505.17</v>
          </cell>
        </row>
        <row r="262">
          <cell r="A262" t="str">
            <v>34033</v>
          </cell>
          <cell r="B262" t="str">
            <v>TUMWATER</v>
          </cell>
          <cell r="C262">
            <v>6292.5</v>
          </cell>
        </row>
        <row r="263">
          <cell r="A263" t="str">
            <v>34111</v>
          </cell>
          <cell r="B263" t="str">
            <v>OLYMPIA</v>
          </cell>
          <cell r="C263">
            <v>8618.9</v>
          </cell>
        </row>
        <row r="264">
          <cell r="A264" t="str">
            <v>34307</v>
          </cell>
          <cell r="B264" t="str">
            <v>RAINIER</v>
          </cell>
          <cell r="C264">
            <v>888.21</v>
          </cell>
        </row>
        <row r="265">
          <cell r="A265" t="str">
            <v>34324</v>
          </cell>
          <cell r="B265" t="str">
            <v>GRIFFIN</v>
          </cell>
          <cell r="C265">
            <v>634.16</v>
          </cell>
        </row>
        <row r="266">
          <cell r="A266" t="str">
            <v>34401</v>
          </cell>
          <cell r="B266" t="str">
            <v>ROCHESTER</v>
          </cell>
          <cell r="C266">
            <v>1942.51</v>
          </cell>
        </row>
        <row r="267">
          <cell r="A267" t="str">
            <v>34402</v>
          </cell>
          <cell r="B267" t="str">
            <v>TENINO</v>
          </cell>
          <cell r="C267">
            <v>1347.4</v>
          </cell>
        </row>
        <row r="268">
          <cell r="A268" t="str">
            <v>35200</v>
          </cell>
          <cell r="B268" t="str">
            <v>WAHKIAKUM</v>
          </cell>
          <cell r="C268">
            <v>489.88</v>
          </cell>
        </row>
        <row r="269">
          <cell r="A269" t="str">
            <v>36101</v>
          </cell>
          <cell r="B269" t="str">
            <v>DIXIE</v>
          </cell>
          <cell r="C269">
            <v>29.39</v>
          </cell>
        </row>
        <row r="270">
          <cell r="A270" t="str">
            <v>36140</v>
          </cell>
          <cell r="B270" t="str">
            <v>WALLA WALLA</v>
          </cell>
          <cell r="C270">
            <v>5718.03</v>
          </cell>
        </row>
        <row r="271">
          <cell r="A271" t="str">
            <v>36250</v>
          </cell>
          <cell r="B271" t="str">
            <v>COLLEGE PLACE</v>
          </cell>
          <cell r="C271">
            <v>759.19</v>
          </cell>
        </row>
        <row r="272">
          <cell r="A272" t="str">
            <v>36300</v>
          </cell>
          <cell r="B272" t="str">
            <v>TOUCHET</v>
          </cell>
          <cell r="C272">
            <v>304.43</v>
          </cell>
        </row>
        <row r="273">
          <cell r="A273" t="str">
            <v>36400</v>
          </cell>
          <cell r="B273" t="str">
            <v>COLUMBIA (WALLA)</v>
          </cell>
          <cell r="C273">
            <v>903.54</v>
          </cell>
        </row>
        <row r="274">
          <cell r="A274" t="str">
            <v>36401</v>
          </cell>
          <cell r="B274" t="str">
            <v>WAITSBURG</v>
          </cell>
          <cell r="C274">
            <v>346.13</v>
          </cell>
        </row>
        <row r="275">
          <cell r="A275" t="str">
            <v>36402</v>
          </cell>
          <cell r="B275" t="str">
            <v>PRESCOTT</v>
          </cell>
          <cell r="C275">
            <v>244.72</v>
          </cell>
        </row>
        <row r="276">
          <cell r="A276" t="str">
            <v>37501</v>
          </cell>
          <cell r="B276" t="str">
            <v>BELLINGHAM</v>
          </cell>
          <cell r="C276">
            <v>10118.959999999999</v>
          </cell>
        </row>
        <row r="277">
          <cell r="A277" t="str">
            <v>37502</v>
          </cell>
          <cell r="B277" t="str">
            <v>FERNDALE</v>
          </cell>
          <cell r="C277">
            <v>5026.47</v>
          </cell>
        </row>
        <row r="278">
          <cell r="A278" t="str">
            <v>37503</v>
          </cell>
          <cell r="B278" t="str">
            <v>BLAINE</v>
          </cell>
          <cell r="C278">
            <v>2199.13</v>
          </cell>
        </row>
        <row r="279">
          <cell r="A279" t="str">
            <v>37504</v>
          </cell>
          <cell r="B279" t="str">
            <v>LYNDEN</v>
          </cell>
          <cell r="C279">
            <v>2645.71</v>
          </cell>
        </row>
        <row r="280">
          <cell r="A280" t="str">
            <v>37505</v>
          </cell>
          <cell r="B280" t="str">
            <v>MERIDIAN</v>
          </cell>
          <cell r="C280">
            <v>1493.07</v>
          </cell>
        </row>
        <row r="281">
          <cell r="A281" t="str">
            <v>37506</v>
          </cell>
          <cell r="B281" t="str">
            <v>NOOKSACK VALLEY</v>
          </cell>
          <cell r="C281">
            <v>1646.21</v>
          </cell>
        </row>
        <row r="282">
          <cell r="A282" t="str">
            <v>37507</v>
          </cell>
          <cell r="B282" t="str">
            <v>MOUNT BAKER</v>
          </cell>
          <cell r="C282">
            <v>2229.52</v>
          </cell>
        </row>
        <row r="283">
          <cell r="A283" t="str">
            <v>38126</v>
          </cell>
          <cell r="B283" t="str">
            <v>LACROSSE JOINT</v>
          </cell>
          <cell r="C283">
            <v>139</v>
          </cell>
        </row>
        <row r="284">
          <cell r="A284" t="str">
            <v>38264</v>
          </cell>
          <cell r="B284" t="str">
            <v>LAMONT</v>
          </cell>
          <cell r="C284">
            <v>37.340000000000003</v>
          </cell>
        </row>
        <row r="285">
          <cell r="A285" t="str">
            <v>38265</v>
          </cell>
          <cell r="B285" t="str">
            <v>TEKOA</v>
          </cell>
          <cell r="C285">
            <v>193.25</v>
          </cell>
        </row>
        <row r="286">
          <cell r="A286" t="str">
            <v>38267</v>
          </cell>
          <cell r="B286" t="str">
            <v>PULLMAN</v>
          </cell>
          <cell r="C286">
            <v>2159.0500000000002</v>
          </cell>
        </row>
        <row r="287">
          <cell r="A287" t="str">
            <v>38300</v>
          </cell>
          <cell r="B287" t="str">
            <v>COLFAX</v>
          </cell>
          <cell r="C287">
            <v>686.21</v>
          </cell>
        </row>
        <row r="288">
          <cell r="A288" t="str">
            <v>38301</v>
          </cell>
          <cell r="B288" t="str">
            <v>PALOUSE</v>
          </cell>
          <cell r="C288">
            <v>189.71</v>
          </cell>
        </row>
        <row r="289">
          <cell r="A289" t="str">
            <v>38302</v>
          </cell>
          <cell r="B289" t="str">
            <v>GARFIELD</v>
          </cell>
          <cell r="C289">
            <v>110.16</v>
          </cell>
        </row>
        <row r="290">
          <cell r="A290" t="str">
            <v>38304</v>
          </cell>
          <cell r="B290" t="str">
            <v>STEPTOE</v>
          </cell>
          <cell r="C290">
            <v>30</v>
          </cell>
        </row>
        <row r="291">
          <cell r="A291" t="str">
            <v>38306</v>
          </cell>
          <cell r="B291" t="str">
            <v>COLTON</v>
          </cell>
          <cell r="C291">
            <v>163.85</v>
          </cell>
        </row>
        <row r="292">
          <cell r="A292" t="str">
            <v>38308</v>
          </cell>
          <cell r="B292" t="str">
            <v>ENDICOTT</v>
          </cell>
          <cell r="C292">
            <v>97.99</v>
          </cell>
        </row>
        <row r="293">
          <cell r="A293" t="str">
            <v>38320</v>
          </cell>
          <cell r="B293" t="str">
            <v>ROSALIA</v>
          </cell>
          <cell r="C293">
            <v>242.68</v>
          </cell>
        </row>
        <row r="294">
          <cell r="A294" t="str">
            <v>38322</v>
          </cell>
          <cell r="B294" t="str">
            <v>ST JOHN</v>
          </cell>
          <cell r="C294">
            <v>190.73</v>
          </cell>
        </row>
        <row r="295">
          <cell r="A295" t="str">
            <v>38324</v>
          </cell>
          <cell r="B295" t="str">
            <v>OAKESDALE</v>
          </cell>
          <cell r="C295">
            <v>104.77</v>
          </cell>
        </row>
        <row r="296">
          <cell r="A296" t="str">
            <v>39002</v>
          </cell>
          <cell r="B296" t="str">
            <v>UNION GAP</v>
          </cell>
          <cell r="C296">
            <v>567.65</v>
          </cell>
        </row>
        <row r="297">
          <cell r="A297" t="str">
            <v>39003</v>
          </cell>
          <cell r="B297" t="str">
            <v>NACHES VALLEY</v>
          </cell>
          <cell r="C297">
            <v>1477.17</v>
          </cell>
        </row>
        <row r="298">
          <cell r="A298" t="str">
            <v>39007</v>
          </cell>
          <cell r="B298" t="str">
            <v>YAKIMA</v>
          </cell>
          <cell r="C298">
            <v>13612.25</v>
          </cell>
        </row>
        <row r="299">
          <cell r="A299" t="str">
            <v>39090</v>
          </cell>
          <cell r="B299" t="str">
            <v>EAST VALLEY (YAK)</v>
          </cell>
          <cell r="C299">
            <v>2465.02</v>
          </cell>
        </row>
        <row r="300">
          <cell r="A300" t="str">
            <v>39119</v>
          </cell>
          <cell r="B300" t="str">
            <v>SELAH</v>
          </cell>
          <cell r="C300">
            <v>3339.67</v>
          </cell>
        </row>
        <row r="301">
          <cell r="A301" t="str">
            <v>39120</v>
          </cell>
          <cell r="B301" t="str">
            <v>MABTON</v>
          </cell>
          <cell r="C301">
            <v>867.26</v>
          </cell>
        </row>
        <row r="302">
          <cell r="A302" t="str">
            <v>39200</v>
          </cell>
          <cell r="B302" t="str">
            <v>GRANDVIEW</v>
          </cell>
          <cell r="C302">
            <v>3050.54</v>
          </cell>
        </row>
        <row r="303">
          <cell r="A303" t="str">
            <v>39201</v>
          </cell>
          <cell r="B303" t="str">
            <v>SUNNYSIDE</v>
          </cell>
          <cell r="C303">
            <v>5470.56</v>
          </cell>
        </row>
        <row r="304">
          <cell r="A304" t="str">
            <v>39202</v>
          </cell>
          <cell r="B304" t="str">
            <v>TOPPENISH</v>
          </cell>
          <cell r="C304">
            <v>3109.76</v>
          </cell>
        </row>
        <row r="305">
          <cell r="A305" t="str">
            <v>39203</v>
          </cell>
          <cell r="B305" t="str">
            <v>HIGHLAND</v>
          </cell>
          <cell r="C305">
            <v>1132.3399999999999</v>
          </cell>
        </row>
        <row r="306">
          <cell r="A306" t="str">
            <v>39204</v>
          </cell>
          <cell r="B306" t="str">
            <v>GRANGER</v>
          </cell>
          <cell r="C306">
            <v>1280.76</v>
          </cell>
        </row>
        <row r="307">
          <cell r="A307" t="str">
            <v>39205</v>
          </cell>
          <cell r="B307" t="str">
            <v>ZILLAH</v>
          </cell>
          <cell r="C307">
            <v>1245.46</v>
          </cell>
        </row>
        <row r="308">
          <cell r="A308" t="str">
            <v>39207</v>
          </cell>
          <cell r="B308" t="str">
            <v>WAPATO</v>
          </cell>
          <cell r="C308">
            <v>3188.25</v>
          </cell>
        </row>
        <row r="309">
          <cell r="A309" t="str">
            <v>39208</v>
          </cell>
          <cell r="B309" t="str">
            <v>WEST VALLEY (YAK)</v>
          </cell>
          <cell r="C309">
            <v>4516.45</v>
          </cell>
        </row>
        <row r="310">
          <cell r="A310" t="str">
            <v>39209</v>
          </cell>
          <cell r="B310" t="str">
            <v>MOUNT ADAMS</v>
          </cell>
          <cell r="C310">
            <v>967.36</v>
          </cell>
        </row>
      </sheetData>
      <sheetData sheetId="5">
        <row r="5">
          <cell r="H5" t="str">
            <v>01109</v>
          </cell>
        </row>
      </sheetData>
      <sheetData sheetId="6">
        <row r="2">
          <cell r="M2">
            <v>2891</v>
          </cell>
        </row>
      </sheetData>
      <sheetData sheetId="7">
        <row r="7">
          <cell r="A7" t="str">
            <v>03017</v>
          </cell>
        </row>
      </sheetData>
      <sheetData sheetId="8">
        <row r="9">
          <cell r="A9" t="str">
            <v>00000</v>
          </cell>
          <cell r="B9">
            <v>54860.809999999983</v>
          </cell>
          <cell r="C9">
            <v>3820.9999999999995</v>
          </cell>
        </row>
        <row r="10">
          <cell r="A10" t="str">
            <v>01109</v>
          </cell>
          <cell r="B10">
            <v>3.46</v>
          </cell>
          <cell r="C10">
            <v>0</v>
          </cell>
        </row>
        <row r="11">
          <cell r="A11" t="str">
            <v>01122</v>
          </cell>
          <cell r="B11">
            <v>0</v>
          </cell>
          <cell r="C11">
            <v>0</v>
          </cell>
        </row>
        <row r="12">
          <cell r="A12" t="str">
            <v>01147</v>
          </cell>
          <cell r="B12">
            <v>152</v>
          </cell>
          <cell r="C12">
            <v>0</v>
          </cell>
        </row>
        <row r="13">
          <cell r="A13" t="str">
            <v>01158</v>
          </cell>
          <cell r="B13">
            <v>19.760000000000002</v>
          </cell>
          <cell r="C13">
            <v>0</v>
          </cell>
        </row>
        <row r="14">
          <cell r="A14" t="str">
            <v>01160</v>
          </cell>
          <cell r="B14">
            <v>24.83</v>
          </cell>
          <cell r="C14">
            <v>0</v>
          </cell>
        </row>
        <row r="15">
          <cell r="A15" t="str">
            <v>02250</v>
          </cell>
          <cell r="B15">
            <v>140.86000000000001</v>
          </cell>
          <cell r="C15">
            <v>0</v>
          </cell>
        </row>
        <row r="16">
          <cell r="A16" t="str">
            <v>02420</v>
          </cell>
          <cell r="B16">
            <v>48.29</v>
          </cell>
          <cell r="C16">
            <v>0</v>
          </cell>
        </row>
        <row r="17">
          <cell r="A17" t="str">
            <v>03017</v>
          </cell>
          <cell r="B17">
            <v>701.74</v>
          </cell>
          <cell r="C17">
            <v>422.71</v>
          </cell>
        </row>
        <row r="18">
          <cell r="A18" t="str">
            <v>03050</v>
          </cell>
          <cell r="B18">
            <v>0</v>
          </cell>
          <cell r="C18">
            <v>0</v>
          </cell>
        </row>
        <row r="19">
          <cell r="A19" t="str">
            <v>03052</v>
          </cell>
          <cell r="B19">
            <v>144.13999999999999</v>
          </cell>
          <cell r="C19">
            <v>0</v>
          </cell>
        </row>
        <row r="20">
          <cell r="A20" t="str">
            <v>03053</v>
          </cell>
          <cell r="B20">
            <v>79.52</v>
          </cell>
          <cell r="C20">
            <v>0</v>
          </cell>
        </row>
        <row r="21">
          <cell r="A21" t="str">
            <v>03116</v>
          </cell>
          <cell r="B21">
            <v>185.31</v>
          </cell>
          <cell r="C21">
            <v>0</v>
          </cell>
        </row>
        <row r="22">
          <cell r="A22" t="str">
            <v>03400</v>
          </cell>
          <cell r="B22">
            <v>395.52</v>
          </cell>
          <cell r="C22">
            <v>0</v>
          </cell>
        </row>
        <row r="23">
          <cell r="A23" t="str">
            <v>04019</v>
          </cell>
          <cell r="B23">
            <v>30.15</v>
          </cell>
          <cell r="C23">
            <v>0</v>
          </cell>
        </row>
        <row r="24">
          <cell r="A24" t="str">
            <v>04069</v>
          </cell>
          <cell r="B24">
            <v>0</v>
          </cell>
          <cell r="C24">
            <v>0</v>
          </cell>
        </row>
        <row r="25">
          <cell r="A25" t="str">
            <v>04127</v>
          </cell>
          <cell r="B25">
            <v>22.63</v>
          </cell>
          <cell r="C25">
            <v>0</v>
          </cell>
        </row>
        <row r="26">
          <cell r="A26" t="str">
            <v>04129</v>
          </cell>
          <cell r="B26">
            <v>116.17</v>
          </cell>
          <cell r="C26">
            <v>0</v>
          </cell>
        </row>
        <row r="27">
          <cell r="A27" t="str">
            <v>04222</v>
          </cell>
          <cell r="B27">
            <v>138.71</v>
          </cell>
          <cell r="C27">
            <v>0</v>
          </cell>
        </row>
        <row r="28">
          <cell r="A28" t="str">
            <v>04228</v>
          </cell>
          <cell r="B28">
            <v>145.1</v>
          </cell>
          <cell r="C28">
            <v>0</v>
          </cell>
        </row>
        <row r="29">
          <cell r="A29" t="str">
            <v>04246</v>
          </cell>
          <cell r="B29">
            <v>387.52</v>
          </cell>
          <cell r="C29">
            <v>0</v>
          </cell>
        </row>
        <row r="30">
          <cell r="A30" t="str">
            <v>05121</v>
          </cell>
          <cell r="B30">
            <v>212.04</v>
          </cell>
          <cell r="C30">
            <v>127.84</v>
          </cell>
        </row>
        <row r="31">
          <cell r="A31" t="str">
            <v>05313</v>
          </cell>
          <cell r="B31">
            <v>4.51</v>
          </cell>
          <cell r="C31">
            <v>0</v>
          </cell>
        </row>
        <row r="32">
          <cell r="A32" t="str">
            <v>05323</v>
          </cell>
          <cell r="B32">
            <v>249.24</v>
          </cell>
          <cell r="C32">
            <v>0</v>
          </cell>
        </row>
        <row r="33">
          <cell r="A33" t="str">
            <v>05401</v>
          </cell>
          <cell r="B33">
            <v>19.71</v>
          </cell>
          <cell r="C33">
            <v>0</v>
          </cell>
        </row>
        <row r="34">
          <cell r="A34" t="str">
            <v>05402</v>
          </cell>
          <cell r="B34">
            <v>80.87</v>
          </cell>
          <cell r="C34">
            <v>0</v>
          </cell>
        </row>
        <row r="35">
          <cell r="A35" t="str">
            <v>06037</v>
          </cell>
          <cell r="B35">
            <v>1016.6</v>
          </cell>
          <cell r="C35">
            <v>0</v>
          </cell>
        </row>
        <row r="36">
          <cell r="A36" t="str">
            <v>06098</v>
          </cell>
          <cell r="B36">
            <v>42.42</v>
          </cell>
          <cell r="C36">
            <v>0</v>
          </cell>
        </row>
        <row r="37">
          <cell r="A37" t="str">
            <v>06101</v>
          </cell>
          <cell r="B37">
            <v>66.239999999999995</v>
          </cell>
          <cell r="C37">
            <v>0</v>
          </cell>
        </row>
        <row r="38">
          <cell r="A38" t="str">
            <v>06103</v>
          </cell>
          <cell r="B38">
            <v>0</v>
          </cell>
          <cell r="C38">
            <v>0</v>
          </cell>
        </row>
        <row r="39">
          <cell r="A39" t="str">
            <v>06112</v>
          </cell>
          <cell r="B39">
            <v>163.24</v>
          </cell>
          <cell r="C39">
            <v>0</v>
          </cell>
        </row>
        <row r="40">
          <cell r="A40" t="str">
            <v>06114</v>
          </cell>
          <cell r="B40">
            <v>1126.45</v>
          </cell>
          <cell r="C40">
            <v>468.56</v>
          </cell>
        </row>
        <row r="41">
          <cell r="A41" t="str">
            <v>06117</v>
          </cell>
          <cell r="B41">
            <v>272.02999999999997</v>
          </cell>
          <cell r="C41">
            <v>0</v>
          </cell>
        </row>
        <row r="42">
          <cell r="A42" t="str">
            <v>06119</v>
          </cell>
          <cell r="B42">
            <v>1137</v>
          </cell>
          <cell r="C42">
            <v>0</v>
          </cell>
        </row>
        <row r="43">
          <cell r="A43" t="str">
            <v>06122</v>
          </cell>
          <cell r="B43">
            <v>80.47</v>
          </cell>
          <cell r="C43">
            <v>0</v>
          </cell>
        </row>
        <row r="44">
          <cell r="A44" t="str">
            <v>07002</v>
          </cell>
          <cell r="B44">
            <v>37.74</v>
          </cell>
          <cell r="C44">
            <v>0</v>
          </cell>
        </row>
        <row r="45">
          <cell r="A45" t="str">
            <v>07035</v>
          </cell>
          <cell r="B45">
            <v>0</v>
          </cell>
          <cell r="C45">
            <v>0</v>
          </cell>
        </row>
        <row r="46">
          <cell r="A46" t="str">
            <v>08122</v>
          </cell>
          <cell r="B46">
            <v>345.04</v>
          </cell>
          <cell r="C46">
            <v>0</v>
          </cell>
        </row>
        <row r="47">
          <cell r="A47" t="str">
            <v>08130</v>
          </cell>
          <cell r="B47">
            <v>46.62</v>
          </cell>
          <cell r="C47">
            <v>0</v>
          </cell>
        </row>
        <row r="48">
          <cell r="A48" t="str">
            <v>08401</v>
          </cell>
          <cell r="B48">
            <v>89.2</v>
          </cell>
          <cell r="C48">
            <v>0</v>
          </cell>
        </row>
        <row r="49">
          <cell r="A49" t="str">
            <v>08402</v>
          </cell>
          <cell r="B49">
            <v>20.309999999999999</v>
          </cell>
          <cell r="C49">
            <v>0</v>
          </cell>
        </row>
        <row r="50">
          <cell r="A50" t="str">
            <v>08404</v>
          </cell>
          <cell r="B50">
            <v>99.41</v>
          </cell>
          <cell r="C50">
            <v>0</v>
          </cell>
        </row>
        <row r="51">
          <cell r="A51" t="str">
            <v>08458</v>
          </cell>
          <cell r="B51">
            <v>284.56</v>
          </cell>
          <cell r="C51">
            <v>0</v>
          </cell>
        </row>
        <row r="52">
          <cell r="A52" t="str">
            <v>09013</v>
          </cell>
          <cell r="B52">
            <v>0</v>
          </cell>
          <cell r="C52">
            <v>0</v>
          </cell>
        </row>
        <row r="53">
          <cell r="A53" t="str">
            <v>09075</v>
          </cell>
          <cell r="B53">
            <v>28.39</v>
          </cell>
          <cell r="C53">
            <v>0</v>
          </cell>
        </row>
        <row r="54">
          <cell r="A54" t="str">
            <v>09102</v>
          </cell>
          <cell r="B54">
            <v>0</v>
          </cell>
          <cell r="C54">
            <v>0</v>
          </cell>
        </row>
        <row r="55">
          <cell r="A55" t="str">
            <v>09206</v>
          </cell>
          <cell r="B55">
            <v>328.91</v>
          </cell>
          <cell r="C55">
            <v>216.8</v>
          </cell>
        </row>
        <row r="56">
          <cell r="A56" t="str">
            <v>09207</v>
          </cell>
          <cell r="B56">
            <v>7.8</v>
          </cell>
          <cell r="C56">
            <v>0</v>
          </cell>
        </row>
        <row r="57">
          <cell r="A57" t="str">
            <v>09209</v>
          </cell>
          <cell r="B57">
            <v>15.83</v>
          </cell>
          <cell r="C57">
            <v>0</v>
          </cell>
        </row>
        <row r="58">
          <cell r="A58" t="str">
            <v>10003</v>
          </cell>
          <cell r="B58">
            <v>0</v>
          </cell>
          <cell r="C58">
            <v>0</v>
          </cell>
        </row>
        <row r="59">
          <cell r="A59" t="str">
            <v>10050</v>
          </cell>
          <cell r="B59">
            <v>8.59</v>
          </cell>
          <cell r="C59">
            <v>0</v>
          </cell>
        </row>
        <row r="60">
          <cell r="A60" t="str">
            <v>10065</v>
          </cell>
          <cell r="B60">
            <v>0</v>
          </cell>
          <cell r="C60">
            <v>0</v>
          </cell>
        </row>
        <row r="61">
          <cell r="A61" t="str">
            <v>10070</v>
          </cell>
          <cell r="B61">
            <v>9.84</v>
          </cell>
          <cell r="C61">
            <v>0</v>
          </cell>
        </row>
        <row r="62">
          <cell r="A62" t="str">
            <v>10309</v>
          </cell>
          <cell r="B62">
            <v>30.99</v>
          </cell>
          <cell r="C62">
            <v>0</v>
          </cell>
        </row>
        <row r="63">
          <cell r="A63" t="str">
            <v>11001</v>
          </cell>
          <cell r="B63">
            <v>632.29</v>
          </cell>
          <cell r="C63">
            <v>0</v>
          </cell>
        </row>
        <row r="64">
          <cell r="A64" t="str">
            <v>11051</v>
          </cell>
          <cell r="B64">
            <v>122.18</v>
          </cell>
          <cell r="C64">
            <v>0</v>
          </cell>
        </row>
        <row r="65">
          <cell r="A65" t="str">
            <v>11054</v>
          </cell>
          <cell r="B65">
            <v>0</v>
          </cell>
          <cell r="C65">
            <v>0</v>
          </cell>
        </row>
        <row r="66">
          <cell r="A66" t="str">
            <v>11056</v>
          </cell>
          <cell r="B66">
            <v>5.87</v>
          </cell>
          <cell r="C66">
            <v>0</v>
          </cell>
        </row>
        <row r="67">
          <cell r="A67" t="str">
            <v>12110</v>
          </cell>
          <cell r="B67">
            <v>37.07</v>
          </cell>
          <cell r="C67">
            <v>0</v>
          </cell>
        </row>
        <row r="68">
          <cell r="A68" t="str">
            <v>13073</v>
          </cell>
          <cell r="B68">
            <v>72.400000000000006</v>
          </cell>
          <cell r="C68">
            <v>0</v>
          </cell>
        </row>
        <row r="69">
          <cell r="A69" t="str">
            <v>13144</v>
          </cell>
          <cell r="B69">
            <v>126.06</v>
          </cell>
          <cell r="C69">
            <v>0</v>
          </cell>
        </row>
        <row r="70">
          <cell r="A70" t="str">
            <v>13146</v>
          </cell>
          <cell r="B70">
            <v>57.06</v>
          </cell>
          <cell r="C70">
            <v>0</v>
          </cell>
        </row>
        <row r="71">
          <cell r="A71" t="str">
            <v>13151</v>
          </cell>
          <cell r="B71">
            <v>12.99</v>
          </cell>
          <cell r="C71">
            <v>0</v>
          </cell>
        </row>
        <row r="72">
          <cell r="A72" t="str">
            <v>13156</v>
          </cell>
          <cell r="B72">
            <v>25.84</v>
          </cell>
          <cell r="C72">
            <v>0</v>
          </cell>
        </row>
        <row r="73">
          <cell r="A73" t="str">
            <v>13160</v>
          </cell>
          <cell r="B73">
            <v>73.89</v>
          </cell>
          <cell r="C73">
            <v>0</v>
          </cell>
        </row>
        <row r="74">
          <cell r="A74" t="str">
            <v>13161</v>
          </cell>
          <cell r="B74">
            <v>383.56</v>
          </cell>
          <cell r="C74">
            <v>0</v>
          </cell>
        </row>
        <row r="75">
          <cell r="A75" t="str">
            <v>13165</v>
          </cell>
          <cell r="B75">
            <v>140.66</v>
          </cell>
          <cell r="C75">
            <v>0</v>
          </cell>
        </row>
        <row r="76">
          <cell r="A76" t="str">
            <v>13167</v>
          </cell>
          <cell r="B76">
            <v>18.5</v>
          </cell>
          <cell r="C76">
            <v>0</v>
          </cell>
        </row>
        <row r="77">
          <cell r="A77" t="str">
            <v>13301</v>
          </cell>
          <cell r="B77">
            <v>103.76</v>
          </cell>
          <cell r="C77">
            <v>0</v>
          </cell>
        </row>
        <row r="78">
          <cell r="A78" t="str">
            <v>14005</v>
          </cell>
          <cell r="B78">
            <v>354.3</v>
          </cell>
          <cell r="C78">
            <v>0</v>
          </cell>
        </row>
        <row r="79">
          <cell r="A79" t="str">
            <v>14028</v>
          </cell>
          <cell r="B79">
            <v>159.02000000000001</v>
          </cell>
          <cell r="C79">
            <v>0</v>
          </cell>
        </row>
        <row r="80">
          <cell r="A80" t="str">
            <v>14064</v>
          </cell>
          <cell r="B80">
            <v>64.36</v>
          </cell>
          <cell r="C80">
            <v>0</v>
          </cell>
        </row>
        <row r="81">
          <cell r="A81" t="str">
            <v>14065</v>
          </cell>
          <cell r="B81">
            <v>0</v>
          </cell>
          <cell r="C81">
            <v>0</v>
          </cell>
        </row>
        <row r="82">
          <cell r="A82" t="str">
            <v>14066</v>
          </cell>
          <cell r="B82">
            <v>78.42</v>
          </cell>
          <cell r="C82">
            <v>0</v>
          </cell>
        </row>
        <row r="83">
          <cell r="A83" t="str">
            <v>14068</v>
          </cell>
          <cell r="B83">
            <v>146.22</v>
          </cell>
          <cell r="C83">
            <v>0</v>
          </cell>
        </row>
        <row r="84">
          <cell r="A84" t="str">
            <v>14077</v>
          </cell>
          <cell r="B84">
            <v>0</v>
          </cell>
          <cell r="C84">
            <v>0</v>
          </cell>
        </row>
        <row r="85">
          <cell r="A85" t="str">
            <v>14097</v>
          </cell>
          <cell r="B85">
            <v>24.64</v>
          </cell>
          <cell r="C85">
            <v>0</v>
          </cell>
        </row>
        <row r="86">
          <cell r="A86" t="str">
            <v>14099</v>
          </cell>
          <cell r="B86">
            <v>0</v>
          </cell>
          <cell r="C86">
            <v>0</v>
          </cell>
        </row>
        <row r="87">
          <cell r="A87" t="str">
            <v>14104</v>
          </cell>
          <cell r="B87">
            <v>0</v>
          </cell>
          <cell r="C87">
            <v>0</v>
          </cell>
        </row>
        <row r="88">
          <cell r="A88" t="str">
            <v>14117</v>
          </cell>
          <cell r="B88">
            <v>13.17</v>
          </cell>
          <cell r="C88">
            <v>0</v>
          </cell>
        </row>
        <row r="89">
          <cell r="A89" t="str">
            <v>14172</v>
          </cell>
          <cell r="B89">
            <v>45.31</v>
          </cell>
          <cell r="C89">
            <v>0</v>
          </cell>
        </row>
        <row r="90">
          <cell r="A90" t="str">
            <v>14400</v>
          </cell>
          <cell r="B90">
            <v>6.98</v>
          </cell>
          <cell r="C90">
            <v>0</v>
          </cell>
        </row>
        <row r="91">
          <cell r="A91" t="str">
            <v>15201</v>
          </cell>
          <cell r="B91">
            <v>296.07</v>
          </cell>
          <cell r="C91">
            <v>0</v>
          </cell>
        </row>
        <row r="92">
          <cell r="A92" t="str">
            <v>15204</v>
          </cell>
          <cell r="B92">
            <v>43.93</v>
          </cell>
          <cell r="C92">
            <v>0</v>
          </cell>
        </row>
        <row r="93">
          <cell r="A93" t="str">
            <v>15206</v>
          </cell>
          <cell r="B93">
            <v>124.89</v>
          </cell>
          <cell r="C93">
            <v>0</v>
          </cell>
        </row>
        <row r="94">
          <cell r="A94" t="str">
            <v>16020</v>
          </cell>
          <cell r="B94">
            <v>0</v>
          </cell>
          <cell r="C94">
            <v>0</v>
          </cell>
        </row>
        <row r="95">
          <cell r="A95" t="str">
            <v>16046</v>
          </cell>
          <cell r="B95">
            <v>0</v>
          </cell>
          <cell r="C95">
            <v>0</v>
          </cell>
        </row>
        <row r="96">
          <cell r="A96" t="str">
            <v>16048</v>
          </cell>
          <cell r="B96">
            <v>16.41</v>
          </cell>
          <cell r="C96">
            <v>0</v>
          </cell>
        </row>
        <row r="97">
          <cell r="A97" t="str">
            <v>16049</v>
          </cell>
          <cell r="B97">
            <v>64.98</v>
          </cell>
          <cell r="C97">
            <v>0</v>
          </cell>
        </row>
        <row r="98">
          <cell r="A98" t="str">
            <v>16050</v>
          </cell>
          <cell r="B98">
            <v>109.75</v>
          </cell>
          <cell r="C98">
            <v>0</v>
          </cell>
        </row>
        <row r="99">
          <cell r="A99" t="str">
            <v>17001</v>
          </cell>
          <cell r="B99">
            <v>1500.23</v>
          </cell>
          <cell r="C99">
            <v>0</v>
          </cell>
        </row>
        <row r="100">
          <cell r="A100" t="str">
            <v>17210</v>
          </cell>
          <cell r="B100">
            <v>1007.24</v>
          </cell>
          <cell r="C100">
            <v>0</v>
          </cell>
        </row>
        <row r="101">
          <cell r="A101" t="str">
            <v>17216</v>
          </cell>
          <cell r="B101">
            <v>196.35</v>
          </cell>
          <cell r="C101">
            <v>0</v>
          </cell>
        </row>
        <row r="102">
          <cell r="A102" t="str">
            <v>17400</v>
          </cell>
          <cell r="B102">
            <v>131.62</v>
          </cell>
          <cell r="C102">
            <v>0</v>
          </cell>
        </row>
        <row r="103">
          <cell r="A103" t="str">
            <v>17401</v>
          </cell>
          <cell r="B103">
            <v>765.83</v>
          </cell>
          <cell r="C103">
            <v>508.51</v>
          </cell>
        </row>
        <row r="104">
          <cell r="A104" t="str">
            <v>17402</v>
          </cell>
          <cell r="B104">
            <v>95.19</v>
          </cell>
          <cell r="C104">
            <v>0</v>
          </cell>
        </row>
        <row r="105">
          <cell r="A105" t="str">
            <v>17403</v>
          </cell>
          <cell r="B105">
            <v>970.61</v>
          </cell>
          <cell r="C105">
            <v>0</v>
          </cell>
        </row>
        <row r="106">
          <cell r="A106" t="str">
            <v>17404</v>
          </cell>
          <cell r="B106">
            <v>0</v>
          </cell>
          <cell r="C106">
            <v>0</v>
          </cell>
        </row>
        <row r="107">
          <cell r="A107" t="str">
            <v>17405</v>
          </cell>
          <cell r="B107">
            <v>717.29</v>
          </cell>
          <cell r="C107">
            <v>0</v>
          </cell>
        </row>
        <row r="108">
          <cell r="A108" t="str">
            <v>17406</v>
          </cell>
          <cell r="B108">
            <v>93.22</v>
          </cell>
          <cell r="C108">
            <v>0</v>
          </cell>
        </row>
        <row r="109">
          <cell r="A109" t="str">
            <v>17407</v>
          </cell>
          <cell r="B109">
            <v>199.06</v>
          </cell>
          <cell r="C109">
            <v>0</v>
          </cell>
        </row>
        <row r="110">
          <cell r="A110" t="str">
            <v>17408</v>
          </cell>
          <cell r="B110">
            <v>1036.5999999999999</v>
          </cell>
          <cell r="C110">
            <v>0</v>
          </cell>
        </row>
        <row r="111">
          <cell r="A111" t="str">
            <v>17409</v>
          </cell>
          <cell r="B111">
            <v>307.42</v>
          </cell>
          <cell r="C111">
            <v>0</v>
          </cell>
        </row>
        <row r="112">
          <cell r="A112" t="str">
            <v>17410</v>
          </cell>
          <cell r="B112">
            <v>255.54</v>
          </cell>
          <cell r="C112">
            <v>0</v>
          </cell>
        </row>
        <row r="113">
          <cell r="A113" t="str">
            <v>17411</v>
          </cell>
          <cell r="B113">
            <v>795.6</v>
          </cell>
          <cell r="C113">
            <v>0</v>
          </cell>
        </row>
        <row r="114">
          <cell r="A114" t="str">
            <v>17412</v>
          </cell>
          <cell r="B114">
            <v>699.23</v>
          </cell>
          <cell r="C114">
            <v>0</v>
          </cell>
        </row>
        <row r="115">
          <cell r="A115" t="str">
            <v>17414</v>
          </cell>
          <cell r="B115">
            <v>894.39</v>
          </cell>
          <cell r="C115">
            <v>0</v>
          </cell>
        </row>
        <row r="116">
          <cell r="A116" t="str">
            <v>17415</v>
          </cell>
          <cell r="B116">
            <v>1353.05</v>
          </cell>
          <cell r="C116">
            <v>0</v>
          </cell>
        </row>
        <row r="117">
          <cell r="A117" t="str">
            <v>17417</v>
          </cell>
          <cell r="B117">
            <v>650.04</v>
          </cell>
          <cell r="C117">
            <v>0</v>
          </cell>
        </row>
        <row r="118">
          <cell r="A118" t="str">
            <v>17937</v>
          </cell>
          <cell r="B118">
            <v>0</v>
          </cell>
          <cell r="C118">
            <v>0</v>
          </cell>
        </row>
        <row r="119">
          <cell r="A119" t="str">
            <v>17942</v>
          </cell>
          <cell r="B119">
            <v>0</v>
          </cell>
          <cell r="C119">
            <v>0</v>
          </cell>
        </row>
        <row r="120">
          <cell r="A120" t="str">
            <v>18100</v>
          </cell>
          <cell r="B120">
            <v>337.49</v>
          </cell>
          <cell r="C120">
            <v>323.42</v>
          </cell>
        </row>
        <row r="121">
          <cell r="A121" t="str">
            <v>18303</v>
          </cell>
          <cell r="B121">
            <v>130.13999999999999</v>
          </cell>
          <cell r="C121">
            <v>0</v>
          </cell>
        </row>
        <row r="122">
          <cell r="A122" t="str">
            <v>18400</v>
          </cell>
          <cell r="B122">
            <v>549.80999999999995</v>
          </cell>
          <cell r="C122">
            <v>0</v>
          </cell>
        </row>
        <row r="123">
          <cell r="A123" t="str">
            <v>18401</v>
          </cell>
          <cell r="B123">
            <v>795.37</v>
          </cell>
          <cell r="C123">
            <v>0</v>
          </cell>
        </row>
        <row r="124">
          <cell r="A124" t="str">
            <v>18402</v>
          </cell>
          <cell r="B124">
            <v>744.19</v>
          </cell>
          <cell r="C124">
            <v>0</v>
          </cell>
        </row>
        <row r="125">
          <cell r="A125" t="str">
            <v>19007</v>
          </cell>
          <cell r="B125">
            <v>0</v>
          </cell>
          <cell r="C125">
            <v>0</v>
          </cell>
        </row>
        <row r="126">
          <cell r="A126" t="str">
            <v>19028</v>
          </cell>
          <cell r="B126">
            <v>7.09</v>
          </cell>
          <cell r="C126">
            <v>0</v>
          </cell>
        </row>
        <row r="127">
          <cell r="A127" t="str">
            <v>19400</v>
          </cell>
          <cell r="B127">
            <v>8.69</v>
          </cell>
          <cell r="C127">
            <v>0</v>
          </cell>
        </row>
        <row r="128">
          <cell r="A128" t="str">
            <v>19401</v>
          </cell>
          <cell r="B128">
            <v>175.13</v>
          </cell>
          <cell r="C128">
            <v>0</v>
          </cell>
        </row>
        <row r="129">
          <cell r="A129" t="str">
            <v>19403</v>
          </cell>
          <cell r="B129">
            <v>56.38</v>
          </cell>
          <cell r="C129">
            <v>0</v>
          </cell>
        </row>
        <row r="130">
          <cell r="A130" t="str">
            <v>19404</v>
          </cell>
          <cell r="B130">
            <v>114.3</v>
          </cell>
          <cell r="C130">
            <v>0</v>
          </cell>
        </row>
        <row r="131">
          <cell r="A131" t="str">
            <v>20094</v>
          </cell>
          <cell r="B131">
            <v>0</v>
          </cell>
          <cell r="C131">
            <v>0</v>
          </cell>
        </row>
        <row r="132">
          <cell r="A132" t="str">
            <v>20203</v>
          </cell>
          <cell r="B132">
            <v>0</v>
          </cell>
          <cell r="C132">
            <v>0</v>
          </cell>
        </row>
        <row r="133">
          <cell r="A133" t="str">
            <v>20215</v>
          </cell>
          <cell r="B133">
            <v>0</v>
          </cell>
          <cell r="C133">
            <v>0</v>
          </cell>
        </row>
        <row r="134">
          <cell r="A134" t="str">
            <v>20400</v>
          </cell>
          <cell r="B134">
            <v>0</v>
          </cell>
          <cell r="C134">
            <v>0</v>
          </cell>
        </row>
        <row r="135">
          <cell r="A135" t="str">
            <v>20401</v>
          </cell>
          <cell r="B135">
            <v>2.06</v>
          </cell>
          <cell r="C135">
            <v>0</v>
          </cell>
        </row>
        <row r="136">
          <cell r="A136" t="str">
            <v>20402</v>
          </cell>
          <cell r="B136">
            <v>0</v>
          </cell>
          <cell r="C136">
            <v>0</v>
          </cell>
        </row>
        <row r="137">
          <cell r="A137" t="str">
            <v>20403</v>
          </cell>
          <cell r="B137">
            <v>0</v>
          </cell>
          <cell r="C137">
            <v>0</v>
          </cell>
        </row>
        <row r="138">
          <cell r="A138" t="str">
            <v>20404</v>
          </cell>
          <cell r="B138">
            <v>102.84</v>
          </cell>
          <cell r="C138">
            <v>0</v>
          </cell>
        </row>
        <row r="139">
          <cell r="A139" t="str">
            <v>20405</v>
          </cell>
          <cell r="B139">
            <v>144.65</v>
          </cell>
          <cell r="C139">
            <v>0</v>
          </cell>
        </row>
        <row r="140">
          <cell r="A140" t="str">
            <v>20406</v>
          </cell>
          <cell r="B140">
            <v>16.78</v>
          </cell>
          <cell r="C140">
            <v>0</v>
          </cell>
        </row>
        <row r="141">
          <cell r="A141" t="str">
            <v>21014</v>
          </cell>
          <cell r="B141">
            <v>41.38</v>
          </cell>
          <cell r="C141">
            <v>0</v>
          </cell>
        </row>
        <row r="142">
          <cell r="A142" t="str">
            <v>21018</v>
          </cell>
          <cell r="B142">
            <v>0</v>
          </cell>
          <cell r="C142">
            <v>0</v>
          </cell>
        </row>
        <row r="143">
          <cell r="A143" t="str">
            <v>21036</v>
          </cell>
          <cell r="B143">
            <v>0</v>
          </cell>
          <cell r="C143">
            <v>0</v>
          </cell>
        </row>
        <row r="144">
          <cell r="A144" t="str">
            <v>21206</v>
          </cell>
          <cell r="B144">
            <v>45.63</v>
          </cell>
          <cell r="C144">
            <v>0</v>
          </cell>
        </row>
        <row r="145">
          <cell r="A145" t="str">
            <v>21214</v>
          </cell>
          <cell r="B145">
            <v>32.42</v>
          </cell>
          <cell r="C145">
            <v>0</v>
          </cell>
        </row>
        <row r="146">
          <cell r="A146" t="str">
            <v>21226</v>
          </cell>
          <cell r="B146">
            <v>18.11</v>
          </cell>
          <cell r="C146">
            <v>0</v>
          </cell>
        </row>
        <row r="147">
          <cell r="A147" t="str">
            <v>21232</v>
          </cell>
          <cell r="B147">
            <v>76.31</v>
          </cell>
          <cell r="C147">
            <v>0</v>
          </cell>
        </row>
        <row r="148">
          <cell r="A148" t="str">
            <v>21234</v>
          </cell>
          <cell r="B148">
            <v>0</v>
          </cell>
          <cell r="C148">
            <v>0</v>
          </cell>
        </row>
        <row r="149">
          <cell r="A149" t="str">
            <v>21237</v>
          </cell>
          <cell r="B149">
            <v>43.71</v>
          </cell>
          <cell r="C149">
            <v>0</v>
          </cell>
        </row>
        <row r="150">
          <cell r="A150" t="str">
            <v>21300</v>
          </cell>
          <cell r="B150">
            <v>76.510000000000005</v>
          </cell>
          <cell r="C150">
            <v>0</v>
          </cell>
        </row>
        <row r="151">
          <cell r="A151" t="str">
            <v>21301</v>
          </cell>
          <cell r="B151">
            <v>13</v>
          </cell>
          <cell r="C151">
            <v>0</v>
          </cell>
        </row>
        <row r="152">
          <cell r="A152" t="str">
            <v>21302</v>
          </cell>
          <cell r="B152">
            <v>199.22</v>
          </cell>
          <cell r="C152">
            <v>0</v>
          </cell>
        </row>
        <row r="153">
          <cell r="A153" t="str">
            <v>21303</v>
          </cell>
          <cell r="B153">
            <v>67.900000000000006</v>
          </cell>
          <cell r="C153">
            <v>0</v>
          </cell>
        </row>
        <row r="154">
          <cell r="A154" t="str">
            <v>21401</v>
          </cell>
          <cell r="B154">
            <v>225.33</v>
          </cell>
          <cell r="C154">
            <v>0</v>
          </cell>
        </row>
        <row r="155">
          <cell r="A155" t="str">
            <v>22008</v>
          </cell>
          <cell r="B155">
            <v>9.3800000000000008</v>
          </cell>
          <cell r="C155">
            <v>0</v>
          </cell>
        </row>
        <row r="156">
          <cell r="A156" t="str">
            <v>22009</v>
          </cell>
          <cell r="B156">
            <v>42.44</v>
          </cell>
          <cell r="C156">
            <v>0</v>
          </cell>
        </row>
        <row r="157">
          <cell r="A157" t="str">
            <v>22017</v>
          </cell>
          <cell r="B157">
            <v>4.1399999999999997</v>
          </cell>
          <cell r="C157">
            <v>0</v>
          </cell>
        </row>
        <row r="158">
          <cell r="A158" t="str">
            <v>22073</v>
          </cell>
          <cell r="B158">
            <v>3.19</v>
          </cell>
          <cell r="C158">
            <v>0</v>
          </cell>
        </row>
        <row r="159">
          <cell r="A159" t="str">
            <v>22105</v>
          </cell>
          <cell r="B159">
            <v>19.190000000000001</v>
          </cell>
          <cell r="C159">
            <v>0</v>
          </cell>
        </row>
        <row r="160">
          <cell r="A160" t="str">
            <v>22200</v>
          </cell>
          <cell r="B160">
            <v>12.95</v>
          </cell>
          <cell r="C160">
            <v>0</v>
          </cell>
        </row>
        <row r="161">
          <cell r="A161" t="str">
            <v>22204</v>
          </cell>
          <cell r="B161">
            <v>5.26</v>
          </cell>
          <cell r="C161">
            <v>0</v>
          </cell>
        </row>
        <row r="162">
          <cell r="A162" t="str">
            <v>22207</v>
          </cell>
          <cell r="B162">
            <v>50.3</v>
          </cell>
          <cell r="C162">
            <v>0</v>
          </cell>
        </row>
        <row r="163">
          <cell r="A163" t="str">
            <v>23042</v>
          </cell>
          <cell r="B163">
            <v>0</v>
          </cell>
          <cell r="C163">
            <v>0</v>
          </cell>
        </row>
        <row r="164">
          <cell r="A164" t="str">
            <v>23054</v>
          </cell>
          <cell r="B164">
            <v>0</v>
          </cell>
          <cell r="C164">
            <v>0</v>
          </cell>
        </row>
        <row r="165">
          <cell r="A165" t="str">
            <v>23309</v>
          </cell>
          <cell r="B165">
            <v>364.01</v>
          </cell>
          <cell r="C165">
            <v>0</v>
          </cell>
        </row>
        <row r="166">
          <cell r="A166" t="str">
            <v>23311</v>
          </cell>
          <cell r="B166">
            <v>13.07</v>
          </cell>
          <cell r="C166">
            <v>0</v>
          </cell>
        </row>
        <row r="167">
          <cell r="A167" t="str">
            <v>23402</v>
          </cell>
          <cell r="B167">
            <v>0</v>
          </cell>
          <cell r="C167">
            <v>0</v>
          </cell>
        </row>
        <row r="168">
          <cell r="A168" t="str">
            <v>23403</v>
          </cell>
          <cell r="B168">
            <v>117.65</v>
          </cell>
          <cell r="C168">
            <v>0</v>
          </cell>
        </row>
        <row r="169">
          <cell r="A169" t="str">
            <v>23404</v>
          </cell>
          <cell r="B169">
            <v>0</v>
          </cell>
          <cell r="C169">
            <v>0</v>
          </cell>
        </row>
        <row r="170">
          <cell r="A170" t="str">
            <v>24014</v>
          </cell>
          <cell r="B170">
            <v>0</v>
          </cell>
          <cell r="C170">
            <v>0</v>
          </cell>
        </row>
        <row r="171">
          <cell r="A171" t="str">
            <v>24019</v>
          </cell>
          <cell r="B171">
            <v>153.97</v>
          </cell>
          <cell r="C171">
            <v>0</v>
          </cell>
        </row>
        <row r="172">
          <cell r="A172" t="str">
            <v>24105</v>
          </cell>
          <cell r="B172">
            <v>63.85</v>
          </cell>
          <cell r="C172">
            <v>0</v>
          </cell>
        </row>
        <row r="173">
          <cell r="A173" t="str">
            <v>24111</v>
          </cell>
          <cell r="B173">
            <v>103.02</v>
          </cell>
          <cell r="C173">
            <v>0</v>
          </cell>
        </row>
        <row r="174">
          <cell r="A174" t="str">
            <v>24122</v>
          </cell>
          <cell r="B174">
            <v>15.7</v>
          </cell>
          <cell r="C174">
            <v>0</v>
          </cell>
        </row>
        <row r="175">
          <cell r="A175" t="str">
            <v>24350</v>
          </cell>
          <cell r="B175">
            <v>57.98</v>
          </cell>
          <cell r="C175">
            <v>0</v>
          </cell>
        </row>
        <row r="176">
          <cell r="A176" t="str">
            <v>24404</v>
          </cell>
          <cell r="B176">
            <v>78.73</v>
          </cell>
          <cell r="C176">
            <v>0</v>
          </cell>
        </row>
        <row r="177">
          <cell r="A177" t="str">
            <v>24410</v>
          </cell>
          <cell r="B177">
            <v>56.9</v>
          </cell>
          <cell r="C177">
            <v>0</v>
          </cell>
        </row>
        <row r="178">
          <cell r="A178" t="str">
            <v>25101</v>
          </cell>
          <cell r="B178">
            <v>36.33</v>
          </cell>
          <cell r="C178">
            <v>0</v>
          </cell>
        </row>
        <row r="179">
          <cell r="A179" t="str">
            <v>25116</v>
          </cell>
          <cell r="B179">
            <v>62.82</v>
          </cell>
          <cell r="C179">
            <v>0</v>
          </cell>
        </row>
        <row r="180">
          <cell r="A180" t="str">
            <v>25118</v>
          </cell>
          <cell r="B180">
            <v>45.18</v>
          </cell>
          <cell r="C180">
            <v>0</v>
          </cell>
        </row>
        <row r="181">
          <cell r="A181" t="str">
            <v>25155</v>
          </cell>
          <cell r="B181">
            <v>22.03</v>
          </cell>
          <cell r="C181">
            <v>0</v>
          </cell>
        </row>
        <row r="182">
          <cell r="A182" t="str">
            <v>25160</v>
          </cell>
          <cell r="B182">
            <v>52.31</v>
          </cell>
          <cell r="C182">
            <v>0</v>
          </cell>
        </row>
        <row r="183">
          <cell r="A183" t="str">
            <v>25200</v>
          </cell>
          <cell r="B183">
            <v>0</v>
          </cell>
          <cell r="C183">
            <v>0</v>
          </cell>
        </row>
        <row r="184">
          <cell r="A184" t="str">
            <v>26056</v>
          </cell>
          <cell r="B184">
            <v>69.709999999999994</v>
          </cell>
          <cell r="C184">
            <v>0</v>
          </cell>
        </row>
        <row r="185">
          <cell r="A185" t="str">
            <v>26059</v>
          </cell>
          <cell r="B185">
            <v>6.73</v>
          </cell>
          <cell r="C185">
            <v>0</v>
          </cell>
        </row>
        <row r="186">
          <cell r="A186" t="str">
            <v>26070</v>
          </cell>
          <cell r="B186">
            <v>30.35</v>
          </cell>
          <cell r="C186">
            <v>0</v>
          </cell>
        </row>
        <row r="187">
          <cell r="A187" t="str">
            <v>27001</v>
          </cell>
          <cell r="B187">
            <v>144.99</v>
          </cell>
          <cell r="C187">
            <v>0</v>
          </cell>
        </row>
        <row r="188">
          <cell r="A188" t="str">
            <v>27003</v>
          </cell>
          <cell r="B188">
            <v>1591.02</v>
          </cell>
          <cell r="C188">
            <v>0</v>
          </cell>
        </row>
        <row r="189">
          <cell r="A189" t="str">
            <v>27010</v>
          </cell>
          <cell r="B189">
            <v>1940.24</v>
          </cell>
          <cell r="C189">
            <v>0</v>
          </cell>
        </row>
        <row r="190">
          <cell r="A190" t="str">
            <v>27019</v>
          </cell>
          <cell r="B190">
            <v>0</v>
          </cell>
          <cell r="C190">
            <v>0</v>
          </cell>
        </row>
        <row r="191">
          <cell r="A191" t="str">
            <v>27083</v>
          </cell>
          <cell r="B191">
            <v>363.13</v>
          </cell>
          <cell r="C191">
            <v>0</v>
          </cell>
        </row>
        <row r="192">
          <cell r="A192" t="str">
            <v>27320</v>
          </cell>
          <cell r="B192">
            <v>487.51</v>
          </cell>
          <cell r="C192">
            <v>0</v>
          </cell>
        </row>
        <row r="193">
          <cell r="A193" t="str">
            <v>27343</v>
          </cell>
          <cell r="B193">
            <v>0</v>
          </cell>
          <cell r="C193">
            <v>0</v>
          </cell>
        </row>
        <row r="194">
          <cell r="A194" t="str">
            <v>27344</v>
          </cell>
          <cell r="B194">
            <v>123.37</v>
          </cell>
          <cell r="C194">
            <v>0</v>
          </cell>
        </row>
        <row r="195">
          <cell r="A195" t="str">
            <v>27400</v>
          </cell>
          <cell r="B195">
            <v>513.04999999999995</v>
          </cell>
          <cell r="C195">
            <v>0</v>
          </cell>
        </row>
        <row r="196">
          <cell r="A196" t="str">
            <v>27401</v>
          </cell>
          <cell r="B196">
            <v>539.74</v>
          </cell>
          <cell r="C196">
            <v>0</v>
          </cell>
        </row>
        <row r="197">
          <cell r="A197" t="str">
            <v>27402</v>
          </cell>
          <cell r="B197">
            <v>521.75</v>
          </cell>
          <cell r="C197">
            <v>0</v>
          </cell>
        </row>
        <row r="198">
          <cell r="A198" t="str">
            <v>27403</v>
          </cell>
          <cell r="B198">
            <v>947.44</v>
          </cell>
          <cell r="C198">
            <v>0</v>
          </cell>
        </row>
        <row r="199">
          <cell r="A199" t="str">
            <v>27404</v>
          </cell>
          <cell r="B199">
            <v>87.2</v>
          </cell>
          <cell r="C199">
            <v>0</v>
          </cell>
        </row>
        <row r="200">
          <cell r="A200" t="str">
            <v>27416</v>
          </cell>
          <cell r="B200">
            <v>443.04</v>
          </cell>
          <cell r="C200">
            <v>0</v>
          </cell>
        </row>
        <row r="201">
          <cell r="A201" t="str">
            <v>27417</v>
          </cell>
          <cell r="B201">
            <v>290.58</v>
          </cell>
          <cell r="C201">
            <v>0</v>
          </cell>
        </row>
        <row r="202">
          <cell r="A202" t="str">
            <v>27931</v>
          </cell>
          <cell r="B202">
            <v>0</v>
          </cell>
          <cell r="C202">
            <v>0</v>
          </cell>
        </row>
        <row r="203">
          <cell r="A203" t="str">
            <v>27932</v>
          </cell>
          <cell r="B203">
            <v>0</v>
          </cell>
          <cell r="C203">
            <v>0</v>
          </cell>
        </row>
        <row r="204">
          <cell r="A204" t="str">
            <v>28010</v>
          </cell>
          <cell r="B204">
            <v>0</v>
          </cell>
          <cell r="C204">
            <v>0</v>
          </cell>
        </row>
        <row r="205">
          <cell r="A205" t="str">
            <v>28137</v>
          </cell>
          <cell r="B205">
            <v>16.36</v>
          </cell>
          <cell r="C205">
            <v>0</v>
          </cell>
        </row>
        <row r="206">
          <cell r="A206" t="str">
            <v>28144</v>
          </cell>
          <cell r="B206">
            <v>7.76</v>
          </cell>
          <cell r="C206">
            <v>0</v>
          </cell>
        </row>
        <row r="207">
          <cell r="A207" t="str">
            <v>28149</v>
          </cell>
          <cell r="B207">
            <v>9.2200000000000006</v>
          </cell>
          <cell r="C207">
            <v>0</v>
          </cell>
        </row>
        <row r="208">
          <cell r="A208" t="str">
            <v>29011</v>
          </cell>
          <cell r="B208">
            <v>52.02</v>
          </cell>
          <cell r="C208">
            <v>0</v>
          </cell>
        </row>
        <row r="209">
          <cell r="A209" t="str">
            <v>29100</v>
          </cell>
          <cell r="B209">
            <v>239.02</v>
          </cell>
          <cell r="C209">
            <v>0</v>
          </cell>
        </row>
        <row r="210">
          <cell r="A210" t="str">
            <v>29101</v>
          </cell>
          <cell r="B210">
            <v>444.76</v>
          </cell>
          <cell r="C210">
            <v>0</v>
          </cell>
        </row>
        <row r="211">
          <cell r="A211" t="str">
            <v>29103</v>
          </cell>
          <cell r="B211">
            <v>240.56</v>
          </cell>
          <cell r="C211">
            <v>0</v>
          </cell>
        </row>
        <row r="212">
          <cell r="A212" t="str">
            <v>29311</v>
          </cell>
          <cell r="B212">
            <v>0</v>
          </cell>
          <cell r="C212">
            <v>0</v>
          </cell>
        </row>
        <row r="213">
          <cell r="A213" t="str">
            <v>29317</v>
          </cell>
          <cell r="B213">
            <v>0</v>
          </cell>
          <cell r="C213">
            <v>0</v>
          </cell>
        </row>
        <row r="214">
          <cell r="A214" t="str">
            <v>29320</v>
          </cell>
          <cell r="B214">
            <v>377.82</v>
          </cell>
          <cell r="C214">
            <v>0</v>
          </cell>
        </row>
        <row r="215">
          <cell r="A215" t="str">
            <v>30002</v>
          </cell>
          <cell r="B215">
            <v>0</v>
          </cell>
          <cell r="C215">
            <v>0</v>
          </cell>
        </row>
        <row r="216">
          <cell r="A216" t="str">
            <v>30029</v>
          </cell>
          <cell r="B216">
            <v>0</v>
          </cell>
          <cell r="C216">
            <v>0</v>
          </cell>
        </row>
        <row r="217">
          <cell r="A217" t="str">
            <v>30031</v>
          </cell>
          <cell r="B217">
            <v>0</v>
          </cell>
          <cell r="C217">
            <v>0</v>
          </cell>
        </row>
        <row r="218">
          <cell r="A218" t="str">
            <v>30303</v>
          </cell>
          <cell r="B218">
            <v>62.41</v>
          </cell>
          <cell r="C218">
            <v>0</v>
          </cell>
        </row>
        <row r="219">
          <cell r="A219" t="str">
            <v>31002</v>
          </cell>
          <cell r="B219">
            <v>917.69</v>
          </cell>
          <cell r="C219">
            <v>0</v>
          </cell>
        </row>
        <row r="220">
          <cell r="A220" t="str">
            <v>31004</v>
          </cell>
          <cell r="B220">
            <v>541.05999999999995</v>
          </cell>
          <cell r="C220">
            <v>0</v>
          </cell>
        </row>
        <row r="221">
          <cell r="A221" t="str">
            <v>31006</v>
          </cell>
          <cell r="B221">
            <v>524.6</v>
          </cell>
          <cell r="C221">
            <v>491.07</v>
          </cell>
        </row>
        <row r="222">
          <cell r="A222" t="str">
            <v>31015</v>
          </cell>
          <cell r="B222">
            <v>1299.21</v>
          </cell>
          <cell r="C222">
            <v>0</v>
          </cell>
        </row>
        <row r="223">
          <cell r="A223" t="str">
            <v>31016</v>
          </cell>
          <cell r="B223">
            <v>310.60000000000002</v>
          </cell>
          <cell r="C223">
            <v>0</v>
          </cell>
        </row>
        <row r="224">
          <cell r="A224" t="str">
            <v>31025</v>
          </cell>
          <cell r="B224">
            <v>452.52</v>
          </cell>
          <cell r="C224">
            <v>0</v>
          </cell>
        </row>
        <row r="225">
          <cell r="A225" t="str">
            <v>31063</v>
          </cell>
          <cell r="B225">
            <v>0</v>
          </cell>
          <cell r="C225">
            <v>0</v>
          </cell>
        </row>
        <row r="226">
          <cell r="A226" t="str">
            <v>31103</v>
          </cell>
          <cell r="B226">
            <v>425.5</v>
          </cell>
          <cell r="C226">
            <v>0</v>
          </cell>
        </row>
        <row r="227">
          <cell r="A227" t="str">
            <v>31201</v>
          </cell>
          <cell r="B227">
            <v>548.36</v>
          </cell>
          <cell r="C227">
            <v>0</v>
          </cell>
        </row>
        <row r="228">
          <cell r="A228" t="str">
            <v>31306</v>
          </cell>
          <cell r="B228">
            <v>122.09</v>
          </cell>
          <cell r="C228">
            <v>0</v>
          </cell>
        </row>
        <row r="229">
          <cell r="A229" t="str">
            <v>31311</v>
          </cell>
          <cell r="B229">
            <v>120.97</v>
          </cell>
          <cell r="C229">
            <v>0</v>
          </cell>
        </row>
        <row r="230">
          <cell r="A230" t="str">
            <v>31330</v>
          </cell>
          <cell r="B230">
            <v>42.47</v>
          </cell>
          <cell r="C230">
            <v>0</v>
          </cell>
        </row>
        <row r="231">
          <cell r="A231" t="str">
            <v>31332</v>
          </cell>
          <cell r="B231">
            <v>136.38</v>
          </cell>
          <cell r="C231">
            <v>0</v>
          </cell>
        </row>
        <row r="232">
          <cell r="A232" t="str">
            <v>31401</v>
          </cell>
          <cell r="B232">
            <v>429.03</v>
          </cell>
          <cell r="C232">
            <v>0</v>
          </cell>
        </row>
        <row r="233">
          <cell r="A233" t="str">
            <v>32081</v>
          </cell>
          <cell r="B233">
            <v>1542.14</v>
          </cell>
          <cell r="C233">
            <v>406.93</v>
          </cell>
        </row>
        <row r="234">
          <cell r="A234" t="str">
            <v>32123</v>
          </cell>
          <cell r="B234">
            <v>0</v>
          </cell>
          <cell r="C234">
            <v>0</v>
          </cell>
        </row>
        <row r="235">
          <cell r="A235" t="str">
            <v>32312</v>
          </cell>
          <cell r="B235">
            <v>0</v>
          </cell>
          <cell r="C235">
            <v>0</v>
          </cell>
        </row>
        <row r="236">
          <cell r="A236" t="str">
            <v>32325</v>
          </cell>
          <cell r="B236">
            <v>119.62</v>
          </cell>
          <cell r="C236">
            <v>0</v>
          </cell>
        </row>
        <row r="237">
          <cell r="A237" t="str">
            <v>32326</v>
          </cell>
          <cell r="B237">
            <v>100.69</v>
          </cell>
          <cell r="C237">
            <v>0</v>
          </cell>
        </row>
        <row r="238">
          <cell r="A238" t="str">
            <v>32354</v>
          </cell>
          <cell r="B238">
            <v>383.33</v>
          </cell>
          <cell r="C238">
            <v>0</v>
          </cell>
        </row>
        <row r="239">
          <cell r="A239" t="str">
            <v>32356</v>
          </cell>
          <cell r="B239">
            <v>375.08</v>
          </cell>
          <cell r="C239">
            <v>0</v>
          </cell>
        </row>
        <row r="240">
          <cell r="A240" t="str">
            <v>32358</v>
          </cell>
          <cell r="B240">
            <v>74.39</v>
          </cell>
          <cell r="C240">
            <v>0</v>
          </cell>
        </row>
        <row r="241">
          <cell r="A241" t="str">
            <v>32360</v>
          </cell>
          <cell r="B241">
            <v>120.93</v>
          </cell>
          <cell r="C241">
            <v>0</v>
          </cell>
        </row>
        <row r="242">
          <cell r="A242" t="str">
            <v>32361</v>
          </cell>
          <cell r="B242">
            <v>232.96</v>
          </cell>
          <cell r="C242">
            <v>0</v>
          </cell>
        </row>
        <row r="243">
          <cell r="A243" t="str">
            <v>32362</v>
          </cell>
          <cell r="B243">
            <v>42.13</v>
          </cell>
          <cell r="C243">
            <v>0</v>
          </cell>
        </row>
        <row r="244">
          <cell r="A244" t="str">
            <v>32363</v>
          </cell>
          <cell r="B244">
            <v>240.54</v>
          </cell>
          <cell r="C244">
            <v>0</v>
          </cell>
        </row>
        <row r="245">
          <cell r="A245" t="str">
            <v>32414</v>
          </cell>
          <cell r="B245">
            <v>110.24</v>
          </cell>
          <cell r="C245">
            <v>0</v>
          </cell>
        </row>
        <row r="246">
          <cell r="A246" t="str">
            <v>32416</v>
          </cell>
          <cell r="B246">
            <v>121.07</v>
          </cell>
          <cell r="C246">
            <v>0</v>
          </cell>
        </row>
        <row r="247">
          <cell r="A247" t="str">
            <v>33030</v>
          </cell>
          <cell r="B247">
            <v>0</v>
          </cell>
          <cell r="C247">
            <v>0</v>
          </cell>
        </row>
        <row r="248">
          <cell r="A248" t="str">
            <v>33036</v>
          </cell>
          <cell r="B248">
            <v>106.74</v>
          </cell>
          <cell r="C248">
            <v>0</v>
          </cell>
        </row>
        <row r="249">
          <cell r="A249" t="str">
            <v>33049</v>
          </cell>
          <cell r="B249">
            <v>0</v>
          </cell>
          <cell r="C249">
            <v>0</v>
          </cell>
        </row>
        <row r="250">
          <cell r="A250" t="str">
            <v>33070</v>
          </cell>
          <cell r="B250">
            <v>0</v>
          </cell>
          <cell r="C250">
            <v>0</v>
          </cell>
        </row>
        <row r="251">
          <cell r="A251" t="str">
            <v>33115</v>
          </cell>
          <cell r="B251">
            <v>186.67</v>
          </cell>
          <cell r="C251">
            <v>0</v>
          </cell>
        </row>
        <row r="252">
          <cell r="A252" t="str">
            <v>33183</v>
          </cell>
          <cell r="B252">
            <v>0</v>
          </cell>
          <cell r="C252">
            <v>0</v>
          </cell>
        </row>
        <row r="253">
          <cell r="A253" t="str">
            <v>33202</v>
          </cell>
          <cell r="B253">
            <v>0</v>
          </cell>
          <cell r="C253">
            <v>0</v>
          </cell>
        </row>
        <row r="254">
          <cell r="A254" t="str">
            <v>33205</v>
          </cell>
          <cell r="B254">
            <v>0</v>
          </cell>
          <cell r="C254">
            <v>0</v>
          </cell>
        </row>
        <row r="255">
          <cell r="A255" t="str">
            <v>33206</v>
          </cell>
          <cell r="B255">
            <v>20.399999999999999</v>
          </cell>
          <cell r="C255">
            <v>0</v>
          </cell>
        </row>
        <row r="256">
          <cell r="A256" t="str">
            <v>33207</v>
          </cell>
          <cell r="B256">
            <v>56.9</v>
          </cell>
          <cell r="C256">
            <v>0</v>
          </cell>
        </row>
        <row r="257">
          <cell r="A257" t="str">
            <v>33211</v>
          </cell>
          <cell r="B257">
            <v>5.2</v>
          </cell>
          <cell r="C257">
            <v>0</v>
          </cell>
        </row>
        <row r="258">
          <cell r="A258" t="str">
            <v>33212</v>
          </cell>
          <cell r="B258">
            <v>78.260000000000005</v>
          </cell>
          <cell r="C258">
            <v>0</v>
          </cell>
        </row>
        <row r="259">
          <cell r="A259" t="str">
            <v>34002</v>
          </cell>
          <cell r="B259">
            <v>318.51</v>
          </cell>
          <cell r="C259">
            <v>0</v>
          </cell>
        </row>
        <row r="260">
          <cell r="A260" t="str">
            <v>34003</v>
          </cell>
          <cell r="B260">
            <v>671.11</v>
          </cell>
          <cell r="C260">
            <v>0</v>
          </cell>
        </row>
        <row r="261">
          <cell r="A261" t="str">
            <v>34033</v>
          </cell>
          <cell r="B261">
            <v>276.44</v>
          </cell>
          <cell r="C261">
            <v>480.85</v>
          </cell>
        </row>
        <row r="262">
          <cell r="A262" t="str">
            <v>34111</v>
          </cell>
          <cell r="B262">
            <v>476.37</v>
          </cell>
          <cell r="C262">
            <v>0</v>
          </cell>
        </row>
        <row r="263">
          <cell r="A263" t="str">
            <v>34307</v>
          </cell>
          <cell r="B263">
            <v>65.09</v>
          </cell>
          <cell r="C263">
            <v>0</v>
          </cell>
        </row>
        <row r="264">
          <cell r="A264" t="str">
            <v>34324</v>
          </cell>
          <cell r="B264">
            <v>0</v>
          </cell>
          <cell r="C264">
            <v>0</v>
          </cell>
        </row>
        <row r="265">
          <cell r="A265" t="str">
            <v>34401</v>
          </cell>
          <cell r="B265">
            <v>102.4</v>
          </cell>
          <cell r="C265">
            <v>0</v>
          </cell>
        </row>
        <row r="266">
          <cell r="A266" t="str">
            <v>34402</v>
          </cell>
          <cell r="B266">
            <v>54.16</v>
          </cell>
          <cell r="C266">
            <v>0</v>
          </cell>
        </row>
        <row r="267">
          <cell r="A267" t="str">
            <v>35200</v>
          </cell>
          <cell r="B267">
            <v>37.549999999999997</v>
          </cell>
          <cell r="C267">
            <v>0</v>
          </cell>
        </row>
        <row r="268">
          <cell r="A268" t="str">
            <v>36101</v>
          </cell>
          <cell r="B268">
            <v>0</v>
          </cell>
          <cell r="C268">
            <v>0</v>
          </cell>
        </row>
        <row r="269">
          <cell r="A269" t="str">
            <v>36140</v>
          </cell>
          <cell r="B269">
            <v>358.07</v>
          </cell>
          <cell r="C269">
            <v>0</v>
          </cell>
        </row>
        <row r="270">
          <cell r="A270" t="str">
            <v>36250</v>
          </cell>
          <cell r="B270">
            <v>0</v>
          </cell>
          <cell r="C270">
            <v>0</v>
          </cell>
        </row>
        <row r="271">
          <cell r="A271" t="str">
            <v>36300</v>
          </cell>
          <cell r="B271">
            <v>16.78</v>
          </cell>
          <cell r="C271">
            <v>0</v>
          </cell>
        </row>
        <row r="272">
          <cell r="A272" t="str">
            <v>36400</v>
          </cell>
          <cell r="B272">
            <v>48.03</v>
          </cell>
          <cell r="C272">
            <v>0</v>
          </cell>
        </row>
        <row r="273">
          <cell r="A273" t="str">
            <v>36401</v>
          </cell>
          <cell r="B273">
            <v>36.700000000000003</v>
          </cell>
          <cell r="C273">
            <v>0</v>
          </cell>
        </row>
        <row r="274">
          <cell r="A274" t="str">
            <v>36402</v>
          </cell>
          <cell r="B274">
            <v>0</v>
          </cell>
          <cell r="C274">
            <v>0</v>
          </cell>
        </row>
        <row r="275">
          <cell r="A275" t="str">
            <v>37501</v>
          </cell>
          <cell r="B275">
            <v>359.06</v>
          </cell>
          <cell r="C275">
            <v>0</v>
          </cell>
        </row>
        <row r="276">
          <cell r="A276" t="str">
            <v>37502</v>
          </cell>
          <cell r="B276">
            <v>270.82</v>
          </cell>
          <cell r="C276">
            <v>0</v>
          </cell>
        </row>
        <row r="277">
          <cell r="A277" t="str">
            <v>37503</v>
          </cell>
          <cell r="B277">
            <v>117.6</v>
          </cell>
          <cell r="C277">
            <v>0</v>
          </cell>
        </row>
        <row r="278">
          <cell r="A278" t="str">
            <v>37504</v>
          </cell>
          <cell r="B278">
            <v>168.96</v>
          </cell>
          <cell r="C278">
            <v>0</v>
          </cell>
        </row>
        <row r="279">
          <cell r="A279" t="str">
            <v>37505</v>
          </cell>
          <cell r="B279">
            <v>90.49</v>
          </cell>
          <cell r="C279">
            <v>0</v>
          </cell>
        </row>
        <row r="280">
          <cell r="A280" t="str">
            <v>37506</v>
          </cell>
          <cell r="B280">
            <v>102.53</v>
          </cell>
          <cell r="C280">
            <v>0</v>
          </cell>
        </row>
        <row r="281">
          <cell r="A281" t="str">
            <v>37507</v>
          </cell>
          <cell r="B281">
            <v>143.4</v>
          </cell>
          <cell r="C281">
            <v>0</v>
          </cell>
        </row>
        <row r="282">
          <cell r="A282" t="str">
            <v>38126</v>
          </cell>
          <cell r="B282">
            <v>5.62</v>
          </cell>
          <cell r="C282">
            <v>0</v>
          </cell>
        </row>
        <row r="283">
          <cell r="A283" t="str">
            <v>38264</v>
          </cell>
          <cell r="B283">
            <v>0</v>
          </cell>
          <cell r="C283">
            <v>0</v>
          </cell>
        </row>
        <row r="284">
          <cell r="A284" t="str">
            <v>38265</v>
          </cell>
          <cell r="B284">
            <v>16.57</v>
          </cell>
          <cell r="C284">
            <v>0</v>
          </cell>
        </row>
        <row r="285">
          <cell r="A285" t="str">
            <v>38267</v>
          </cell>
          <cell r="B285">
            <v>153.02000000000001</v>
          </cell>
          <cell r="C285">
            <v>0</v>
          </cell>
        </row>
        <row r="286">
          <cell r="A286" t="str">
            <v>38300</v>
          </cell>
          <cell r="B286">
            <v>66.64</v>
          </cell>
          <cell r="C286">
            <v>0</v>
          </cell>
        </row>
        <row r="287">
          <cell r="A287" t="str">
            <v>38301</v>
          </cell>
          <cell r="B287">
            <v>15.82</v>
          </cell>
          <cell r="C287">
            <v>0</v>
          </cell>
        </row>
        <row r="288">
          <cell r="A288" t="str">
            <v>38302</v>
          </cell>
          <cell r="B288">
            <v>12.21</v>
          </cell>
          <cell r="C288">
            <v>0</v>
          </cell>
        </row>
        <row r="289">
          <cell r="A289" t="str">
            <v>38304</v>
          </cell>
          <cell r="B289">
            <v>0</v>
          </cell>
          <cell r="C289">
            <v>0</v>
          </cell>
        </row>
        <row r="290">
          <cell r="A290" t="str">
            <v>38306</v>
          </cell>
          <cell r="B290">
            <v>13.49</v>
          </cell>
          <cell r="C290">
            <v>0</v>
          </cell>
        </row>
        <row r="291">
          <cell r="A291" t="str">
            <v>38308</v>
          </cell>
          <cell r="B291">
            <v>0</v>
          </cell>
          <cell r="C291">
            <v>0</v>
          </cell>
        </row>
        <row r="292">
          <cell r="A292" t="str">
            <v>38320</v>
          </cell>
          <cell r="B292">
            <v>18.309999999999999</v>
          </cell>
          <cell r="C292">
            <v>0</v>
          </cell>
        </row>
        <row r="293">
          <cell r="A293" t="str">
            <v>38322</v>
          </cell>
          <cell r="B293">
            <v>25.11</v>
          </cell>
          <cell r="C293">
            <v>0</v>
          </cell>
        </row>
        <row r="294">
          <cell r="A294" t="str">
            <v>38324</v>
          </cell>
          <cell r="B294">
            <v>0</v>
          </cell>
          <cell r="C294">
            <v>0</v>
          </cell>
        </row>
        <row r="295">
          <cell r="A295" t="str">
            <v>39002</v>
          </cell>
          <cell r="B295">
            <v>0</v>
          </cell>
          <cell r="C295">
            <v>0</v>
          </cell>
        </row>
        <row r="296">
          <cell r="A296" t="str">
            <v>39003</v>
          </cell>
          <cell r="B296">
            <v>90.43</v>
          </cell>
          <cell r="C296">
            <v>0</v>
          </cell>
        </row>
        <row r="297">
          <cell r="A297" t="str">
            <v>39007</v>
          </cell>
          <cell r="B297">
            <v>674.65</v>
          </cell>
          <cell r="C297">
            <v>374.31</v>
          </cell>
        </row>
        <row r="298">
          <cell r="A298" t="str">
            <v>39090</v>
          </cell>
          <cell r="B298">
            <v>106.49</v>
          </cell>
          <cell r="C298">
            <v>0</v>
          </cell>
        </row>
        <row r="299">
          <cell r="A299" t="str">
            <v>39119</v>
          </cell>
          <cell r="B299">
            <v>209.13</v>
          </cell>
          <cell r="C299">
            <v>0</v>
          </cell>
        </row>
        <row r="300">
          <cell r="A300" t="str">
            <v>39120</v>
          </cell>
          <cell r="B300">
            <v>61.26</v>
          </cell>
          <cell r="C300">
            <v>0</v>
          </cell>
        </row>
        <row r="301">
          <cell r="A301" t="str">
            <v>39200</v>
          </cell>
          <cell r="B301">
            <v>251.36</v>
          </cell>
          <cell r="C301">
            <v>0</v>
          </cell>
        </row>
        <row r="302">
          <cell r="A302" t="str">
            <v>39201</v>
          </cell>
          <cell r="B302">
            <v>281.22000000000003</v>
          </cell>
          <cell r="C302">
            <v>0</v>
          </cell>
        </row>
        <row r="303">
          <cell r="A303" t="str">
            <v>39202</v>
          </cell>
          <cell r="B303">
            <v>110.17</v>
          </cell>
          <cell r="C303">
            <v>0</v>
          </cell>
        </row>
        <row r="304">
          <cell r="A304" t="str">
            <v>39203</v>
          </cell>
          <cell r="B304">
            <v>57.33</v>
          </cell>
          <cell r="C304">
            <v>0</v>
          </cell>
        </row>
        <row r="305">
          <cell r="A305" t="str">
            <v>39204</v>
          </cell>
          <cell r="B305">
            <v>57.39</v>
          </cell>
          <cell r="C305">
            <v>0</v>
          </cell>
        </row>
        <row r="306">
          <cell r="A306" t="str">
            <v>39205</v>
          </cell>
          <cell r="B306">
            <v>51.8</v>
          </cell>
          <cell r="C306">
            <v>0</v>
          </cell>
        </row>
        <row r="307">
          <cell r="A307" t="str">
            <v>39207</v>
          </cell>
          <cell r="B307">
            <v>199.89</v>
          </cell>
          <cell r="C307">
            <v>0</v>
          </cell>
        </row>
        <row r="308">
          <cell r="A308" t="str">
            <v>39208</v>
          </cell>
          <cell r="B308">
            <v>240.06</v>
          </cell>
          <cell r="C308">
            <v>0</v>
          </cell>
        </row>
        <row r="309">
          <cell r="A309" t="str">
            <v>39209</v>
          </cell>
          <cell r="B309">
            <v>87.53</v>
          </cell>
          <cell r="C309">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pps.leg.wa.gov/rcw/default.aspx?cite=28A.150.392" TargetMode="External"/><Relationship Id="rId2" Type="http://schemas.openxmlformats.org/officeDocument/2006/relationships/hyperlink" Target="https://ospi.k12.wa.us/policy-funding/school-apportionment/school-publications/financial-reporting-summary" TargetMode="External"/><Relationship Id="rId1" Type="http://schemas.openxmlformats.org/officeDocument/2006/relationships/hyperlink" Target="https://www.law.cornell.edu/uscode/text/20/6302"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spi.k12.wa.us/policy-funding/child-nutrition/school-meals/national-school-lunch-program/community-eligibility-provision-cep-and-provision-2"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app.leg.wa.gov/rcw/default.aspx?cite=28A.150.392" TargetMode="External"/><Relationship Id="rId1" Type="http://schemas.openxmlformats.org/officeDocument/2006/relationships/hyperlink" Target="https://app.leg.wa.gov/BillSummary/?BillNumber=5263&amp;Year=2025&amp;Initiative=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1E871-95A9-48A0-9C49-B586521928ED}">
  <dimension ref="A1:O42"/>
  <sheetViews>
    <sheetView tabSelected="1" workbookViewId="0">
      <selection activeCell="D3" sqref="D3"/>
    </sheetView>
  </sheetViews>
  <sheetFormatPr defaultColWidth="9.140625" defaultRowHeight="16.5" x14ac:dyDescent="0.3"/>
  <cols>
    <col min="1" max="1" width="6.7109375" style="1" bestFit="1" customWidth="1"/>
    <col min="2" max="2" width="18.42578125" style="1" customWidth="1"/>
    <col min="3" max="3" width="50.42578125" style="1" customWidth="1"/>
    <col min="4" max="4" width="18.7109375" style="1" bestFit="1" customWidth="1"/>
    <col min="5" max="5" width="22" style="1" customWidth="1"/>
    <col min="6" max="6" width="10.85546875" style="1" customWidth="1"/>
    <col min="7" max="7" width="24.5703125" style="1" customWidth="1"/>
    <col min="8" max="8" width="17.28515625" style="1" customWidth="1"/>
    <col min="9" max="16384" width="9.140625" style="1"/>
  </cols>
  <sheetData>
    <row r="1" spans="1:15" ht="34.5" customHeight="1" x14ac:dyDescent="0.3">
      <c r="A1" s="3"/>
      <c r="B1" s="55" t="s">
        <v>747</v>
      </c>
      <c r="C1" s="56"/>
      <c r="D1" s="57"/>
      <c r="G1" s="1" t="s">
        <v>369</v>
      </c>
      <c r="H1" s="62" t="s">
        <v>727</v>
      </c>
      <c r="I1" s="62"/>
      <c r="J1" s="62"/>
      <c r="K1" s="62"/>
      <c r="L1" s="62"/>
      <c r="M1" s="62"/>
      <c r="N1" s="62"/>
      <c r="O1" s="1" t="s">
        <v>755</v>
      </c>
    </row>
    <row r="2" spans="1:15" x14ac:dyDescent="0.3">
      <c r="A2" s="4"/>
      <c r="B2" s="5"/>
      <c r="C2" s="14" t="s">
        <v>0</v>
      </c>
      <c r="D2" s="6">
        <f>D38/D42</f>
        <v>19125.754582047204</v>
      </c>
      <c r="E2" s="2"/>
      <c r="G2" s="1" t="s">
        <v>368</v>
      </c>
      <c r="H2" s="1" t="s">
        <v>753</v>
      </c>
    </row>
    <row r="3" spans="1:15" x14ac:dyDescent="0.3">
      <c r="A3" s="4"/>
      <c r="B3" s="5"/>
      <c r="C3" s="7">
        <v>1.8</v>
      </c>
      <c r="D3" s="8">
        <f>ROUND(D2*C3,0)</f>
        <v>34426</v>
      </c>
      <c r="E3" s="2"/>
      <c r="F3" s="2"/>
      <c r="G3" s="1" t="s">
        <v>371</v>
      </c>
      <c r="H3" s="32" t="s">
        <v>372</v>
      </c>
    </row>
    <row r="4" spans="1:15" x14ac:dyDescent="0.3">
      <c r="A4" s="4"/>
      <c r="B4" s="5"/>
      <c r="C4" s="7">
        <v>2</v>
      </c>
      <c r="D4" s="8">
        <f>ROUND(D2*C4,0)</f>
        <v>38252</v>
      </c>
      <c r="G4" s="2"/>
    </row>
    <row r="5" spans="1:15" x14ac:dyDescent="0.3">
      <c r="A5" s="4"/>
      <c r="B5" s="9"/>
      <c r="C5" s="10"/>
      <c r="D5" s="11"/>
    </row>
    <row r="6" spans="1:15" ht="16.5" customHeight="1" x14ac:dyDescent="0.3">
      <c r="A6" s="12" t="s">
        <v>1</v>
      </c>
      <c r="B6" s="13"/>
      <c r="C6" s="3"/>
      <c r="D6" s="3"/>
      <c r="G6" s="54" t="s">
        <v>370</v>
      </c>
      <c r="H6" s="54"/>
      <c r="I6" s="54"/>
      <c r="J6" s="54"/>
      <c r="K6" s="54"/>
    </row>
    <row r="7" spans="1:15" x14ac:dyDescent="0.3">
      <c r="A7" s="23">
        <v>1</v>
      </c>
      <c r="B7" s="61" t="s">
        <v>355</v>
      </c>
      <c r="C7" s="61"/>
      <c r="D7" s="17">
        <v>20272431869</v>
      </c>
      <c r="G7" s="54"/>
      <c r="H7" s="54"/>
      <c r="I7" s="54"/>
      <c r="J7" s="54"/>
      <c r="K7" s="54"/>
    </row>
    <row r="8" spans="1:15" x14ac:dyDescent="0.3">
      <c r="A8" s="25">
        <v>2</v>
      </c>
      <c r="D8" s="18"/>
      <c r="G8" s="54"/>
      <c r="H8" s="54"/>
      <c r="I8" s="54"/>
      <c r="J8" s="54"/>
      <c r="K8" s="54"/>
    </row>
    <row r="9" spans="1:15" x14ac:dyDescent="0.3">
      <c r="A9" s="25">
        <v>3</v>
      </c>
      <c r="B9" s="19" t="s">
        <v>338</v>
      </c>
      <c r="D9" s="18"/>
      <c r="G9" s="54"/>
      <c r="H9" s="54"/>
      <c r="I9" s="54"/>
      <c r="J9" s="54"/>
      <c r="K9" s="54"/>
    </row>
    <row r="10" spans="1:15" x14ac:dyDescent="0.3">
      <c r="A10" s="25">
        <v>4</v>
      </c>
      <c r="B10" s="58" t="s">
        <v>339</v>
      </c>
      <c r="C10" s="58"/>
      <c r="D10" s="59"/>
      <c r="G10" s="1" t="s">
        <v>350</v>
      </c>
      <c r="H10" s="1" t="s">
        <v>351</v>
      </c>
    </row>
    <row r="11" spans="1:15" x14ac:dyDescent="0.3">
      <c r="A11" s="25">
        <v>5</v>
      </c>
      <c r="B11" s="20" t="s">
        <v>330</v>
      </c>
      <c r="C11" s="1" t="s">
        <v>2</v>
      </c>
      <c r="D11" s="15">
        <v>-1235329</v>
      </c>
      <c r="E11" s="31" t="s">
        <v>367</v>
      </c>
      <c r="F11" s="31"/>
      <c r="G11" s="45">
        <v>61590</v>
      </c>
      <c r="H11" s="45">
        <v>0</v>
      </c>
    </row>
    <row r="12" spans="1:15" x14ac:dyDescent="0.3">
      <c r="A12" s="25">
        <v>6</v>
      </c>
      <c r="B12" s="20" t="s">
        <v>331</v>
      </c>
      <c r="C12" s="1" t="s">
        <v>3</v>
      </c>
      <c r="D12" s="15">
        <v>-2756896</v>
      </c>
      <c r="E12" s="31" t="s">
        <v>367</v>
      </c>
      <c r="F12" s="31"/>
      <c r="G12" s="45">
        <v>39174</v>
      </c>
      <c r="H12" s="45">
        <v>0</v>
      </c>
    </row>
    <row r="13" spans="1:15" x14ac:dyDescent="0.3">
      <c r="A13" s="25">
        <v>7</v>
      </c>
      <c r="B13" s="20" t="s">
        <v>332</v>
      </c>
      <c r="C13" s="1" t="s">
        <v>730</v>
      </c>
      <c r="D13" s="15">
        <v>-111714084</v>
      </c>
      <c r="E13" s="31" t="s">
        <v>367</v>
      </c>
      <c r="F13" s="31"/>
      <c r="G13" s="45">
        <v>484742</v>
      </c>
      <c r="H13" s="45">
        <v>0</v>
      </c>
    </row>
    <row r="14" spans="1:15" x14ac:dyDescent="0.3">
      <c r="A14" s="25">
        <v>8</v>
      </c>
      <c r="B14" s="20" t="s">
        <v>333</v>
      </c>
      <c r="C14" s="1" t="s">
        <v>4</v>
      </c>
      <c r="D14" s="15">
        <v>-51379145</v>
      </c>
      <c r="E14" s="31" t="s">
        <v>367</v>
      </c>
      <c r="F14" s="31"/>
      <c r="G14" s="45">
        <v>150880</v>
      </c>
      <c r="H14" s="45">
        <v>0</v>
      </c>
    </row>
    <row r="15" spans="1:15" x14ac:dyDescent="0.3">
      <c r="A15" s="25">
        <v>9</v>
      </c>
      <c r="B15" s="60" t="s">
        <v>360</v>
      </c>
      <c r="C15" s="60"/>
      <c r="D15" s="21">
        <f>SUM(D11:D14)</f>
        <v>-167085454</v>
      </c>
      <c r="E15" s="31" t="s">
        <v>367</v>
      </c>
      <c r="F15" s="31"/>
      <c r="G15" s="45">
        <f>SUM(G11:G14)</f>
        <v>736386</v>
      </c>
      <c r="H15" s="45">
        <f>SUM(H11:H14)</f>
        <v>0</v>
      </c>
    </row>
    <row r="16" spans="1:15" x14ac:dyDescent="0.3">
      <c r="A16" s="25">
        <v>10</v>
      </c>
      <c r="B16" s="58" t="s">
        <v>340</v>
      </c>
      <c r="C16" s="58"/>
      <c r="D16" s="59"/>
      <c r="E16" s="31"/>
      <c r="F16" s="31"/>
    </row>
    <row r="17" spans="1:8" x14ac:dyDescent="0.3">
      <c r="A17" s="25">
        <v>11</v>
      </c>
      <c r="B17" s="20" t="s">
        <v>361</v>
      </c>
      <c r="C17" s="1" t="s">
        <v>362</v>
      </c>
      <c r="D17" s="15">
        <f>-121447313+G15+G30+G36</f>
        <v>-120424575</v>
      </c>
      <c r="E17" s="31" t="s">
        <v>367</v>
      </c>
      <c r="F17" s="31"/>
    </row>
    <row r="18" spans="1:8" x14ac:dyDescent="0.3">
      <c r="A18" s="25">
        <v>12</v>
      </c>
      <c r="B18" s="60" t="s">
        <v>359</v>
      </c>
      <c r="C18" s="60"/>
      <c r="D18" s="30">
        <f>SUM(D17)</f>
        <v>-120424575</v>
      </c>
      <c r="E18" s="31" t="s">
        <v>367</v>
      </c>
      <c r="F18" s="31"/>
    </row>
    <row r="19" spans="1:8" x14ac:dyDescent="0.3">
      <c r="A19" s="25">
        <v>13</v>
      </c>
      <c r="B19" s="58" t="s">
        <v>341</v>
      </c>
      <c r="C19" s="58"/>
      <c r="D19" s="59"/>
      <c r="E19" s="31"/>
      <c r="F19" s="31"/>
    </row>
    <row r="20" spans="1:8" x14ac:dyDescent="0.3">
      <c r="A20" s="25">
        <v>14</v>
      </c>
      <c r="B20" s="20" t="s">
        <v>335</v>
      </c>
      <c r="C20" s="1" t="s">
        <v>5</v>
      </c>
      <c r="D20" s="15">
        <v>-7666049</v>
      </c>
      <c r="E20" s="31" t="s">
        <v>367</v>
      </c>
      <c r="F20" s="31"/>
    </row>
    <row r="21" spans="1:8" x14ac:dyDescent="0.3">
      <c r="A21" s="25">
        <v>15</v>
      </c>
      <c r="B21" s="20" t="s">
        <v>336</v>
      </c>
      <c r="C21" s="1" t="s">
        <v>6</v>
      </c>
      <c r="D21" s="15">
        <v>-35563299</v>
      </c>
      <c r="E21" s="31" t="s">
        <v>367</v>
      </c>
      <c r="F21" s="31"/>
    </row>
    <row r="22" spans="1:8" x14ac:dyDescent="0.3">
      <c r="A22" s="25">
        <v>16</v>
      </c>
      <c r="B22" s="20" t="s">
        <v>337</v>
      </c>
      <c r="C22" s="1" t="s">
        <v>7</v>
      </c>
      <c r="D22" s="15">
        <v>-7473846</v>
      </c>
      <c r="E22" s="31" t="s">
        <v>367</v>
      </c>
      <c r="F22" s="31"/>
    </row>
    <row r="23" spans="1:8" x14ac:dyDescent="0.3">
      <c r="A23" s="25">
        <v>17</v>
      </c>
      <c r="B23" s="60" t="s">
        <v>358</v>
      </c>
      <c r="C23" s="60"/>
      <c r="D23" s="21">
        <f>SUM(D20:D22)</f>
        <v>-50703194</v>
      </c>
      <c r="E23" s="31" t="s">
        <v>367</v>
      </c>
      <c r="F23" s="31"/>
    </row>
    <row r="24" spans="1:8" x14ac:dyDescent="0.3">
      <c r="A24" s="25">
        <v>18</v>
      </c>
      <c r="B24" s="64" t="s">
        <v>342</v>
      </c>
      <c r="C24" s="64"/>
      <c r="D24" s="65"/>
      <c r="E24" s="31"/>
      <c r="F24" s="31"/>
      <c r="G24" s="1" t="s">
        <v>350</v>
      </c>
      <c r="H24" s="1" t="s">
        <v>351</v>
      </c>
    </row>
    <row r="25" spans="1:8" x14ac:dyDescent="0.3">
      <c r="A25" s="25">
        <v>19</v>
      </c>
      <c r="B25" s="20" t="s">
        <v>328</v>
      </c>
      <c r="C25" s="1" t="s">
        <v>343</v>
      </c>
      <c r="D25" s="15">
        <v>-279301068</v>
      </c>
      <c r="E25" s="31" t="s">
        <v>367</v>
      </c>
      <c r="F25" s="31"/>
      <c r="G25" s="45">
        <v>23669</v>
      </c>
      <c r="H25" s="45">
        <v>0</v>
      </c>
    </row>
    <row r="26" spans="1:8" x14ac:dyDescent="0.3">
      <c r="A26" s="25">
        <v>20</v>
      </c>
      <c r="B26" s="20" t="s">
        <v>365</v>
      </c>
      <c r="C26" s="1" t="s">
        <v>366</v>
      </c>
      <c r="D26" s="15">
        <v>-66541164</v>
      </c>
      <c r="E26" s="31" t="s">
        <v>367</v>
      </c>
      <c r="F26" s="31"/>
      <c r="G26" s="45">
        <v>16816</v>
      </c>
      <c r="H26" s="45">
        <v>0</v>
      </c>
    </row>
    <row r="27" spans="1:8" x14ac:dyDescent="0.3">
      <c r="A27" s="25">
        <v>21</v>
      </c>
      <c r="B27" s="20" t="s">
        <v>352</v>
      </c>
      <c r="C27" s="1" t="s">
        <v>344</v>
      </c>
      <c r="D27" s="15">
        <v>-24622285</v>
      </c>
      <c r="E27" s="31" t="s">
        <v>367</v>
      </c>
      <c r="F27" s="31"/>
      <c r="G27" s="45">
        <v>245867</v>
      </c>
      <c r="H27" s="45">
        <v>0</v>
      </c>
    </row>
    <row r="28" spans="1:8" ht="33" x14ac:dyDescent="0.3">
      <c r="A28" s="25">
        <v>22</v>
      </c>
      <c r="B28" s="20" t="s">
        <v>329</v>
      </c>
      <c r="C28" s="24" t="s">
        <v>345</v>
      </c>
      <c r="D28" s="15">
        <v>-2312480</v>
      </c>
      <c r="E28" s="31" t="s">
        <v>367</v>
      </c>
      <c r="F28" s="31"/>
      <c r="G28" s="45">
        <v>0</v>
      </c>
      <c r="H28" s="45">
        <v>0</v>
      </c>
    </row>
    <row r="29" spans="1:8" x14ac:dyDescent="0.3">
      <c r="A29" s="25">
        <v>23</v>
      </c>
      <c r="B29" s="20" t="s">
        <v>354</v>
      </c>
      <c r="C29" s="1" t="s">
        <v>346</v>
      </c>
      <c r="D29" s="15">
        <v>-307095</v>
      </c>
      <c r="E29" s="31" t="s">
        <v>367</v>
      </c>
      <c r="F29" s="31"/>
      <c r="G29" s="45">
        <v>0</v>
      </c>
      <c r="H29" s="45">
        <v>0</v>
      </c>
    </row>
    <row r="30" spans="1:8" x14ac:dyDescent="0.3">
      <c r="A30" s="25">
        <v>24</v>
      </c>
      <c r="B30" s="60" t="s">
        <v>357</v>
      </c>
      <c r="C30" s="60"/>
      <c r="D30" s="21">
        <f>SUM(D25:D29)</f>
        <v>-373084092</v>
      </c>
      <c r="E30" s="31" t="s">
        <v>367</v>
      </c>
      <c r="F30" s="31"/>
      <c r="G30" s="45">
        <f>SUM(G25:G29)</f>
        <v>286352</v>
      </c>
      <c r="H30" s="45">
        <f>SUM(H25:H29)</f>
        <v>0</v>
      </c>
    </row>
    <row r="31" spans="1:8" x14ac:dyDescent="0.3">
      <c r="A31" s="25">
        <v>25</v>
      </c>
      <c r="B31" s="58" t="s">
        <v>347</v>
      </c>
      <c r="C31" s="58"/>
      <c r="D31" s="59"/>
      <c r="E31" s="31"/>
      <c r="F31" s="31"/>
      <c r="G31" s="1" t="s">
        <v>350</v>
      </c>
      <c r="H31" s="1" t="s">
        <v>351</v>
      </c>
    </row>
    <row r="32" spans="1:8" x14ac:dyDescent="0.3">
      <c r="A32" s="25">
        <v>26</v>
      </c>
      <c r="B32" s="20" t="s">
        <v>11</v>
      </c>
      <c r="C32" s="1" t="s">
        <v>363</v>
      </c>
      <c r="D32" s="15">
        <v>-1546932</v>
      </c>
      <c r="E32" s="31" t="s">
        <v>367</v>
      </c>
      <c r="F32" s="31"/>
      <c r="G32" s="45">
        <v>0</v>
      </c>
      <c r="H32" s="45">
        <v>0</v>
      </c>
    </row>
    <row r="33" spans="1:8" x14ac:dyDescent="0.3">
      <c r="A33" s="25">
        <v>27</v>
      </c>
      <c r="B33" s="20" t="s">
        <v>349</v>
      </c>
      <c r="C33" s="1" t="s">
        <v>348</v>
      </c>
      <c r="D33" s="15">
        <v>-30920</v>
      </c>
      <c r="E33" s="31" t="s">
        <v>367</v>
      </c>
      <c r="F33" s="31"/>
      <c r="G33" s="45">
        <v>0</v>
      </c>
      <c r="H33" s="45">
        <v>0</v>
      </c>
    </row>
    <row r="34" spans="1:8" x14ac:dyDescent="0.3">
      <c r="A34" s="25">
        <v>28</v>
      </c>
      <c r="B34" s="20" t="s">
        <v>334</v>
      </c>
      <c r="C34" s="1" t="s">
        <v>364</v>
      </c>
      <c r="D34" s="15">
        <v>-19556382</v>
      </c>
      <c r="E34" s="31" t="s">
        <v>367</v>
      </c>
      <c r="F34" s="31"/>
      <c r="G34" s="45">
        <v>0</v>
      </c>
      <c r="H34" s="45">
        <v>0</v>
      </c>
    </row>
    <row r="35" spans="1:8" x14ac:dyDescent="0.3">
      <c r="A35" s="25">
        <v>29</v>
      </c>
      <c r="C35" s="48" t="s">
        <v>767</v>
      </c>
      <c r="D35" s="15">
        <f>-(210422986+9925852)</f>
        <v>-220348838</v>
      </c>
      <c r="E35" s="31" t="s">
        <v>367</v>
      </c>
      <c r="F35" s="31"/>
      <c r="G35" s="45">
        <v>0</v>
      </c>
      <c r="H35" s="45">
        <v>0</v>
      </c>
    </row>
    <row r="36" spans="1:8" x14ac:dyDescent="0.3">
      <c r="A36" s="25">
        <v>30</v>
      </c>
      <c r="B36" s="60" t="s">
        <v>356</v>
      </c>
      <c r="C36" s="60"/>
      <c r="D36" s="21">
        <f>SUM(D32:D35)</f>
        <v>-241483072</v>
      </c>
      <c r="E36" s="31" t="s">
        <v>367</v>
      </c>
      <c r="F36" s="31"/>
      <c r="G36" s="45">
        <f>SUM(G32:G35)</f>
        <v>0</v>
      </c>
      <c r="H36" s="45">
        <f>SUM(H32:H34)</f>
        <v>0</v>
      </c>
    </row>
    <row r="37" spans="1:8" x14ac:dyDescent="0.3">
      <c r="A37" s="25">
        <v>31</v>
      </c>
      <c r="B37" s="20"/>
      <c r="D37" s="21"/>
      <c r="E37" s="2"/>
      <c r="F37" s="2"/>
      <c r="G37" s="2"/>
      <c r="H37" s="2"/>
    </row>
    <row r="38" spans="1:8" x14ac:dyDescent="0.3">
      <c r="A38" s="25">
        <v>32</v>
      </c>
      <c r="B38" s="63" t="s">
        <v>8</v>
      </c>
      <c r="C38" s="63"/>
      <c r="D38" s="15">
        <f>D7+D15+D18+D23+D30+D36</f>
        <v>19319651482</v>
      </c>
      <c r="E38" s="2"/>
      <c r="F38" s="2"/>
      <c r="G38" s="2"/>
      <c r="H38" s="2"/>
    </row>
    <row r="39" spans="1:8" x14ac:dyDescent="0.3">
      <c r="A39" s="25">
        <v>33</v>
      </c>
      <c r="D39" s="18"/>
    </row>
    <row r="40" spans="1:8" x14ac:dyDescent="0.3">
      <c r="A40" s="25">
        <v>34</v>
      </c>
      <c r="B40" s="22" t="s">
        <v>353</v>
      </c>
      <c r="D40" s="18"/>
    </row>
    <row r="41" spans="1:8" x14ac:dyDescent="0.3">
      <c r="A41" s="26">
        <v>35</v>
      </c>
      <c r="B41" s="20" t="s">
        <v>10</v>
      </c>
      <c r="D41" s="16">
        <v>1078056</v>
      </c>
    </row>
    <row r="42" spans="1:8" x14ac:dyDescent="0.3">
      <c r="A42" s="26">
        <v>36</v>
      </c>
      <c r="B42" s="27" t="s">
        <v>9</v>
      </c>
      <c r="C42" s="28"/>
      <c r="D42" s="29">
        <f>ROUND(D41*0.937,0)</f>
        <v>1010138</v>
      </c>
    </row>
  </sheetData>
  <mergeCells count="15">
    <mergeCell ref="B38:C38"/>
    <mergeCell ref="B16:D16"/>
    <mergeCell ref="B19:D19"/>
    <mergeCell ref="B24:D24"/>
    <mergeCell ref="B31:D31"/>
    <mergeCell ref="G6:K9"/>
    <mergeCell ref="B1:D1"/>
    <mergeCell ref="B10:D10"/>
    <mergeCell ref="B36:C36"/>
    <mergeCell ref="B30:C30"/>
    <mergeCell ref="B23:C23"/>
    <mergeCell ref="B18:C18"/>
    <mergeCell ref="B15:C15"/>
    <mergeCell ref="B7:C7"/>
    <mergeCell ref="H1:N1"/>
  </mergeCells>
  <conditionalFormatting sqref="D11:D15 D17:D18 D20:D23 D25:D30 D32:D36">
    <cfRule type="cellIs" dxfId="0" priority="1" operator="greaterThan">
      <formula>0</formula>
    </cfRule>
  </conditionalFormatting>
  <hyperlinks>
    <hyperlink ref="B24" r:id="rId1" xr:uid="{59574893-8702-4147-AAB0-5FCF34989854}"/>
    <hyperlink ref="H1" r:id="rId2" xr:uid="{AE963584-9E66-497A-9289-BDF3C9D4744E}"/>
    <hyperlink ref="H3" r:id="rId3" xr:uid="{E64E2B25-AF7B-4BD6-B183-B3A0C8374707}"/>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5BDD-9E81-4C1F-B023-C9E09BC278FA}">
  <dimension ref="A1:F329"/>
  <sheetViews>
    <sheetView workbookViewId="0">
      <selection activeCell="F78" sqref="F78"/>
    </sheetView>
  </sheetViews>
  <sheetFormatPr defaultRowHeight="16.5" x14ac:dyDescent="0.3"/>
  <cols>
    <col min="1" max="1" width="13.7109375" style="1" bestFit="1" customWidth="1"/>
    <col min="2" max="2" width="42.140625" style="1" customWidth="1"/>
    <col min="3" max="3" width="8.7109375" style="1" bestFit="1" customWidth="1"/>
    <col min="4" max="4" width="8.7109375" style="1" customWidth="1"/>
    <col min="5" max="5" width="11.28515625" style="1" bestFit="1" customWidth="1"/>
    <col min="6" max="6" width="35.28515625" customWidth="1"/>
    <col min="8" max="8" width="67.85546875" customWidth="1"/>
  </cols>
  <sheetData>
    <row r="1" spans="1:6" x14ac:dyDescent="0.3">
      <c r="A1" s="33" t="s">
        <v>373</v>
      </c>
      <c r="B1" s="33" t="s">
        <v>374</v>
      </c>
      <c r="C1" s="33" t="s">
        <v>724</v>
      </c>
      <c r="D1" s="35" t="s">
        <v>779</v>
      </c>
      <c r="E1" s="35" t="s">
        <v>723</v>
      </c>
      <c r="F1" s="35" t="s">
        <v>728</v>
      </c>
    </row>
    <row r="2" spans="1:6" x14ac:dyDescent="0.3">
      <c r="A2" s="34" t="s">
        <v>82</v>
      </c>
      <c r="B2" s="1" t="s">
        <v>444</v>
      </c>
      <c r="D2" s="1">
        <f>VLOOKUP(A2,'Threshold Eligibility'!A5:G337,7,0)</f>
        <v>1.8</v>
      </c>
      <c r="E2" s="36">
        <f>IF(D2=2,38252,34426)</f>
        <v>34426</v>
      </c>
    </row>
    <row r="3" spans="1:6" x14ac:dyDescent="0.3">
      <c r="A3" s="34" t="s">
        <v>154</v>
      </c>
      <c r="B3" s="1" t="s">
        <v>522</v>
      </c>
      <c r="D3" s="1">
        <f>VLOOKUP(A3,'Threshold Eligibility'!A6:G338,7,0)</f>
        <v>1.8</v>
      </c>
      <c r="E3" s="36">
        <f t="shared" ref="E3:E66" si="0">IF(D3=2,38252,34426)</f>
        <v>34426</v>
      </c>
    </row>
    <row r="4" spans="1:6" x14ac:dyDescent="0.3">
      <c r="A4" s="34" t="s">
        <v>165</v>
      </c>
      <c r="B4" s="1" t="s">
        <v>533</v>
      </c>
      <c r="D4" s="1">
        <f>VLOOKUP(A4,'Threshold Eligibility'!A7:G339,7,0)</f>
        <v>1.8</v>
      </c>
      <c r="E4" s="36">
        <f t="shared" si="0"/>
        <v>34426</v>
      </c>
    </row>
    <row r="5" spans="1:6" x14ac:dyDescent="0.3">
      <c r="A5" s="34" t="s">
        <v>220</v>
      </c>
      <c r="B5" s="1" t="s">
        <v>588</v>
      </c>
      <c r="D5" s="1">
        <f>VLOOKUP(A5,'Threshold Eligibility'!A8:G340,7,0)</f>
        <v>2</v>
      </c>
      <c r="E5" s="36">
        <f t="shared" si="0"/>
        <v>38252</v>
      </c>
    </row>
    <row r="6" spans="1:6" x14ac:dyDescent="0.3">
      <c r="A6" s="34" t="s">
        <v>232</v>
      </c>
      <c r="B6" s="1" t="s">
        <v>601</v>
      </c>
      <c r="D6" s="1">
        <f>VLOOKUP(A6,'Threshold Eligibility'!A9:G341,7,0)</f>
        <v>2</v>
      </c>
      <c r="E6" s="36">
        <f t="shared" si="0"/>
        <v>38252</v>
      </c>
    </row>
    <row r="7" spans="1:6" x14ac:dyDescent="0.3">
      <c r="A7" s="34" t="s">
        <v>18</v>
      </c>
      <c r="B7" s="1" t="s">
        <v>381</v>
      </c>
      <c r="D7" s="1">
        <f>VLOOKUP(A7,'Threshold Eligibility'!A10:G342,7,0)</f>
        <v>1.8</v>
      </c>
      <c r="E7" s="36">
        <f t="shared" si="0"/>
        <v>34426</v>
      </c>
    </row>
    <row r="8" spans="1:6" x14ac:dyDescent="0.3">
      <c r="A8" s="34" t="s">
        <v>114</v>
      </c>
      <c r="B8" s="1" t="s">
        <v>476</v>
      </c>
      <c r="D8" s="1">
        <f>VLOOKUP(A8,'Threshold Eligibility'!A11:G343,7,0)</f>
        <v>2</v>
      </c>
      <c r="E8" s="36">
        <f t="shared" si="0"/>
        <v>38252</v>
      </c>
    </row>
    <row r="9" spans="1:6" x14ac:dyDescent="0.3">
      <c r="A9" s="34" t="s">
        <v>129</v>
      </c>
      <c r="B9" s="1" t="s">
        <v>495</v>
      </c>
      <c r="D9" s="1">
        <f>VLOOKUP(A9,'Threshold Eligibility'!A12:G344,7,0)</f>
        <v>2</v>
      </c>
      <c r="E9" s="36">
        <f t="shared" si="0"/>
        <v>38252</v>
      </c>
    </row>
    <row r="10" spans="1:6" x14ac:dyDescent="0.3">
      <c r="A10" s="34" t="s">
        <v>45</v>
      </c>
      <c r="B10" s="1" t="s">
        <v>408</v>
      </c>
      <c r="D10" s="1">
        <f>VLOOKUP(A10,'Threshold Eligibility'!A13:G345,7,0)</f>
        <v>2</v>
      </c>
      <c r="E10" s="36">
        <f t="shared" si="0"/>
        <v>38252</v>
      </c>
    </row>
    <row r="11" spans="1:6" x14ac:dyDescent="0.3">
      <c r="A11" s="34" t="s">
        <v>111</v>
      </c>
      <c r="B11" s="1" t="s">
        <v>473</v>
      </c>
      <c r="D11" s="1">
        <f>VLOOKUP(A11,'Threshold Eligibility'!A14:G346,7,0)</f>
        <v>2</v>
      </c>
      <c r="E11" s="36">
        <f t="shared" si="0"/>
        <v>38252</v>
      </c>
    </row>
    <row r="12" spans="1:6" x14ac:dyDescent="0.3">
      <c r="A12" s="34" t="s">
        <v>287</v>
      </c>
      <c r="B12" s="1" t="s">
        <v>662</v>
      </c>
      <c r="D12" s="1">
        <f>VLOOKUP(A12,'Threshold Eligibility'!A15:G347,7,0)</f>
        <v>2</v>
      </c>
      <c r="E12" s="36">
        <f t="shared" si="0"/>
        <v>38252</v>
      </c>
    </row>
    <row r="13" spans="1:6" x14ac:dyDescent="0.3">
      <c r="A13" s="34" t="s">
        <v>13</v>
      </c>
      <c r="B13" s="1" t="s">
        <v>376</v>
      </c>
      <c r="D13" s="1">
        <f>VLOOKUP(A13,'Threshold Eligibility'!A16:G348,7,0)</f>
        <v>1.8</v>
      </c>
      <c r="E13" s="36">
        <f t="shared" si="0"/>
        <v>34426</v>
      </c>
    </row>
    <row r="14" spans="1:6" x14ac:dyDescent="0.3">
      <c r="A14" s="34" t="s">
        <v>206</v>
      </c>
      <c r="B14" s="1" t="s">
        <v>574</v>
      </c>
      <c r="D14" s="1">
        <f>VLOOKUP(A14,'Threshold Eligibility'!A17:G349,7,0)</f>
        <v>2</v>
      </c>
      <c r="E14" s="36">
        <f t="shared" si="0"/>
        <v>38252</v>
      </c>
    </row>
    <row r="15" spans="1:6" x14ac:dyDescent="0.3">
      <c r="A15" s="34" t="s">
        <v>141</v>
      </c>
      <c r="B15" s="1" t="s">
        <v>509</v>
      </c>
      <c r="C15" s="1" t="s">
        <v>726</v>
      </c>
      <c r="D15" s="1">
        <f>VLOOKUP(A15,'Threshold Eligibility'!A18:G350,7,0)</f>
        <v>1.8</v>
      </c>
      <c r="E15" s="36">
        <f t="shared" si="0"/>
        <v>34426</v>
      </c>
    </row>
    <row r="16" spans="1:6" x14ac:dyDescent="0.3">
      <c r="A16" s="34" t="s">
        <v>289</v>
      </c>
      <c r="B16" s="1" t="s">
        <v>664</v>
      </c>
      <c r="D16" s="1">
        <f>VLOOKUP(A16,'Threshold Eligibility'!A19:G351,7,0)</f>
        <v>2</v>
      </c>
      <c r="E16" s="36">
        <f t="shared" si="0"/>
        <v>38252</v>
      </c>
    </row>
    <row r="17" spans="1:5" x14ac:dyDescent="0.3">
      <c r="A17" s="34" t="s">
        <v>156</v>
      </c>
      <c r="B17" s="1" t="s">
        <v>524</v>
      </c>
      <c r="D17" s="1">
        <f>VLOOKUP(A17,'Threshold Eligibility'!A20:G352,7,0)</f>
        <v>1.8</v>
      </c>
      <c r="E17" s="36">
        <f t="shared" si="0"/>
        <v>34426</v>
      </c>
    </row>
    <row r="18" spans="1:5" x14ac:dyDescent="0.3">
      <c r="A18" s="34" t="s">
        <v>128</v>
      </c>
      <c r="B18" s="1" t="s">
        <v>494</v>
      </c>
      <c r="D18" s="1">
        <f>VLOOKUP(A18,'Threshold Eligibility'!A21:G353,7,0)</f>
        <v>2</v>
      </c>
      <c r="E18" s="36">
        <f t="shared" si="0"/>
        <v>38252</v>
      </c>
    </row>
    <row r="19" spans="1:5" x14ac:dyDescent="0.3">
      <c r="A19" s="34" t="s">
        <v>181</v>
      </c>
      <c r="B19" s="1" t="s">
        <v>549</v>
      </c>
      <c r="D19" s="1">
        <f>VLOOKUP(A19,'Threshold Eligibility'!A22:G354,7,0)</f>
        <v>1.8</v>
      </c>
      <c r="E19" s="36">
        <f t="shared" si="0"/>
        <v>34426</v>
      </c>
    </row>
    <row r="20" spans="1:5" x14ac:dyDescent="0.3">
      <c r="A20" s="34" t="s">
        <v>57</v>
      </c>
      <c r="B20" s="1" t="s">
        <v>418</v>
      </c>
      <c r="D20" s="1">
        <f>VLOOKUP(A20,'Threshold Eligibility'!A23:G355,7,0)</f>
        <v>1.8</v>
      </c>
      <c r="E20" s="36">
        <f t="shared" si="0"/>
        <v>34426</v>
      </c>
    </row>
    <row r="21" spans="1:5" x14ac:dyDescent="0.3">
      <c r="A21" s="34" t="s">
        <v>99</v>
      </c>
      <c r="B21" s="1" t="s">
        <v>461</v>
      </c>
      <c r="D21" s="1">
        <f>VLOOKUP(A21,'Threshold Eligibility'!A24:G356,7,0)</f>
        <v>1.8</v>
      </c>
      <c r="E21" s="36">
        <f t="shared" si="0"/>
        <v>34426</v>
      </c>
    </row>
    <row r="22" spans="1:5" x14ac:dyDescent="0.3">
      <c r="A22" s="34" t="s">
        <v>218</v>
      </c>
      <c r="B22" s="1" t="s">
        <v>586</v>
      </c>
      <c r="D22" s="1">
        <f>VLOOKUP(A22,'Threshold Eligibility'!A25:G357,7,0)</f>
        <v>2</v>
      </c>
      <c r="E22" s="36">
        <f t="shared" si="0"/>
        <v>38252</v>
      </c>
    </row>
    <row r="23" spans="1:5" x14ac:dyDescent="0.3">
      <c r="A23" s="34" t="s">
        <v>44</v>
      </c>
      <c r="B23" s="1" t="s">
        <v>407</v>
      </c>
      <c r="D23" s="1">
        <f>VLOOKUP(A23,'Threshold Eligibility'!A26:G358,7,0)</f>
        <v>2</v>
      </c>
      <c r="E23" s="36">
        <f t="shared" si="0"/>
        <v>38252</v>
      </c>
    </row>
    <row r="24" spans="1:5" x14ac:dyDescent="0.3">
      <c r="A24" s="34" t="s">
        <v>35</v>
      </c>
      <c r="B24" s="1" t="s">
        <v>398</v>
      </c>
      <c r="D24" s="1">
        <f>VLOOKUP(A24,'Threshold Eligibility'!A27:G359,7,0)</f>
        <v>1.8</v>
      </c>
      <c r="E24" s="36">
        <f t="shared" si="0"/>
        <v>34426</v>
      </c>
    </row>
    <row r="25" spans="1:5" x14ac:dyDescent="0.3">
      <c r="A25" s="34" t="s">
        <v>198</v>
      </c>
      <c r="B25" s="1" t="s">
        <v>566</v>
      </c>
      <c r="D25" s="1">
        <f>VLOOKUP(A25,'Threshold Eligibility'!A28:G360,7,0)</f>
        <v>1.8</v>
      </c>
      <c r="E25" s="36">
        <f t="shared" si="0"/>
        <v>34426</v>
      </c>
    </row>
    <row r="26" spans="1:5" x14ac:dyDescent="0.3">
      <c r="A26" s="34" t="s">
        <v>30</v>
      </c>
      <c r="B26" s="1" t="s">
        <v>392</v>
      </c>
      <c r="D26" s="1">
        <f>VLOOKUP(A26,'Threshold Eligibility'!A29:G361,7,0)</f>
        <v>2</v>
      </c>
      <c r="E26" s="36">
        <f t="shared" si="0"/>
        <v>38252</v>
      </c>
    </row>
    <row r="27" spans="1:5" x14ac:dyDescent="0.3">
      <c r="A27" s="34" t="s">
        <v>29</v>
      </c>
      <c r="B27" s="1" t="s">
        <v>725</v>
      </c>
      <c r="D27" s="1">
        <f>VLOOKUP(A27,'Threshold Eligibility'!A30:G362,7,0)</f>
        <v>2</v>
      </c>
      <c r="E27" s="36">
        <f t="shared" si="0"/>
        <v>38252</v>
      </c>
    </row>
    <row r="28" spans="1:5" x14ac:dyDescent="0.3">
      <c r="A28" s="34" t="s">
        <v>52</v>
      </c>
      <c r="B28" s="1" t="s">
        <v>413</v>
      </c>
      <c r="D28" s="1">
        <f>VLOOKUP(A28,'Threshold Eligibility'!A31:G363,7,0)</f>
        <v>2</v>
      </c>
      <c r="E28" s="36">
        <f t="shared" si="0"/>
        <v>38252</v>
      </c>
    </row>
    <row r="29" spans="1:5" x14ac:dyDescent="0.3">
      <c r="A29" s="34" t="s">
        <v>710</v>
      </c>
      <c r="B29" s="1" t="s">
        <v>500</v>
      </c>
      <c r="D29" s="1">
        <f>VLOOKUP(A29,'Threshold Eligibility'!A32:G364,7,0)</f>
        <v>1.8</v>
      </c>
      <c r="E29" s="36">
        <f t="shared" si="0"/>
        <v>34426</v>
      </c>
    </row>
    <row r="30" spans="1:5" x14ac:dyDescent="0.3">
      <c r="A30" s="34" t="s">
        <v>142</v>
      </c>
      <c r="B30" s="1" t="s">
        <v>510</v>
      </c>
      <c r="C30" s="1" t="s">
        <v>726</v>
      </c>
      <c r="D30" s="1">
        <f>VLOOKUP(A30,'Threshold Eligibility'!A33:G365,7,0)</f>
        <v>1.8</v>
      </c>
      <c r="E30" s="36">
        <f t="shared" si="0"/>
        <v>34426</v>
      </c>
    </row>
    <row r="31" spans="1:5" x14ac:dyDescent="0.3">
      <c r="A31" s="34" t="s">
        <v>131</v>
      </c>
      <c r="B31" s="1" t="s">
        <v>497</v>
      </c>
      <c r="D31" s="1">
        <f>VLOOKUP(A31,'Threshold Eligibility'!A34:G366,7,0)</f>
        <v>2</v>
      </c>
      <c r="E31" s="36">
        <f t="shared" si="0"/>
        <v>38252</v>
      </c>
    </row>
    <row r="32" spans="1:5" x14ac:dyDescent="0.3">
      <c r="A32" s="34" t="s">
        <v>248</v>
      </c>
      <c r="B32" s="1" t="s">
        <v>617</v>
      </c>
      <c r="D32" s="1">
        <f>VLOOKUP(A32,'Threshold Eligibility'!A35:G367,7,0)</f>
        <v>2</v>
      </c>
      <c r="E32" s="36">
        <f t="shared" si="0"/>
        <v>38252</v>
      </c>
    </row>
    <row r="33" spans="1:5" x14ac:dyDescent="0.3">
      <c r="A33" s="34" t="s">
        <v>162</v>
      </c>
      <c r="B33" s="1" t="s">
        <v>530</v>
      </c>
      <c r="D33" s="1">
        <f>VLOOKUP(A33,'Threshold Eligibility'!A36:G368,7,0)</f>
        <v>1.8</v>
      </c>
      <c r="E33" s="36">
        <f t="shared" si="0"/>
        <v>34426</v>
      </c>
    </row>
    <row r="34" spans="1:5" x14ac:dyDescent="0.3">
      <c r="A34" s="34" t="s">
        <v>160</v>
      </c>
      <c r="B34" s="1" t="s">
        <v>528</v>
      </c>
      <c r="D34" s="1">
        <f>VLOOKUP(A34,'Threshold Eligibility'!A37:G369,7,0)</f>
        <v>2</v>
      </c>
      <c r="E34" s="36">
        <f t="shared" si="0"/>
        <v>38252</v>
      </c>
    </row>
    <row r="35" spans="1:5" x14ac:dyDescent="0.3">
      <c r="A35" s="34" t="s">
        <v>250</v>
      </c>
      <c r="B35" s="1" t="s">
        <v>619</v>
      </c>
      <c r="D35" s="1">
        <f>VLOOKUP(A35,'Threshold Eligibility'!A38:G370,7,0)</f>
        <v>2</v>
      </c>
      <c r="E35" s="36">
        <f t="shared" si="0"/>
        <v>38252</v>
      </c>
    </row>
    <row r="36" spans="1:5" x14ac:dyDescent="0.3">
      <c r="A36" s="34" t="s">
        <v>259</v>
      </c>
      <c r="B36" s="1" t="s">
        <v>630</v>
      </c>
      <c r="D36" s="1">
        <f>VLOOKUP(A36,'Threshold Eligibility'!A39:G371,7,0)</f>
        <v>1.8</v>
      </c>
      <c r="E36" s="36">
        <f t="shared" si="0"/>
        <v>34426</v>
      </c>
    </row>
    <row r="37" spans="1:5" x14ac:dyDescent="0.3">
      <c r="A37" s="34" t="s">
        <v>711</v>
      </c>
      <c r="B37" s="1" t="s">
        <v>578</v>
      </c>
      <c r="D37" s="1">
        <f>VLOOKUP(A37,'Threshold Eligibility'!A40:G372,7,0)</f>
        <v>1.8</v>
      </c>
      <c r="E37" s="36">
        <f t="shared" si="0"/>
        <v>34426</v>
      </c>
    </row>
    <row r="38" spans="1:5" x14ac:dyDescent="0.3">
      <c r="A38" s="34" t="s">
        <v>101</v>
      </c>
      <c r="B38" s="1" t="s">
        <v>463</v>
      </c>
      <c r="D38" s="1">
        <f>VLOOKUP(A38,'Threshold Eligibility'!A41:G373,7,0)</f>
        <v>1.8</v>
      </c>
      <c r="E38" s="36">
        <f t="shared" si="0"/>
        <v>34426</v>
      </c>
    </row>
    <row r="39" spans="1:5" x14ac:dyDescent="0.3">
      <c r="A39" s="34" t="s">
        <v>17</v>
      </c>
      <c r="B39" s="1" t="s">
        <v>380</v>
      </c>
      <c r="D39" s="1">
        <f>VLOOKUP(A39,'Threshold Eligibility'!A42:G374,7,0)</f>
        <v>2</v>
      </c>
      <c r="E39" s="36">
        <f t="shared" si="0"/>
        <v>38252</v>
      </c>
    </row>
    <row r="40" spans="1:5" x14ac:dyDescent="0.3">
      <c r="A40" s="34" t="s">
        <v>139</v>
      </c>
      <c r="B40" s="1" t="s">
        <v>507</v>
      </c>
      <c r="D40" s="1">
        <f>VLOOKUP(A40,'Threshold Eligibility'!A43:G375,7,0)</f>
        <v>1.8</v>
      </c>
      <c r="E40" s="36">
        <f t="shared" si="0"/>
        <v>34426</v>
      </c>
    </row>
    <row r="41" spans="1:5" x14ac:dyDescent="0.3">
      <c r="A41" s="34" t="s">
        <v>203</v>
      </c>
      <c r="B41" s="1" t="s">
        <v>571</v>
      </c>
      <c r="D41" s="1">
        <f>VLOOKUP(A41,'Threshold Eligibility'!A44:G376,7,0)</f>
        <v>2</v>
      </c>
      <c r="E41" s="36">
        <f t="shared" si="0"/>
        <v>38252</v>
      </c>
    </row>
    <row r="42" spans="1:5" x14ac:dyDescent="0.3">
      <c r="A42" s="34" t="s">
        <v>299</v>
      </c>
      <c r="B42" s="1" t="s">
        <v>675</v>
      </c>
      <c r="D42" s="1">
        <f>VLOOKUP(A42,'Threshold Eligibility'!A45:G377,7,0)</f>
        <v>1.8</v>
      </c>
      <c r="E42" s="36">
        <f t="shared" si="0"/>
        <v>34426</v>
      </c>
    </row>
    <row r="43" spans="1:5" x14ac:dyDescent="0.3">
      <c r="A43" s="34" t="s">
        <v>282</v>
      </c>
      <c r="B43" s="1" t="s">
        <v>657</v>
      </c>
      <c r="D43" s="1">
        <f>VLOOKUP(A43,'Threshold Eligibility'!A46:G378,7,0)</f>
        <v>2</v>
      </c>
      <c r="E43" s="36">
        <f t="shared" si="0"/>
        <v>38252</v>
      </c>
    </row>
    <row r="44" spans="1:5" x14ac:dyDescent="0.3">
      <c r="A44" s="34" t="s">
        <v>303</v>
      </c>
      <c r="B44" s="1" t="s">
        <v>679</v>
      </c>
      <c r="D44" s="1">
        <f>VLOOKUP(A44,'Threshold Eligibility'!A47:G379,7,0)</f>
        <v>1.8</v>
      </c>
      <c r="E44" s="36">
        <f t="shared" si="0"/>
        <v>34426</v>
      </c>
    </row>
    <row r="45" spans="1:5" x14ac:dyDescent="0.3">
      <c r="A45" s="34" t="s">
        <v>266</v>
      </c>
      <c r="B45" s="1" t="s">
        <v>637</v>
      </c>
      <c r="D45" s="1">
        <f>VLOOKUP(A45,'Threshold Eligibility'!A48:G380,7,0)</f>
        <v>1.8</v>
      </c>
      <c r="E45" s="36">
        <f t="shared" si="0"/>
        <v>34426</v>
      </c>
    </row>
    <row r="46" spans="1:5" x14ac:dyDescent="0.3">
      <c r="A46" s="34" t="s">
        <v>284</v>
      </c>
      <c r="B46" s="1" t="s">
        <v>659</v>
      </c>
      <c r="D46" s="1">
        <f>VLOOKUP(A46,'Threshold Eligibility'!A49:G381,7,0)</f>
        <v>1.8</v>
      </c>
      <c r="E46" s="36">
        <f t="shared" si="0"/>
        <v>34426</v>
      </c>
    </row>
    <row r="47" spans="1:5" x14ac:dyDescent="0.3">
      <c r="A47" s="34" t="s">
        <v>262</v>
      </c>
      <c r="B47" s="1" t="s">
        <v>633</v>
      </c>
      <c r="D47" s="1">
        <f>VLOOKUP(A47,'Threshold Eligibility'!A50:G382,7,0)</f>
        <v>2</v>
      </c>
      <c r="E47" s="36">
        <f t="shared" si="0"/>
        <v>38252</v>
      </c>
    </row>
    <row r="48" spans="1:5" x14ac:dyDescent="0.3">
      <c r="A48" s="34" t="s">
        <v>217</v>
      </c>
      <c r="B48" s="1" t="s">
        <v>585</v>
      </c>
      <c r="D48" s="1">
        <f>VLOOKUP(A48,'Threshold Eligibility'!A51:G383,7,0)</f>
        <v>1.8</v>
      </c>
      <c r="E48" s="36">
        <f t="shared" si="0"/>
        <v>34426</v>
      </c>
    </row>
    <row r="49" spans="1:5" x14ac:dyDescent="0.3">
      <c r="A49" s="34" t="s">
        <v>222</v>
      </c>
      <c r="B49" s="1" t="s">
        <v>590</v>
      </c>
      <c r="D49" s="1">
        <f>VLOOKUP(A49,'Threshold Eligibility'!A52:G384,7,0)</f>
        <v>1.8</v>
      </c>
      <c r="E49" s="36">
        <f t="shared" si="0"/>
        <v>34426</v>
      </c>
    </row>
    <row r="50" spans="1:5" x14ac:dyDescent="0.3">
      <c r="A50" s="34" t="s">
        <v>90</v>
      </c>
      <c r="B50" s="1" t="s">
        <v>452</v>
      </c>
      <c r="D50" s="1">
        <f>VLOOKUP(A50,'Threshold Eligibility'!A53:G385,7,0)</f>
        <v>1.8</v>
      </c>
      <c r="E50" s="36">
        <f t="shared" si="0"/>
        <v>34426</v>
      </c>
    </row>
    <row r="51" spans="1:5" x14ac:dyDescent="0.3">
      <c r="A51" s="34" t="s">
        <v>75</v>
      </c>
      <c r="B51" s="1" t="s">
        <v>437</v>
      </c>
      <c r="D51" s="1">
        <f>VLOOKUP(A51,'Threshold Eligibility'!A54:G386,7,0)</f>
        <v>1.8</v>
      </c>
      <c r="E51" s="36">
        <f t="shared" si="0"/>
        <v>34426</v>
      </c>
    </row>
    <row r="52" spans="1:5" x14ac:dyDescent="0.3">
      <c r="A52" s="34" t="s">
        <v>96</v>
      </c>
      <c r="B52" s="1" t="s">
        <v>458</v>
      </c>
      <c r="D52" s="1">
        <f>VLOOKUP(A52,'Threshold Eligibility'!A55:G387,7,0)</f>
        <v>2</v>
      </c>
      <c r="E52" s="36">
        <f t="shared" si="0"/>
        <v>38252</v>
      </c>
    </row>
    <row r="53" spans="1:5" x14ac:dyDescent="0.3">
      <c r="A53" s="34" t="s">
        <v>33</v>
      </c>
      <c r="B53" s="1" t="s">
        <v>396</v>
      </c>
      <c r="D53" s="1">
        <f>VLOOKUP(A53,'Threshold Eligibility'!A56:G388,7,0)</f>
        <v>1.8</v>
      </c>
      <c r="E53" s="36">
        <f t="shared" si="0"/>
        <v>34426</v>
      </c>
    </row>
    <row r="54" spans="1:5" x14ac:dyDescent="0.3">
      <c r="A54" s="34" t="s">
        <v>166</v>
      </c>
      <c r="B54" s="1" t="s">
        <v>534</v>
      </c>
      <c r="D54" s="1">
        <f>VLOOKUP(A54,'Threshold Eligibility'!A57:G389,7,0)</f>
        <v>1.8</v>
      </c>
      <c r="E54" s="36">
        <f t="shared" si="0"/>
        <v>34426</v>
      </c>
    </row>
    <row r="55" spans="1:5" x14ac:dyDescent="0.3">
      <c r="A55" s="34" t="s">
        <v>63</v>
      </c>
      <c r="B55" s="1" t="s">
        <v>424</v>
      </c>
      <c r="D55" s="1">
        <f>VLOOKUP(A55,'Threshold Eligibility'!A58:G390,7,0)</f>
        <v>1.8</v>
      </c>
      <c r="E55" s="36">
        <f t="shared" si="0"/>
        <v>34426</v>
      </c>
    </row>
    <row r="56" spans="1:5" x14ac:dyDescent="0.3">
      <c r="A56" s="34" t="s">
        <v>193</v>
      </c>
      <c r="B56" s="1" t="s">
        <v>561</v>
      </c>
      <c r="D56" s="1">
        <f>VLOOKUP(A56,'Threshold Eligibility'!A59:G391,7,0)</f>
        <v>1.8</v>
      </c>
      <c r="E56" s="36">
        <f t="shared" si="0"/>
        <v>34426</v>
      </c>
    </row>
    <row r="57" spans="1:5" x14ac:dyDescent="0.3">
      <c r="A57" s="34" t="s">
        <v>134</v>
      </c>
      <c r="B57" s="1" t="s">
        <v>502</v>
      </c>
      <c r="D57" s="1">
        <f>VLOOKUP(A57,'Threshold Eligibility'!A60:G392,7,0)</f>
        <v>1.8</v>
      </c>
      <c r="E57" s="36">
        <f t="shared" si="0"/>
        <v>34426</v>
      </c>
    </row>
    <row r="58" spans="1:5" x14ac:dyDescent="0.3">
      <c r="A58" s="34" t="s">
        <v>239</v>
      </c>
      <c r="B58" s="1" t="s">
        <v>608</v>
      </c>
      <c r="D58" s="1">
        <f>VLOOKUP(A58,'Threshold Eligibility'!A61:G393,7,0)</f>
        <v>1.8</v>
      </c>
      <c r="E58" s="36">
        <f t="shared" si="0"/>
        <v>34426</v>
      </c>
    </row>
    <row r="59" spans="1:5" x14ac:dyDescent="0.3">
      <c r="A59" s="34" t="s">
        <v>170</v>
      </c>
      <c r="B59" s="1" t="s">
        <v>538</v>
      </c>
      <c r="D59" s="1">
        <f>VLOOKUP(A59,'Threshold Eligibility'!A62:G394,7,0)</f>
        <v>1.8</v>
      </c>
      <c r="E59" s="36">
        <f t="shared" si="0"/>
        <v>34426</v>
      </c>
    </row>
    <row r="60" spans="1:5" x14ac:dyDescent="0.3">
      <c r="A60" s="34" t="s">
        <v>48</v>
      </c>
      <c r="B60" s="1" t="s">
        <v>410</v>
      </c>
      <c r="C60" s="1" t="s">
        <v>726</v>
      </c>
      <c r="D60" s="1">
        <f>VLOOKUP(A60,'Threshold Eligibility'!A63:G395,7,0)</f>
        <v>1.8</v>
      </c>
      <c r="E60" s="36">
        <f t="shared" si="0"/>
        <v>34426</v>
      </c>
    </row>
    <row r="61" spans="1:5" x14ac:dyDescent="0.3">
      <c r="A61" s="34" t="s">
        <v>254</v>
      </c>
      <c r="B61" s="1" t="s">
        <v>623</v>
      </c>
      <c r="D61" s="1">
        <f>VLOOKUP(A61,'Threshold Eligibility'!A64:G396,7,0)</f>
        <v>2</v>
      </c>
      <c r="E61" s="36">
        <f t="shared" si="0"/>
        <v>38252</v>
      </c>
    </row>
    <row r="62" spans="1:5" x14ac:dyDescent="0.3">
      <c r="A62" s="34" t="s">
        <v>201</v>
      </c>
      <c r="B62" s="1" t="s">
        <v>569</v>
      </c>
      <c r="D62" s="1">
        <f>VLOOKUP(A62,'Threshold Eligibility'!A65:G397,7,0)</f>
        <v>2</v>
      </c>
      <c r="E62" s="36">
        <f t="shared" si="0"/>
        <v>38252</v>
      </c>
    </row>
    <row r="63" spans="1:5" x14ac:dyDescent="0.3">
      <c r="A63" s="34" t="s">
        <v>280</v>
      </c>
      <c r="B63" s="1" t="s">
        <v>655</v>
      </c>
      <c r="C63" s="1" t="s">
        <v>726</v>
      </c>
      <c r="D63" s="1">
        <f>VLOOKUP(A63,'Threshold Eligibility'!A66:G398,7,0)</f>
        <v>1.8</v>
      </c>
      <c r="E63" s="36">
        <f t="shared" si="0"/>
        <v>34426</v>
      </c>
    </row>
    <row r="64" spans="1:5" x14ac:dyDescent="0.3">
      <c r="A64" s="34" t="s">
        <v>251</v>
      </c>
      <c r="B64" s="1" t="s">
        <v>620</v>
      </c>
      <c r="D64" s="1">
        <f>VLOOKUP(A64,'Threshold Eligibility'!A67:G399,7,0)</f>
        <v>2</v>
      </c>
      <c r="E64" s="36">
        <f t="shared" si="0"/>
        <v>38252</v>
      </c>
    </row>
    <row r="65" spans="1:6" x14ac:dyDescent="0.3">
      <c r="A65" s="34" t="s">
        <v>311</v>
      </c>
      <c r="B65" s="1" t="s">
        <v>688</v>
      </c>
      <c r="D65" s="1">
        <f>VLOOKUP(A65,'Threshold Eligibility'!A68:G400,7,0)</f>
        <v>2</v>
      </c>
      <c r="E65" s="36">
        <f t="shared" si="0"/>
        <v>38252</v>
      </c>
    </row>
    <row r="66" spans="1:6" x14ac:dyDescent="0.3">
      <c r="A66" s="34" t="s">
        <v>59</v>
      </c>
      <c r="B66" s="1" t="s">
        <v>420</v>
      </c>
      <c r="D66" s="1">
        <f>VLOOKUP(A66,'Threshold Eligibility'!A69:G401,7,0)</f>
        <v>2</v>
      </c>
      <c r="E66" s="36">
        <f t="shared" si="0"/>
        <v>38252</v>
      </c>
    </row>
    <row r="67" spans="1:6" x14ac:dyDescent="0.3">
      <c r="A67" s="34" t="s">
        <v>135</v>
      </c>
      <c r="B67" s="1" t="s">
        <v>503</v>
      </c>
      <c r="D67" s="1">
        <f>VLOOKUP(A67,'Threshold Eligibility'!A70:G402,7,0)</f>
        <v>1.8</v>
      </c>
      <c r="E67" s="36">
        <f t="shared" ref="E67:E130" si="1">IF(D67=2,38252,34426)</f>
        <v>34426</v>
      </c>
    </row>
    <row r="68" spans="1:6" x14ac:dyDescent="0.3">
      <c r="A68" s="34" t="s">
        <v>207</v>
      </c>
      <c r="B68" s="1" t="s">
        <v>575</v>
      </c>
      <c r="D68" s="1">
        <f>VLOOKUP(A68,'Threshold Eligibility'!A71:G403,7,0)</f>
        <v>2</v>
      </c>
      <c r="E68" s="36">
        <f t="shared" si="1"/>
        <v>38252</v>
      </c>
    </row>
    <row r="69" spans="1:6" x14ac:dyDescent="0.3">
      <c r="A69" s="34" t="s">
        <v>231</v>
      </c>
      <c r="B69" s="1" t="s">
        <v>600</v>
      </c>
      <c r="D69" s="1">
        <f>VLOOKUP(A69,'Threshold Eligibility'!A72:G404,7,0)</f>
        <v>2</v>
      </c>
      <c r="E69" s="36">
        <f t="shared" si="1"/>
        <v>38252</v>
      </c>
    </row>
    <row r="70" spans="1:6" x14ac:dyDescent="0.3">
      <c r="A70" s="34" t="s">
        <v>137</v>
      </c>
      <c r="B70" s="1" t="s">
        <v>505</v>
      </c>
      <c r="D70" s="1">
        <f>VLOOKUP(A70,'Threshold Eligibility'!A73:G405,7,0)</f>
        <v>2</v>
      </c>
      <c r="E70" s="36">
        <f t="shared" si="1"/>
        <v>38252</v>
      </c>
    </row>
    <row r="71" spans="1:6" x14ac:dyDescent="0.3">
      <c r="A71" s="34" t="s">
        <v>87</v>
      </c>
      <c r="B71" s="1" t="s">
        <v>449</v>
      </c>
      <c r="D71" s="1">
        <f>VLOOKUP(A71,'Threshold Eligibility'!A74:G406,7,0)</f>
        <v>2</v>
      </c>
      <c r="E71" s="36">
        <f t="shared" si="1"/>
        <v>38252</v>
      </c>
    </row>
    <row r="72" spans="1:6" x14ac:dyDescent="0.3">
      <c r="A72" s="34" t="s">
        <v>304</v>
      </c>
      <c r="B72" s="1" t="s">
        <v>680</v>
      </c>
      <c r="D72" s="1">
        <f>VLOOKUP(A72,'Threshold Eligibility'!A75:G407,7,0)</f>
        <v>1.8</v>
      </c>
      <c r="E72" s="36">
        <f t="shared" si="1"/>
        <v>34426</v>
      </c>
    </row>
    <row r="73" spans="1:6" x14ac:dyDescent="0.3">
      <c r="A73" s="34" t="s">
        <v>27</v>
      </c>
      <c r="B73" s="1" t="s">
        <v>390</v>
      </c>
      <c r="D73" s="1">
        <f>VLOOKUP(A73,'Threshold Eligibility'!A76:G408,7,0)</f>
        <v>1.8</v>
      </c>
      <c r="E73" s="36">
        <f t="shared" si="1"/>
        <v>34426</v>
      </c>
    </row>
    <row r="74" spans="1:6" x14ac:dyDescent="0.3">
      <c r="A74" s="34" t="s">
        <v>105</v>
      </c>
      <c r="B74" s="1" t="s">
        <v>467</v>
      </c>
      <c r="D74" s="1">
        <f>VLOOKUP(A74,'Threshold Eligibility'!A77:G409,7,0)</f>
        <v>2</v>
      </c>
      <c r="E74" s="36">
        <f t="shared" si="1"/>
        <v>38252</v>
      </c>
    </row>
    <row r="75" spans="1:6" x14ac:dyDescent="0.3">
      <c r="A75" s="34" t="s">
        <v>79</v>
      </c>
      <c r="B75" s="1" t="s">
        <v>441</v>
      </c>
      <c r="D75" s="1">
        <f>VLOOKUP(A75,'Threshold Eligibility'!A78:G410,7,0)</f>
        <v>2</v>
      </c>
      <c r="E75" s="36">
        <f t="shared" si="1"/>
        <v>38252</v>
      </c>
    </row>
    <row r="76" spans="1:6" x14ac:dyDescent="0.3">
      <c r="A76" s="34" t="s">
        <v>714</v>
      </c>
      <c r="B76" s="1" t="s">
        <v>625</v>
      </c>
      <c r="D76" s="1">
        <f>VLOOKUP(A76,'Threshold Eligibility'!A79:G411,7,0)</f>
        <v>1.8</v>
      </c>
      <c r="E76" s="36">
        <f t="shared" si="1"/>
        <v>34426</v>
      </c>
    </row>
    <row r="77" spans="1:6" x14ac:dyDescent="0.3">
      <c r="A77" s="34" t="s">
        <v>722</v>
      </c>
      <c r="B77" s="1" t="s">
        <v>700</v>
      </c>
      <c r="D77" s="1">
        <f>VLOOKUP(A77,'Threshold Eligibility'!A80:G412,7,0)</f>
        <v>1.8</v>
      </c>
      <c r="E77" s="36">
        <f t="shared" si="1"/>
        <v>34426</v>
      </c>
    </row>
    <row r="78" spans="1:6" ht="18" customHeight="1" x14ac:dyDescent="0.3">
      <c r="A78" s="34" t="s">
        <v>702</v>
      </c>
      <c r="B78" s="1" t="s">
        <v>729</v>
      </c>
      <c r="D78" s="1">
        <f>VLOOKUP(A78,'Threshold Eligibility'!A81:G413,7,0)</f>
        <v>1.8</v>
      </c>
      <c r="E78" s="36">
        <f t="shared" si="1"/>
        <v>34426</v>
      </c>
      <c r="F78" s="24" t="s">
        <v>746</v>
      </c>
    </row>
    <row r="79" spans="1:6" x14ac:dyDescent="0.3">
      <c r="A79" s="34" t="s">
        <v>716</v>
      </c>
      <c r="B79" s="1" t="s">
        <v>649</v>
      </c>
      <c r="D79" s="1">
        <f>VLOOKUP(A79,'Threshold Eligibility'!A82:G414,7,0)</f>
        <v>1.8</v>
      </c>
      <c r="E79" s="36">
        <f t="shared" si="1"/>
        <v>34426</v>
      </c>
    </row>
    <row r="80" spans="1:6" x14ac:dyDescent="0.3">
      <c r="A80" s="34" t="s">
        <v>709</v>
      </c>
      <c r="B80" s="1" t="s">
        <v>499</v>
      </c>
      <c r="D80" s="1">
        <f>VLOOKUP(A80,'Threshold Eligibility'!A83:G415,7,0)</f>
        <v>1.8</v>
      </c>
      <c r="E80" s="36">
        <f t="shared" si="1"/>
        <v>34426</v>
      </c>
    </row>
    <row r="81" spans="1:5" x14ac:dyDescent="0.3">
      <c r="A81" s="34" t="s">
        <v>703</v>
      </c>
      <c r="B81" s="1" t="s">
        <v>432</v>
      </c>
      <c r="D81" s="1">
        <f>VLOOKUP(A81,'Threshold Eligibility'!A84:G416,7,0)</f>
        <v>1.8</v>
      </c>
      <c r="E81" s="36">
        <f t="shared" si="1"/>
        <v>34426</v>
      </c>
    </row>
    <row r="82" spans="1:5" x14ac:dyDescent="0.3">
      <c r="A82" s="34" t="s">
        <v>713</v>
      </c>
      <c r="B82" s="1" t="s">
        <v>592</v>
      </c>
      <c r="D82" s="1">
        <f>VLOOKUP(A82,'Threshold Eligibility'!A85:G417,7,0)</f>
        <v>1.8</v>
      </c>
      <c r="E82" s="36">
        <f t="shared" si="1"/>
        <v>34426</v>
      </c>
    </row>
    <row r="83" spans="1:5" x14ac:dyDescent="0.3">
      <c r="A83" s="34" t="s">
        <v>151</v>
      </c>
      <c r="B83" s="1" t="s">
        <v>519</v>
      </c>
      <c r="D83" s="1">
        <f>VLOOKUP(A83,'Threshold Eligibility'!A86:G418,7,0)</f>
        <v>1.8</v>
      </c>
      <c r="E83" s="36">
        <f t="shared" si="1"/>
        <v>34426</v>
      </c>
    </row>
    <row r="84" spans="1:5" x14ac:dyDescent="0.3">
      <c r="A84" s="34" t="s">
        <v>228</v>
      </c>
      <c r="B84" s="1" t="s">
        <v>597</v>
      </c>
      <c r="D84" s="1">
        <f>VLOOKUP(A84,'Threshold Eligibility'!A87:G419,7,0)</f>
        <v>2</v>
      </c>
      <c r="E84" s="36">
        <f t="shared" si="1"/>
        <v>38252</v>
      </c>
    </row>
    <row r="85" spans="1:5" x14ac:dyDescent="0.3">
      <c r="A85" s="34" t="s">
        <v>43</v>
      </c>
      <c r="B85" s="1" t="s">
        <v>406</v>
      </c>
      <c r="D85" s="1">
        <f>VLOOKUP(A85,'Threshold Eligibility'!A88:G420,7,0)</f>
        <v>2</v>
      </c>
      <c r="E85" s="36">
        <f t="shared" si="1"/>
        <v>38252</v>
      </c>
    </row>
    <row r="86" spans="1:5" x14ac:dyDescent="0.3">
      <c r="A86" s="34" t="s">
        <v>265</v>
      </c>
      <c r="B86" s="1" t="s">
        <v>636</v>
      </c>
      <c r="D86" s="1">
        <f>VLOOKUP(A86,'Threshold Eligibility'!A89:G421,7,0)</f>
        <v>1.8</v>
      </c>
      <c r="E86" s="36">
        <f t="shared" si="1"/>
        <v>34426</v>
      </c>
    </row>
    <row r="87" spans="1:5" x14ac:dyDescent="0.3">
      <c r="A87" s="34" t="s">
        <v>104</v>
      </c>
      <c r="B87" s="1" t="s">
        <v>466</v>
      </c>
      <c r="D87" s="1">
        <f>VLOOKUP(A87,'Threshold Eligibility'!A90:G422,7,0)</f>
        <v>2</v>
      </c>
      <c r="E87" s="36">
        <f t="shared" si="1"/>
        <v>38252</v>
      </c>
    </row>
    <row r="88" spans="1:5" x14ac:dyDescent="0.3">
      <c r="A88" s="34" t="s">
        <v>288</v>
      </c>
      <c r="B88" s="1" t="s">
        <v>663</v>
      </c>
      <c r="D88" s="1">
        <f>VLOOKUP(A88,'Threshold Eligibility'!A91:G423,7,0)</f>
        <v>2</v>
      </c>
      <c r="E88" s="36">
        <f t="shared" si="1"/>
        <v>38252</v>
      </c>
    </row>
    <row r="89" spans="1:5" x14ac:dyDescent="0.3">
      <c r="A89" s="34" t="s">
        <v>209</v>
      </c>
      <c r="B89" s="1" t="s">
        <v>577</v>
      </c>
      <c r="D89" s="1">
        <f>VLOOKUP(A89,'Threshold Eligibility'!A92:G424,7,0)</f>
        <v>2</v>
      </c>
      <c r="E89" s="36">
        <f t="shared" si="1"/>
        <v>38252</v>
      </c>
    </row>
    <row r="90" spans="1:5" x14ac:dyDescent="0.3">
      <c r="A90" s="34" t="s">
        <v>22</v>
      </c>
      <c r="B90" s="1" t="s">
        <v>385</v>
      </c>
      <c r="D90" s="1">
        <f>VLOOKUP(A90,'Threshold Eligibility'!A93:G425,7,0)</f>
        <v>1.8</v>
      </c>
      <c r="E90" s="36">
        <f t="shared" si="1"/>
        <v>34426</v>
      </c>
    </row>
    <row r="91" spans="1:5" x14ac:dyDescent="0.3">
      <c r="A91" s="34" t="s">
        <v>205</v>
      </c>
      <c r="B91" s="1" t="s">
        <v>573</v>
      </c>
      <c r="D91" s="1">
        <f>VLOOKUP(A91,'Threshold Eligibility'!A94:G426,7,0)</f>
        <v>2</v>
      </c>
      <c r="E91" s="36">
        <f t="shared" si="1"/>
        <v>38252</v>
      </c>
    </row>
    <row r="92" spans="1:5" x14ac:dyDescent="0.3">
      <c r="A92" s="34" t="s">
        <v>249</v>
      </c>
      <c r="B92" s="1" t="s">
        <v>618</v>
      </c>
      <c r="D92" s="1">
        <f>VLOOKUP(A92,'Threshold Eligibility'!A95:G427,7,0)</f>
        <v>1.8</v>
      </c>
      <c r="E92" s="36">
        <f t="shared" si="1"/>
        <v>34426</v>
      </c>
    </row>
    <row r="93" spans="1:5" x14ac:dyDescent="0.3">
      <c r="A93" s="34" t="s">
        <v>301</v>
      </c>
      <c r="B93" s="1" t="s">
        <v>677</v>
      </c>
      <c r="D93" s="1">
        <f>VLOOKUP(A93,'Threshold Eligibility'!A96:G428,7,0)</f>
        <v>1.8</v>
      </c>
      <c r="E93" s="36">
        <f t="shared" si="1"/>
        <v>34426</v>
      </c>
    </row>
    <row r="94" spans="1:5" x14ac:dyDescent="0.3">
      <c r="A94" s="34" t="s">
        <v>144</v>
      </c>
      <c r="B94" s="1" t="s">
        <v>512</v>
      </c>
      <c r="C94" s="1" t="s">
        <v>726</v>
      </c>
      <c r="D94" s="1">
        <f>VLOOKUP(A94,'Threshold Eligibility'!A97:G429,7,0)</f>
        <v>1.8</v>
      </c>
      <c r="E94" s="36">
        <f t="shared" si="1"/>
        <v>34426</v>
      </c>
    </row>
    <row r="95" spans="1:5" x14ac:dyDescent="0.3">
      <c r="A95" s="34" t="s">
        <v>147</v>
      </c>
      <c r="B95" s="1" t="s">
        <v>515</v>
      </c>
      <c r="C95" s="1" t="s">
        <v>726</v>
      </c>
      <c r="D95" s="1">
        <f>VLOOKUP(A95,'Threshold Eligibility'!A98:G430,7,0)</f>
        <v>2</v>
      </c>
      <c r="E95" s="36">
        <f t="shared" si="1"/>
        <v>38252</v>
      </c>
    </row>
    <row r="96" spans="1:5" x14ac:dyDescent="0.3">
      <c r="A96" s="34" t="s">
        <v>81</v>
      </c>
      <c r="B96" s="1" t="s">
        <v>443</v>
      </c>
      <c r="D96" s="1">
        <f>VLOOKUP(A96,'Threshold Eligibility'!A99:G431,7,0)</f>
        <v>1.8</v>
      </c>
      <c r="E96" s="36">
        <f t="shared" si="1"/>
        <v>34426</v>
      </c>
    </row>
    <row r="97" spans="1:5" x14ac:dyDescent="0.3">
      <c r="A97" s="34" t="s">
        <v>314</v>
      </c>
      <c r="B97" s="1" t="s">
        <v>691</v>
      </c>
      <c r="D97" s="1">
        <f>VLOOKUP(A97,'Threshold Eligibility'!A100:G432,7,0)</f>
        <v>1.8</v>
      </c>
      <c r="E97" s="36">
        <f t="shared" si="1"/>
        <v>34426</v>
      </c>
    </row>
    <row r="98" spans="1:5" x14ac:dyDescent="0.3">
      <c r="A98" s="34" t="s">
        <v>318</v>
      </c>
      <c r="B98" s="1" t="s">
        <v>695</v>
      </c>
      <c r="D98" s="1">
        <f>VLOOKUP(A98,'Threshold Eligibility'!A101:G433,7,0)</f>
        <v>1.8</v>
      </c>
      <c r="E98" s="36">
        <f t="shared" si="1"/>
        <v>34426</v>
      </c>
    </row>
    <row r="99" spans="1:5" x14ac:dyDescent="0.3">
      <c r="A99" s="34" t="s">
        <v>240</v>
      </c>
      <c r="B99" s="1" t="s">
        <v>609</v>
      </c>
      <c r="D99" s="1">
        <f>VLOOKUP(A99,'Threshold Eligibility'!A102:G434,7,0)</f>
        <v>2</v>
      </c>
      <c r="E99" s="36">
        <f t="shared" si="1"/>
        <v>38252</v>
      </c>
    </row>
    <row r="100" spans="1:5" x14ac:dyDescent="0.3">
      <c r="A100" s="34" t="s">
        <v>172</v>
      </c>
      <c r="B100" s="1" t="s">
        <v>540</v>
      </c>
      <c r="D100" s="1">
        <f>VLOOKUP(A100,'Threshold Eligibility'!A103:G435,7,0)</f>
        <v>1.8</v>
      </c>
      <c r="E100" s="36">
        <f t="shared" si="1"/>
        <v>34426</v>
      </c>
    </row>
    <row r="101" spans="1:5" x14ac:dyDescent="0.3">
      <c r="A101" s="34" t="s">
        <v>244</v>
      </c>
      <c r="B101" s="1" t="s">
        <v>613</v>
      </c>
      <c r="D101" s="1">
        <f>VLOOKUP(A101,'Threshold Eligibility'!A104:G436,7,0)</f>
        <v>1.8</v>
      </c>
      <c r="E101" s="36">
        <f t="shared" si="1"/>
        <v>34426</v>
      </c>
    </row>
    <row r="102" spans="1:5" x14ac:dyDescent="0.3">
      <c r="A102" s="34" t="s">
        <v>41</v>
      </c>
      <c r="B102" s="1" t="s">
        <v>404</v>
      </c>
      <c r="C102" s="1" t="s">
        <v>726</v>
      </c>
      <c r="D102" s="1">
        <f>VLOOKUP(A102,'Threshold Eligibility'!A105:G437,7,0)</f>
        <v>1.8</v>
      </c>
      <c r="E102" s="36">
        <f t="shared" si="1"/>
        <v>34426</v>
      </c>
    </row>
    <row r="103" spans="1:5" x14ac:dyDescent="0.3">
      <c r="A103" s="34" t="s">
        <v>275</v>
      </c>
      <c r="B103" s="1" t="s">
        <v>646</v>
      </c>
      <c r="D103" s="1">
        <f>VLOOKUP(A103,'Threshold Eligibility'!A106:G438,7,0)</f>
        <v>1.8</v>
      </c>
      <c r="E103" s="36">
        <f t="shared" si="1"/>
        <v>34426</v>
      </c>
    </row>
    <row r="104" spans="1:5" x14ac:dyDescent="0.3">
      <c r="A104" s="34" t="s">
        <v>169</v>
      </c>
      <c r="B104" s="1" t="s">
        <v>537</v>
      </c>
      <c r="D104" s="1">
        <f>VLOOKUP(A104,'Threshold Eligibility'!A107:G439,7,0)</f>
        <v>1.8</v>
      </c>
      <c r="E104" s="36">
        <f t="shared" si="1"/>
        <v>34426</v>
      </c>
    </row>
    <row r="105" spans="1:5" x14ac:dyDescent="0.3">
      <c r="A105" s="34" t="s">
        <v>317</v>
      </c>
      <c r="B105" s="1" t="s">
        <v>694</v>
      </c>
      <c r="D105" s="1">
        <f>VLOOKUP(A105,'Threshold Eligibility'!A108:G440,7,0)</f>
        <v>2</v>
      </c>
      <c r="E105" s="36">
        <f t="shared" si="1"/>
        <v>38252</v>
      </c>
    </row>
    <row r="106" spans="1:5" x14ac:dyDescent="0.3">
      <c r="A106" s="34" t="s">
        <v>107</v>
      </c>
      <c r="B106" s="1" t="s">
        <v>469</v>
      </c>
      <c r="D106" s="1">
        <f>VLOOKUP(A106,'Threshold Eligibility'!A109:G441,7,0)</f>
        <v>2</v>
      </c>
      <c r="E106" s="36">
        <f t="shared" si="1"/>
        <v>38252</v>
      </c>
    </row>
    <row r="107" spans="1:5" x14ac:dyDescent="0.3">
      <c r="A107" s="34" t="s">
        <v>39</v>
      </c>
      <c r="B107" s="1" t="s">
        <v>402</v>
      </c>
      <c r="D107" s="1">
        <f>VLOOKUP(A107,'Threshold Eligibility'!A110:G442,7,0)</f>
        <v>2</v>
      </c>
      <c r="E107" s="36">
        <f t="shared" si="1"/>
        <v>38252</v>
      </c>
    </row>
    <row r="108" spans="1:5" x14ac:dyDescent="0.3">
      <c r="A108" s="34" t="s">
        <v>177</v>
      </c>
      <c r="B108" s="1" t="s">
        <v>545</v>
      </c>
      <c r="D108" s="1">
        <f>VLOOKUP(A108,'Threshold Eligibility'!A111:G443,7,0)</f>
        <v>1.8</v>
      </c>
      <c r="E108" s="36">
        <f t="shared" si="1"/>
        <v>34426</v>
      </c>
    </row>
    <row r="109" spans="1:5" x14ac:dyDescent="0.3">
      <c r="A109" s="34" t="s">
        <v>83</v>
      </c>
      <c r="B109" s="1" t="s">
        <v>445</v>
      </c>
      <c r="D109" s="1">
        <f>VLOOKUP(A109,'Threshold Eligibility'!A112:G444,7,0)</f>
        <v>2</v>
      </c>
      <c r="E109" s="36">
        <f t="shared" si="1"/>
        <v>38252</v>
      </c>
    </row>
    <row r="110" spans="1:5" x14ac:dyDescent="0.3">
      <c r="A110" s="34" t="s">
        <v>712</v>
      </c>
      <c r="B110" s="1" t="s">
        <v>579</v>
      </c>
      <c r="D110" s="1">
        <f>VLOOKUP(A110,'Threshold Eligibility'!A113:G445,7,0)</f>
        <v>1.8</v>
      </c>
      <c r="E110" s="36">
        <f t="shared" si="1"/>
        <v>34426</v>
      </c>
    </row>
    <row r="111" spans="1:5" x14ac:dyDescent="0.3">
      <c r="A111" s="34" t="s">
        <v>704</v>
      </c>
      <c r="B111" s="1" t="s">
        <v>489</v>
      </c>
      <c r="D111" s="1">
        <f>VLOOKUP(A111,'Threshold Eligibility'!A114:G446,7,0)</f>
        <v>1.8</v>
      </c>
      <c r="E111" s="36">
        <f t="shared" si="1"/>
        <v>34426</v>
      </c>
    </row>
    <row r="112" spans="1:5" x14ac:dyDescent="0.3">
      <c r="A112" s="34" t="s">
        <v>705</v>
      </c>
      <c r="B112" s="1" t="s">
        <v>490</v>
      </c>
      <c r="D112" s="1">
        <f>VLOOKUP(A112,'Threshold Eligibility'!A115:G447,7,0)</f>
        <v>1.8</v>
      </c>
      <c r="E112" s="36">
        <f t="shared" si="1"/>
        <v>34426</v>
      </c>
    </row>
    <row r="113" spans="1:5" x14ac:dyDescent="0.3">
      <c r="A113" s="34" t="s">
        <v>65</v>
      </c>
      <c r="B113" s="1" t="s">
        <v>426</v>
      </c>
      <c r="D113" s="1">
        <f>VLOOKUP(A113,'Threshold Eligibility'!A116:G448,7,0)</f>
        <v>1.8</v>
      </c>
      <c r="E113" s="36">
        <f t="shared" si="1"/>
        <v>34426</v>
      </c>
    </row>
    <row r="114" spans="1:5" x14ac:dyDescent="0.3">
      <c r="A114" s="34" t="s">
        <v>234</v>
      </c>
      <c r="B114" s="1" t="s">
        <v>603</v>
      </c>
      <c r="D114" s="1">
        <f>VLOOKUP(A114,'Threshold Eligibility'!A117:G449,7,0)</f>
        <v>1.8</v>
      </c>
      <c r="E114" s="36">
        <f t="shared" si="1"/>
        <v>34426</v>
      </c>
    </row>
    <row r="115" spans="1:5" x14ac:dyDescent="0.3">
      <c r="A115" s="34" t="s">
        <v>720</v>
      </c>
      <c r="B115" s="1" t="s">
        <v>669</v>
      </c>
      <c r="D115" s="1">
        <f>VLOOKUP(A115,'Threshold Eligibility'!A118:G450,7,0)</f>
        <v>1.8</v>
      </c>
      <c r="E115" s="36">
        <f t="shared" si="1"/>
        <v>34426</v>
      </c>
    </row>
    <row r="116" spans="1:5" x14ac:dyDescent="0.3">
      <c r="A116" s="34" t="s">
        <v>117</v>
      </c>
      <c r="B116" s="1" t="s">
        <v>479</v>
      </c>
      <c r="D116" s="1">
        <f>VLOOKUP(A116,'Threshold Eligibility'!A119:G451,7,0)</f>
        <v>2</v>
      </c>
      <c r="E116" s="36">
        <f t="shared" si="1"/>
        <v>38252</v>
      </c>
    </row>
    <row r="117" spans="1:5" x14ac:dyDescent="0.3">
      <c r="A117" s="34" t="s">
        <v>70</v>
      </c>
      <c r="B117" s="1" t="s">
        <v>431</v>
      </c>
      <c r="C117" s="1" t="s">
        <v>726</v>
      </c>
      <c r="D117" s="1">
        <f>VLOOKUP(A117,'Threshold Eligibility'!A120:G452,7,0)</f>
        <v>1.8</v>
      </c>
      <c r="E117" s="36">
        <f t="shared" si="1"/>
        <v>34426</v>
      </c>
    </row>
    <row r="118" spans="1:5" x14ac:dyDescent="0.3">
      <c r="A118" s="34" t="s">
        <v>53</v>
      </c>
      <c r="B118" s="1" t="s">
        <v>414</v>
      </c>
      <c r="C118" s="1" t="s">
        <v>726</v>
      </c>
      <c r="D118" s="1">
        <f>VLOOKUP(A118,'Threshold Eligibility'!A121:G453,7,0)</f>
        <v>2</v>
      </c>
      <c r="E118" s="36">
        <f t="shared" si="1"/>
        <v>38252</v>
      </c>
    </row>
    <row r="119" spans="1:5" x14ac:dyDescent="0.3">
      <c r="A119" s="34" t="s">
        <v>62</v>
      </c>
      <c r="B119" s="1" t="s">
        <v>423</v>
      </c>
      <c r="D119" s="1">
        <f>VLOOKUP(A119,'Threshold Eligibility'!A122:G454,7,0)</f>
        <v>1.8</v>
      </c>
      <c r="E119" s="36">
        <f t="shared" si="1"/>
        <v>34426</v>
      </c>
    </row>
    <row r="120" spans="1:5" x14ac:dyDescent="0.3">
      <c r="A120" s="34" t="s">
        <v>55</v>
      </c>
      <c r="B120" s="1" t="s">
        <v>416</v>
      </c>
      <c r="D120" s="1">
        <f>VLOOKUP(A120,'Threshold Eligibility'!A123:G455,7,0)</f>
        <v>2</v>
      </c>
      <c r="E120" s="36">
        <f t="shared" si="1"/>
        <v>38252</v>
      </c>
    </row>
    <row r="121" spans="1:5" x14ac:dyDescent="0.3">
      <c r="A121" s="34" t="s">
        <v>19</v>
      </c>
      <c r="B121" s="1" t="s">
        <v>382</v>
      </c>
      <c r="D121" s="1">
        <f>VLOOKUP(A121,'Threshold Eligibility'!A124:G456,7,0)</f>
        <v>2</v>
      </c>
      <c r="E121" s="36">
        <f t="shared" si="1"/>
        <v>38252</v>
      </c>
    </row>
    <row r="122" spans="1:5" x14ac:dyDescent="0.3">
      <c r="A122" s="34" t="s">
        <v>120</v>
      </c>
      <c r="B122" s="1" t="s">
        <v>482</v>
      </c>
      <c r="D122" s="1">
        <f>VLOOKUP(A122,'Threshold Eligibility'!A125:G457,7,0)</f>
        <v>2</v>
      </c>
      <c r="E122" s="36">
        <f t="shared" si="1"/>
        <v>38252</v>
      </c>
    </row>
    <row r="123" spans="1:5" x14ac:dyDescent="0.3">
      <c r="A123" s="34" t="s">
        <v>269</v>
      </c>
      <c r="B123" s="1" t="s">
        <v>640</v>
      </c>
      <c r="D123" s="1">
        <f>VLOOKUP(A123,'Threshold Eligibility'!A126:G458,7,0)</f>
        <v>2</v>
      </c>
      <c r="E123" s="36">
        <f t="shared" si="1"/>
        <v>38252</v>
      </c>
    </row>
    <row r="124" spans="1:5" x14ac:dyDescent="0.3">
      <c r="A124" s="34" t="s">
        <v>21</v>
      </c>
      <c r="B124" s="1" t="s">
        <v>384</v>
      </c>
      <c r="D124" s="1">
        <f>VLOOKUP(A124,'Threshold Eligibility'!A127:G459,7,0)</f>
        <v>2</v>
      </c>
      <c r="E124" s="36">
        <f t="shared" si="1"/>
        <v>38252</v>
      </c>
    </row>
    <row r="125" spans="1:5" x14ac:dyDescent="0.3">
      <c r="A125" s="34" t="s">
        <v>138</v>
      </c>
      <c r="B125" s="1" t="s">
        <v>506</v>
      </c>
      <c r="D125" s="1">
        <f>VLOOKUP(A125,'Threshold Eligibility'!A128:G460,7,0)</f>
        <v>1.8</v>
      </c>
      <c r="E125" s="36">
        <f t="shared" si="1"/>
        <v>34426</v>
      </c>
    </row>
    <row r="126" spans="1:5" x14ac:dyDescent="0.3">
      <c r="A126" s="34" t="s">
        <v>145</v>
      </c>
      <c r="B126" s="1" t="s">
        <v>513</v>
      </c>
      <c r="C126" s="1" t="s">
        <v>726</v>
      </c>
      <c r="D126" s="1">
        <f>VLOOKUP(A126,'Threshold Eligibility'!A129:G461,7,0)</f>
        <v>1.8</v>
      </c>
      <c r="E126" s="36">
        <f t="shared" si="1"/>
        <v>34426</v>
      </c>
    </row>
    <row r="127" spans="1:5" x14ac:dyDescent="0.3">
      <c r="A127" s="34" t="s">
        <v>40</v>
      </c>
      <c r="B127" s="1" t="s">
        <v>403</v>
      </c>
      <c r="D127" s="1">
        <f>VLOOKUP(A127,'Threshold Eligibility'!A130:G462,7,0)</f>
        <v>2</v>
      </c>
      <c r="E127" s="36">
        <f t="shared" si="1"/>
        <v>38252</v>
      </c>
    </row>
    <row r="128" spans="1:5" x14ac:dyDescent="0.3">
      <c r="A128" s="34" t="s">
        <v>221</v>
      </c>
      <c r="B128" s="1" t="s">
        <v>589</v>
      </c>
      <c r="D128" s="1">
        <f>VLOOKUP(A128,'Threshold Eligibility'!A131:G463,7,0)</f>
        <v>1.8</v>
      </c>
      <c r="E128" s="36">
        <f t="shared" si="1"/>
        <v>34426</v>
      </c>
    </row>
    <row r="129" spans="1:5" x14ac:dyDescent="0.3">
      <c r="A129" s="34" t="s">
        <v>295</v>
      </c>
      <c r="B129" s="1" t="s">
        <v>671</v>
      </c>
      <c r="D129" s="1">
        <f>VLOOKUP(A129,'Threshold Eligibility'!A132:G464,7,0)</f>
        <v>1.8</v>
      </c>
      <c r="E129" s="36">
        <f t="shared" si="1"/>
        <v>34426</v>
      </c>
    </row>
    <row r="130" spans="1:5" x14ac:dyDescent="0.3">
      <c r="A130" s="34" t="s">
        <v>28</v>
      </c>
      <c r="B130" s="1" t="s">
        <v>391</v>
      </c>
      <c r="D130" s="1">
        <f>VLOOKUP(A130,'Threshold Eligibility'!A133:G465,7,0)</f>
        <v>2</v>
      </c>
      <c r="E130" s="36">
        <f t="shared" si="1"/>
        <v>38252</v>
      </c>
    </row>
    <row r="131" spans="1:5" x14ac:dyDescent="0.3">
      <c r="A131" s="34" t="s">
        <v>89</v>
      </c>
      <c r="B131" s="1" t="s">
        <v>451</v>
      </c>
      <c r="C131" s="1" t="s">
        <v>726</v>
      </c>
      <c r="D131" s="1">
        <f>VLOOKUP(A131,'Threshold Eligibility'!A134:G466,7,0)</f>
        <v>1.8</v>
      </c>
      <c r="E131" s="36">
        <f t="shared" ref="E131:E194" si="2">IF(D131=2,38252,34426)</f>
        <v>34426</v>
      </c>
    </row>
    <row r="132" spans="1:5" x14ac:dyDescent="0.3">
      <c r="A132" s="34" t="s">
        <v>229</v>
      </c>
      <c r="B132" s="1" t="s">
        <v>598</v>
      </c>
      <c r="D132" s="1">
        <f>VLOOKUP(A132,'Threshold Eligibility'!A135:G467,7,0)</f>
        <v>2</v>
      </c>
      <c r="E132" s="36">
        <f t="shared" si="2"/>
        <v>38252</v>
      </c>
    </row>
    <row r="133" spans="1:5" x14ac:dyDescent="0.3">
      <c r="A133" s="34" t="s">
        <v>707</v>
      </c>
      <c r="B133" s="1" t="s">
        <v>492</v>
      </c>
      <c r="D133" s="1">
        <f>VLOOKUP(A133,'Threshold Eligibility'!A136:G468,7,0)</f>
        <v>1.8</v>
      </c>
      <c r="E133" s="36">
        <f t="shared" si="2"/>
        <v>34426</v>
      </c>
    </row>
    <row r="134" spans="1:5" x14ac:dyDescent="0.3">
      <c r="A134" s="34" t="s">
        <v>119</v>
      </c>
      <c r="B134" s="1" t="s">
        <v>481</v>
      </c>
      <c r="D134" s="1">
        <f>VLOOKUP(A134,'Threshold Eligibility'!A137:G469,7,0)</f>
        <v>2</v>
      </c>
      <c r="E134" s="36">
        <f t="shared" si="2"/>
        <v>38252</v>
      </c>
    </row>
    <row r="135" spans="1:5" x14ac:dyDescent="0.3">
      <c r="A135" s="34" t="s">
        <v>237</v>
      </c>
      <c r="B135" s="1" t="s">
        <v>606</v>
      </c>
      <c r="D135" s="1">
        <f>VLOOKUP(A135,'Threshold Eligibility'!A138:G470,7,0)</f>
        <v>2</v>
      </c>
      <c r="E135" s="36">
        <f t="shared" si="2"/>
        <v>38252</v>
      </c>
    </row>
    <row r="136" spans="1:5" x14ac:dyDescent="0.3">
      <c r="A136" s="34" t="s">
        <v>296</v>
      </c>
      <c r="B136" s="1" t="s">
        <v>672</v>
      </c>
      <c r="D136" s="1">
        <f>VLOOKUP(A136,'Threshold Eligibility'!A139:G471,7,0)</f>
        <v>1.8</v>
      </c>
      <c r="E136" s="36">
        <f t="shared" si="2"/>
        <v>34426</v>
      </c>
    </row>
    <row r="137" spans="1:5" x14ac:dyDescent="0.3">
      <c r="A137" s="34" t="s">
        <v>252</v>
      </c>
      <c r="B137" s="1" t="s">
        <v>621</v>
      </c>
      <c r="D137" s="1">
        <f>VLOOKUP(A137,'Threshold Eligibility'!A140:G472,7,0)</f>
        <v>1.8</v>
      </c>
      <c r="E137" s="36">
        <f t="shared" si="2"/>
        <v>34426</v>
      </c>
    </row>
    <row r="138" spans="1:5" x14ac:dyDescent="0.3">
      <c r="A138" s="34" t="s">
        <v>15</v>
      </c>
      <c r="B138" s="1" t="s">
        <v>378</v>
      </c>
      <c r="D138" s="1">
        <f>VLOOKUP(A138,'Threshold Eligibility'!A141:G473,7,0)</f>
        <v>1.8</v>
      </c>
      <c r="E138" s="36">
        <f t="shared" si="2"/>
        <v>34426</v>
      </c>
    </row>
    <row r="139" spans="1:5" x14ac:dyDescent="0.3">
      <c r="A139" s="34" t="s">
        <v>50</v>
      </c>
      <c r="B139" s="1" t="s">
        <v>411</v>
      </c>
      <c r="D139" s="1">
        <f>VLOOKUP(A139,'Threshold Eligibility'!A142:G474,7,0)</f>
        <v>2</v>
      </c>
      <c r="E139" s="36">
        <f t="shared" si="2"/>
        <v>38252</v>
      </c>
    </row>
    <row r="140" spans="1:5" x14ac:dyDescent="0.3">
      <c r="A140" s="34" t="s">
        <v>263</v>
      </c>
      <c r="B140" s="1" t="s">
        <v>634</v>
      </c>
      <c r="D140" s="1">
        <f>VLOOKUP(A140,'Threshold Eligibility'!A143:G475,7,0)</f>
        <v>1.8</v>
      </c>
      <c r="E140" s="36">
        <f t="shared" si="2"/>
        <v>34426</v>
      </c>
    </row>
    <row r="141" spans="1:5" x14ac:dyDescent="0.3">
      <c r="A141" s="34" t="s">
        <v>215</v>
      </c>
      <c r="B141" s="1" t="s">
        <v>583</v>
      </c>
      <c r="D141" s="1">
        <f>VLOOKUP(A141,'Threshold Eligibility'!A144:G476,7,0)</f>
        <v>1.8</v>
      </c>
      <c r="E141" s="36">
        <f t="shared" si="2"/>
        <v>34426</v>
      </c>
    </row>
    <row r="142" spans="1:5" x14ac:dyDescent="0.3">
      <c r="A142" s="34" t="s">
        <v>715</v>
      </c>
      <c r="B142" s="1" t="s">
        <v>627</v>
      </c>
      <c r="D142" s="1">
        <f>VLOOKUP(A142,'Threshold Eligibility'!A145:G477,7,0)</f>
        <v>1.8</v>
      </c>
      <c r="E142" s="36">
        <f t="shared" si="2"/>
        <v>34426</v>
      </c>
    </row>
    <row r="143" spans="1:5" x14ac:dyDescent="0.3">
      <c r="A143" s="34" t="s">
        <v>294</v>
      </c>
      <c r="B143" s="1" t="s">
        <v>670</v>
      </c>
      <c r="D143" s="1">
        <f>VLOOKUP(A143,'Threshold Eligibility'!A146:G478,7,0)</f>
        <v>1.8</v>
      </c>
      <c r="E143" s="36">
        <f t="shared" si="2"/>
        <v>34426</v>
      </c>
    </row>
    <row r="144" spans="1:5" x14ac:dyDescent="0.3">
      <c r="A144" s="34" t="s">
        <v>149</v>
      </c>
      <c r="B144" s="1" t="s">
        <v>517</v>
      </c>
      <c r="C144" s="1" t="s">
        <v>726</v>
      </c>
      <c r="D144" s="1">
        <f>VLOOKUP(A144,'Threshold Eligibility'!A147:G479,7,0)</f>
        <v>1.8</v>
      </c>
      <c r="E144" s="36">
        <f t="shared" si="2"/>
        <v>34426</v>
      </c>
    </row>
    <row r="145" spans="1:5" x14ac:dyDescent="0.3">
      <c r="A145" s="34" t="s">
        <v>290</v>
      </c>
      <c r="B145" s="1" t="s">
        <v>665</v>
      </c>
      <c r="D145" s="1">
        <f>VLOOKUP(A145,'Threshold Eligibility'!A148:G480,7,0)</f>
        <v>2</v>
      </c>
      <c r="E145" s="36">
        <f t="shared" si="2"/>
        <v>38252</v>
      </c>
    </row>
    <row r="146" spans="1:5" x14ac:dyDescent="0.3">
      <c r="A146" s="34" t="s">
        <v>313</v>
      </c>
      <c r="B146" s="1" t="s">
        <v>690</v>
      </c>
      <c r="D146" s="1">
        <f>VLOOKUP(A146,'Threshold Eligibility'!A149:G481,7,0)</f>
        <v>1.8</v>
      </c>
      <c r="E146" s="36">
        <f t="shared" si="2"/>
        <v>34426</v>
      </c>
    </row>
    <row r="147" spans="1:5" x14ac:dyDescent="0.3">
      <c r="A147" s="34" t="s">
        <v>60</v>
      </c>
      <c r="B147" s="1" t="s">
        <v>421</v>
      </c>
      <c r="D147" s="1">
        <f>VLOOKUP(A147,'Threshold Eligibility'!A150:G482,7,0)</f>
        <v>1.8</v>
      </c>
      <c r="E147" s="36">
        <f t="shared" si="2"/>
        <v>34426</v>
      </c>
    </row>
    <row r="148" spans="1:5" x14ac:dyDescent="0.3">
      <c r="A148" s="34" t="s">
        <v>25</v>
      </c>
      <c r="B148" s="1" t="s">
        <v>388</v>
      </c>
      <c r="D148" s="1">
        <f>VLOOKUP(A148,'Threshold Eligibility'!A151:G483,7,0)</f>
        <v>1.8</v>
      </c>
      <c r="E148" s="36">
        <f t="shared" si="2"/>
        <v>34426</v>
      </c>
    </row>
    <row r="149" spans="1:5" x14ac:dyDescent="0.3">
      <c r="A149" s="34" t="s">
        <v>174</v>
      </c>
      <c r="B149" s="1" t="s">
        <v>542</v>
      </c>
      <c r="D149" s="1">
        <f>VLOOKUP(A149,'Threshold Eligibility'!A152:G484,7,0)</f>
        <v>1.8</v>
      </c>
      <c r="E149" s="36">
        <f t="shared" si="2"/>
        <v>34426</v>
      </c>
    </row>
    <row r="150" spans="1:5" x14ac:dyDescent="0.3">
      <c r="A150" s="34" t="s">
        <v>267</v>
      </c>
      <c r="B150" s="1" t="s">
        <v>638</v>
      </c>
      <c r="D150" s="1">
        <f>VLOOKUP(A150,'Threshold Eligibility'!A153:G485,7,0)</f>
        <v>1.8</v>
      </c>
      <c r="E150" s="36">
        <f t="shared" si="2"/>
        <v>34426</v>
      </c>
    </row>
    <row r="151" spans="1:5" x14ac:dyDescent="0.3">
      <c r="A151" s="34" t="s">
        <v>233</v>
      </c>
      <c r="B151" s="1" t="s">
        <v>602</v>
      </c>
      <c r="D151" s="1">
        <f>VLOOKUP(A151,'Threshold Eligibility'!A154:G486,7,0)</f>
        <v>2</v>
      </c>
      <c r="E151" s="36">
        <f t="shared" si="2"/>
        <v>38252</v>
      </c>
    </row>
    <row r="152" spans="1:5" x14ac:dyDescent="0.3">
      <c r="A152" s="34" t="s">
        <v>85</v>
      </c>
      <c r="B152" s="1" t="s">
        <v>447</v>
      </c>
      <c r="D152" s="1">
        <f>VLOOKUP(A152,'Threshold Eligibility'!A155:G487,7,0)</f>
        <v>1.8</v>
      </c>
      <c r="E152" s="36">
        <f t="shared" si="2"/>
        <v>34426</v>
      </c>
    </row>
    <row r="153" spans="1:5" x14ac:dyDescent="0.3">
      <c r="A153" s="34" t="s">
        <v>247</v>
      </c>
      <c r="B153" s="1" t="s">
        <v>616</v>
      </c>
      <c r="D153" s="1">
        <f>VLOOKUP(A153,'Threshold Eligibility'!A156:G488,7,0)</f>
        <v>2</v>
      </c>
      <c r="E153" s="36">
        <f t="shared" si="2"/>
        <v>38252</v>
      </c>
    </row>
    <row r="154" spans="1:5" x14ac:dyDescent="0.3">
      <c r="A154" s="34" t="s">
        <v>246</v>
      </c>
      <c r="B154" s="1" t="s">
        <v>615</v>
      </c>
      <c r="D154" s="1">
        <f>VLOOKUP(A154,'Threshold Eligibility'!A157:G489,7,0)</f>
        <v>2</v>
      </c>
      <c r="E154" s="36">
        <f t="shared" si="2"/>
        <v>38252</v>
      </c>
    </row>
    <row r="155" spans="1:5" x14ac:dyDescent="0.3">
      <c r="A155" s="34" t="s">
        <v>106</v>
      </c>
      <c r="B155" s="1" t="s">
        <v>468</v>
      </c>
      <c r="D155" s="1">
        <f>VLOOKUP(A155,'Threshold Eligibility'!A158:G490,7,0)</f>
        <v>2</v>
      </c>
      <c r="E155" s="36">
        <f t="shared" si="2"/>
        <v>38252</v>
      </c>
    </row>
    <row r="156" spans="1:5" x14ac:dyDescent="0.3">
      <c r="A156" s="34" t="s">
        <v>291</v>
      </c>
      <c r="B156" s="1" t="s">
        <v>666</v>
      </c>
      <c r="D156" s="1">
        <f>VLOOKUP(A156,'Threshold Eligibility'!A159:G491,7,0)</f>
        <v>2</v>
      </c>
      <c r="E156" s="36">
        <f t="shared" si="2"/>
        <v>38252</v>
      </c>
    </row>
    <row r="157" spans="1:5" x14ac:dyDescent="0.3">
      <c r="A157" s="34" t="s">
        <v>183</v>
      </c>
      <c r="B157" s="1" t="s">
        <v>551</v>
      </c>
      <c r="C157" s="1" t="s">
        <v>726</v>
      </c>
      <c r="D157" s="1">
        <f>VLOOKUP(A157,'Threshold Eligibility'!A160:G492,7,0)</f>
        <v>1.8</v>
      </c>
      <c r="E157" s="36">
        <f t="shared" si="2"/>
        <v>34426</v>
      </c>
    </row>
    <row r="158" spans="1:5" x14ac:dyDescent="0.3">
      <c r="A158" s="34" t="s">
        <v>226</v>
      </c>
      <c r="B158" s="1" t="s">
        <v>595</v>
      </c>
      <c r="C158" s="1" t="s">
        <v>726</v>
      </c>
      <c r="D158" s="1">
        <f>VLOOKUP(A158,'Threshold Eligibility'!A161:G493,7,0)</f>
        <v>1.8</v>
      </c>
      <c r="E158" s="36">
        <f t="shared" si="2"/>
        <v>34426</v>
      </c>
    </row>
    <row r="159" spans="1:5" x14ac:dyDescent="0.3">
      <c r="A159" s="34" t="s">
        <v>235</v>
      </c>
      <c r="B159" s="1" t="s">
        <v>604</v>
      </c>
      <c r="D159" s="1">
        <f>VLOOKUP(A159,'Threshold Eligibility'!A162:G494,7,0)</f>
        <v>2</v>
      </c>
      <c r="E159" s="36">
        <f t="shared" si="2"/>
        <v>38252</v>
      </c>
    </row>
    <row r="160" spans="1:5" x14ac:dyDescent="0.3">
      <c r="A160" s="34" t="s">
        <v>86</v>
      </c>
      <c r="B160" s="1" t="s">
        <v>448</v>
      </c>
      <c r="D160" s="1">
        <f>VLOOKUP(A160,'Threshold Eligibility'!A163:G495,7,0)</f>
        <v>2</v>
      </c>
      <c r="E160" s="36">
        <f t="shared" si="2"/>
        <v>38252</v>
      </c>
    </row>
    <row r="161" spans="1:5" x14ac:dyDescent="0.3">
      <c r="A161" s="34" t="s">
        <v>153</v>
      </c>
      <c r="B161" s="1" t="s">
        <v>521</v>
      </c>
      <c r="D161" s="1">
        <f>VLOOKUP(A161,'Threshold Eligibility'!A164:G496,7,0)</f>
        <v>1.8</v>
      </c>
      <c r="E161" s="36">
        <f t="shared" si="2"/>
        <v>34426</v>
      </c>
    </row>
    <row r="162" spans="1:5" x14ac:dyDescent="0.3">
      <c r="A162" s="34" t="s">
        <v>78</v>
      </c>
      <c r="B162" s="1" t="s">
        <v>440</v>
      </c>
      <c r="D162" s="1">
        <f>VLOOKUP(A162,'Threshold Eligibility'!A165:G497,7,0)</f>
        <v>2</v>
      </c>
      <c r="E162" s="36">
        <f t="shared" si="2"/>
        <v>38252</v>
      </c>
    </row>
    <row r="163" spans="1:5" x14ac:dyDescent="0.3">
      <c r="A163" s="34" t="s">
        <v>152</v>
      </c>
      <c r="B163" s="1" t="s">
        <v>520</v>
      </c>
      <c r="D163" s="1">
        <f>VLOOKUP(A163,'Threshold Eligibility'!A166:G498,7,0)</f>
        <v>1.8</v>
      </c>
      <c r="E163" s="36">
        <f t="shared" si="2"/>
        <v>34426</v>
      </c>
    </row>
    <row r="164" spans="1:5" x14ac:dyDescent="0.3">
      <c r="A164" s="34" t="s">
        <v>322</v>
      </c>
      <c r="B164" s="1" t="s">
        <v>699</v>
      </c>
      <c r="D164" s="1">
        <f>VLOOKUP(A164,'Threshold Eligibility'!A167:G499,7,0)</f>
        <v>1.8</v>
      </c>
      <c r="E164" s="36">
        <f t="shared" si="2"/>
        <v>34426</v>
      </c>
    </row>
    <row r="165" spans="1:5" x14ac:dyDescent="0.3">
      <c r="A165" s="34" t="s">
        <v>293</v>
      </c>
      <c r="B165" s="1" t="s">
        <v>668</v>
      </c>
      <c r="D165" s="1">
        <f>VLOOKUP(A165,'Threshold Eligibility'!A168:G500,7,0)</f>
        <v>2</v>
      </c>
      <c r="E165" s="36">
        <f t="shared" si="2"/>
        <v>38252</v>
      </c>
    </row>
    <row r="166" spans="1:5" x14ac:dyDescent="0.3">
      <c r="A166" s="34" t="s">
        <v>225</v>
      </c>
      <c r="B166" s="1" t="s">
        <v>594</v>
      </c>
      <c r="C166" s="1" t="s">
        <v>726</v>
      </c>
      <c r="D166" s="1">
        <f>VLOOKUP(A166,'Threshold Eligibility'!A169:G501,7,0)</f>
        <v>1.8</v>
      </c>
      <c r="E166" s="36">
        <f t="shared" si="2"/>
        <v>34426</v>
      </c>
    </row>
    <row r="167" spans="1:5" x14ac:dyDescent="0.3">
      <c r="A167" s="34" t="s">
        <v>223</v>
      </c>
      <c r="B167" s="1" t="s">
        <v>591</v>
      </c>
      <c r="D167" s="1">
        <f>VLOOKUP(A167,'Threshold Eligibility'!A170:G502,7,0)</f>
        <v>2</v>
      </c>
      <c r="E167" s="36">
        <f t="shared" si="2"/>
        <v>38252</v>
      </c>
    </row>
    <row r="168" spans="1:5" x14ac:dyDescent="0.3">
      <c r="A168" s="34" t="s">
        <v>123</v>
      </c>
      <c r="B168" s="1" t="s">
        <v>485</v>
      </c>
      <c r="D168" s="1">
        <f>VLOOKUP(A168,'Threshold Eligibility'!A171:G503,7,0)</f>
        <v>1.8</v>
      </c>
      <c r="E168" s="36">
        <f t="shared" si="2"/>
        <v>34426</v>
      </c>
    </row>
    <row r="169" spans="1:5" x14ac:dyDescent="0.3">
      <c r="A169" s="34" t="s">
        <v>230</v>
      </c>
      <c r="B169" s="1" t="s">
        <v>599</v>
      </c>
      <c r="D169" s="1">
        <f>VLOOKUP(A169,'Threshold Eligibility'!A172:G504,7,0)</f>
        <v>2</v>
      </c>
      <c r="E169" s="36">
        <f t="shared" si="2"/>
        <v>38252</v>
      </c>
    </row>
    <row r="170" spans="1:5" x14ac:dyDescent="0.3">
      <c r="A170" s="34" t="s">
        <v>309</v>
      </c>
      <c r="B170" s="1" t="s">
        <v>686</v>
      </c>
      <c r="D170" s="1">
        <f>VLOOKUP(A170,'Threshold Eligibility'!A173:G505,7,0)</f>
        <v>2</v>
      </c>
      <c r="E170" s="36">
        <f t="shared" si="2"/>
        <v>38252</v>
      </c>
    </row>
    <row r="171" spans="1:5" x14ac:dyDescent="0.3">
      <c r="A171" s="34" t="s">
        <v>150</v>
      </c>
      <c r="B171" s="1" t="s">
        <v>518</v>
      </c>
      <c r="D171" s="1">
        <f>VLOOKUP(A171,'Threshold Eligibility'!A174:G506,7,0)</f>
        <v>1.8</v>
      </c>
      <c r="E171" s="36">
        <f t="shared" si="2"/>
        <v>34426</v>
      </c>
    </row>
    <row r="172" spans="1:5" x14ac:dyDescent="0.3">
      <c r="A172" s="34" t="s">
        <v>189</v>
      </c>
      <c r="B172" s="1" t="s">
        <v>557</v>
      </c>
      <c r="C172" s="1" t="s">
        <v>726</v>
      </c>
      <c r="D172" s="1">
        <f>VLOOKUP(A172,'Threshold Eligibility'!A175:G507,7,0)</f>
        <v>1.8</v>
      </c>
      <c r="E172" s="36">
        <f t="shared" si="2"/>
        <v>34426</v>
      </c>
    </row>
    <row r="173" spans="1:5" x14ac:dyDescent="0.3">
      <c r="A173" s="34" t="s">
        <v>178</v>
      </c>
      <c r="B173" s="1" t="s">
        <v>546</v>
      </c>
      <c r="D173" s="1">
        <f>VLOOKUP(A173,'Threshold Eligibility'!A176:G508,7,0)</f>
        <v>1.8</v>
      </c>
      <c r="E173" s="36">
        <f t="shared" si="2"/>
        <v>34426</v>
      </c>
    </row>
    <row r="174" spans="1:5" x14ac:dyDescent="0.3">
      <c r="A174" s="34" t="s">
        <v>192</v>
      </c>
      <c r="B174" s="1" t="s">
        <v>560</v>
      </c>
      <c r="D174" s="1">
        <f>VLOOKUP(A174,'Threshold Eligibility'!A177:G509,7,0)</f>
        <v>2</v>
      </c>
      <c r="E174" s="36">
        <f t="shared" si="2"/>
        <v>38252</v>
      </c>
    </row>
    <row r="175" spans="1:5" x14ac:dyDescent="0.3">
      <c r="A175" s="34" t="s">
        <v>245</v>
      </c>
      <c r="B175" s="1" t="s">
        <v>614</v>
      </c>
      <c r="D175" s="1">
        <f>VLOOKUP(A175,'Threshold Eligibility'!A178:G510,7,0)</f>
        <v>2</v>
      </c>
      <c r="E175" s="36">
        <f t="shared" si="2"/>
        <v>38252</v>
      </c>
    </row>
    <row r="176" spans="1:5" x14ac:dyDescent="0.3">
      <c r="A176" s="34" t="s">
        <v>292</v>
      </c>
      <c r="B176" s="1" t="s">
        <v>667</v>
      </c>
      <c r="D176" s="1">
        <f>VLOOKUP(A176,'Threshold Eligibility'!A179:G511,7,0)</f>
        <v>2</v>
      </c>
      <c r="E176" s="36">
        <f t="shared" si="2"/>
        <v>38252</v>
      </c>
    </row>
    <row r="177" spans="1:5" x14ac:dyDescent="0.3">
      <c r="A177" s="34" t="s">
        <v>84</v>
      </c>
      <c r="B177" s="1" t="s">
        <v>446</v>
      </c>
      <c r="D177" s="1">
        <f>VLOOKUP(A177,'Threshold Eligibility'!A180:G512,7,0)</f>
        <v>1.8</v>
      </c>
      <c r="E177" s="36">
        <f t="shared" si="2"/>
        <v>34426</v>
      </c>
    </row>
    <row r="178" spans="1:5" x14ac:dyDescent="0.3">
      <c r="A178" s="34" t="s">
        <v>68</v>
      </c>
      <c r="B178" s="1" t="s">
        <v>429</v>
      </c>
      <c r="D178" s="1">
        <f>VLOOKUP(A178,'Threshold Eligibility'!A181:G513,7,0)</f>
        <v>2</v>
      </c>
      <c r="E178" s="36">
        <f t="shared" si="2"/>
        <v>38252</v>
      </c>
    </row>
    <row r="179" spans="1:5" x14ac:dyDescent="0.3">
      <c r="A179" s="34" t="s">
        <v>130</v>
      </c>
      <c r="B179" s="1" t="s">
        <v>496</v>
      </c>
      <c r="D179" s="1">
        <f>VLOOKUP(A179,'Threshold Eligibility'!A182:G514,7,0)</f>
        <v>2</v>
      </c>
      <c r="E179" s="36">
        <f t="shared" si="2"/>
        <v>38252</v>
      </c>
    </row>
    <row r="180" spans="1:5" x14ac:dyDescent="0.3">
      <c r="A180" s="34" t="s">
        <v>176</v>
      </c>
      <c r="B180" s="1" t="s">
        <v>544</v>
      </c>
      <c r="D180" s="1">
        <f>VLOOKUP(A180,'Threshold Eligibility'!A183:G515,7,0)</f>
        <v>2</v>
      </c>
      <c r="E180" s="36">
        <f t="shared" si="2"/>
        <v>38252</v>
      </c>
    </row>
    <row r="181" spans="1:5" x14ac:dyDescent="0.3">
      <c r="A181" s="34" t="s">
        <v>191</v>
      </c>
      <c r="B181" s="1" t="s">
        <v>559</v>
      </c>
      <c r="D181" s="1">
        <f>VLOOKUP(A181,'Threshold Eligibility'!A184:G516,7,0)</f>
        <v>1.8</v>
      </c>
      <c r="E181" s="36">
        <f t="shared" si="2"/>
        <v>34426</v>
      </c>
    </row>
    <row r="182" spans="1:5" x14ac:dyDescent="0.3">
      <c r="A182" s="34" t="s">
        <v>271</v>
      </c>
      <c r="B182" s="1" t="s">
        <v>642</v>
      </c>
      <c r="D182" s="1">
        <f>VLOOKUP(A182,'Threshold Eligibility'!A185:G517,7,0)</f>
        <v>2</v>
      </c>
      <c r="E182" s="36">
        <f t="shared" si="2"/>
        <v>38252</v>
      </c>
    </row>
    <row r="183" spans="1:5" x14ac:dyDescent="0.3">
      <c r="A183" s="34" t="s">
        <v>268</v>
      </c>
      <c r="B183" s="1" t="s">
        <v>639</v>
      </c>
      <c r="D183" s="1">
        <f>VLOOKUP(A183,'Threshold Eligibility'!A186:G518,7,0)</f>
        <v>1.8</v>
      </c>
      <c r="E183" s="36">
        <f t="shared" si="2"/>
        <v>34426</v>
      </c>
    </row>
    <row r="184" spans="1:5" x14ac:dyDescent="0.3">
      <c r="A184" s="34" t="s">
        <v>121</v>
      </c>
      <c r="B184" s="1" t="s">
        <v>483</v>
      </c>
      <c r="D184" s="1">
        <f>VLOOKUP(A184,'Threshold Eligibility'!A187:G519,7,0)</f>
        <v>2</v>
      </c>
      <c r="E184" s="36">
        <f t="shared" si="2"/>
        <v>38252</v>
      </c>
    </row>
    <row r="185" spans="1:5" x14ac:dyDescent="0.3">
      <c r="A185" s="34" t="s">
        <v>95</v>
      </c>
      <c r="B185" s="1" t="s">
        <v>457</v>
      </c>
      <c r="D185" s="1">
        <f>VLOOKUP(A185,'Threshold Eligibility'!A188:G520,7,0)</f>
        <v>2</v>
      </c>
      <c r="E185" s="36">
        <f t="shared" si="2"/>
        <v>38252</v>
      </c>
    </row>
    <row r="186" spans="1:5" x14ac:dyDescent="0.3">
      <c r="A186" s="34" t="s">
        <v>307</v>
      </c>
      <c r="B186" s="1" t="s">
        <v>683</v>
      </c>
      <c r="D186" s="1">
        <f>VLOOKUP(A186,'Threshold Eligibility'!A189:G521,7,0)</f>
        <v>1.8</v>
      </c>
      <c r="E186" s="36">
        <f t="shared" si="2"/>
        <v>34426</v>
      </c>
    </row>
    <row r="187" spans="1:5" x14ac:dyDescent="0.3">
      <c r="A187" s="34" t="s">
        <v>94</v>
      </c>
      <c r="B187" s="1" t="s">
        <v>456</v>
      </c>
      <c r="D187" s="1">
        <f>VLOOKUP(A187,'Threshold Eligibility'!A190:G522,7,0)</f>
        <v>1.8</v>
      </c>
      <c r="E187" s="36">
        <f t="shared" si="2"/>
        <v>34426</v>
      </c>
    </row>
    <row r="188" spans="1:5" x14ac:dyDescent="0.3">
      <c r="A188" s="34" t="s">
        <v>186</v>
      </c>
      <c r="B188" s="1" t="s">
        <v>554</v>
      </c>
      <c r="C188" s="1" t="s">
        <v>726</v>
      </c>
      <c r="D188" s="1">
        <f>VLOOKUP(A188,'Threshold Eligibility'!A191:G523,7,0)</f>
        <v>2</v>
      </c>
      <c r="E188" s="36">
        <f t="shared" si="2"/>
        <v>38252</v>
      </c>
    </row>
    <row r="189" spans="1:5" x14ac:dyDescent="0.3">
      <c r="A189" s="34" t="s">
        <v>93</v>
      </c>
      <c r="B189" s="1" t="s">
        <v>455</v>
      </c>
      <c r="D189" s="1">
        <f>VLOOKUP(A189,'Threshold Eligibility'!A192:G524,7,0)</f>
        <v>1.8</v>
      </c>
      <c r="E189" s="36">
        <f t="shared" si="2"/>
        <v>34426</v>
      </c>
    </row>
    <row r="190" spans="1:5" x14ac:dyDescent="0.3">
      <c r="A190" s="34" t="s">
        <v>167</v>
      </c>
      <c r="B190" s="1" t="s">
        <v>535</v>
      </c>
      <c r="D190" s="1">
        <f>VLOOKUP(A190,'Threshold Eligibility'!A193:G525,7,0)</f>
        <v>1.8</v>
      </c>
      <c r="E190" s="36">
        <f t="shared" si="2"/>
        <v>34426</v>
      </c>
    </row>
    <row r="191" spans="1:5" x14ac:dyDescent="0.3">
      <c r="A191" s="34" t="s">
        <v>717</v>
      </c>
      <c r="B191" s="1" t="s">
        <v>651</v>
      </c>
      <c r="D191" s="1">
        <f>VLOOKUP(A191,'Threshold Eligibility'!A194:G526,7,0)</f>
        <v>1.8</v>
      </c>
      <c r="E191" s="36">
        <f t="shared" si="2"/>
        <v>34426</v>
      </c>
    </row>
    <row r="192" spans="1:5" x14ac:dyDescent="0.3">
      <c r="A192" s="34" t="s">
        <v>180</v>
      </c>
      <c r="B192" s="1" t="s">
        <v>548</v>
      </c>
      <c r="D192" s="1">
        <f>VLOOKUP(A192,'Threshold Eligibility'!A195:G527,7,0)</f>
        <v>2</v>
      </c>
      <c r="E192" s="36">
        <f t="shared" si="2"/>
        <v>38252</v>
      </c>
    </row>
    <row r="193" spans="1:5" x14ac:dyDescent="0.3">
      <c r="A193" s="34" t="s">
        <v>273</v>
      </c>
      <c r="B193" s="1" t="s">
        <v>644</v>
      </c>
      <c r="D193" s="1">
        <f>VLOOKUP(A193,'Threshold Eligibility'!A196:G528,7,0)</f>
        <v>2</v>
      </c>
      <c r="E193" s="36">
        <f t="shared" si="2"/>
        <v>38252</v>
      </c>
    </row>
    <row r="194" spans="1:5" x14ac:dyDescent="0.3">
      <c r="A194" s="34" t="s">
        <v>179</v>
      </c>
      <c r="B194" s="1" t="s">
        <v>547</v>
      </c>
      <c r="D194" s="1">
        <f>VLOOKUP(A194,'Threshold Eligibility'!A197:G529,7,0)</f>
        <v>1.8</v>
      </c>
      <c r="E194" s="36">
        <f t="shared" si="2"/>
        <v>34426</v>
      </c>
    </row>
    <row r="195" spans="1:5" x14ac:dyDescent="0.3">
      <c r="A195" s="34" t="s">
        <v>158</v>
      </c>
      <c r="B195" s="1" t="s">
        <v>526</v>
      </c>
      <c r="D195" s="1">
        <f>VLOOKUP(A195,'Threshold Eligibility'!A198:G530,7,0)</f>
        <v>1.8</v>
      </c>
      <c r="E195" s="36">
        <f t="shared" ref="E195:E258" si="3">IF(D195=2,38252,34426)</f>
        <v>34426</v>
      </c>
    </row>
    <row r="196" spans="1:5" x14ac:dyDescent="0.3">
      <c r="A196" s="34" t="s">
        <v>258</v>
      </c>
      <c r="B196" s="1" t="s">
        <v>629</v>
      </c>
      <c r="D196" s="1">
        <f>VLOOKUP(A196,'Threshold Eligibility'!A199:G531,7,0)</f>
        <v>1.8</v>
      </c>
      <c r="E196" s="36">
        <f t="shared" si="3"/>
        <v>34426</v>
      </c>
    </row>
    <row r="197" spans="1:5" x14ac:dyDescent="0.3">
      <c r="A197" s="34" t="s">
        <v>214</v>
      </c>
      <c r="B197" s="1" t="s">
        <v>582</v>
      </c>
      <c r="D197" s="1">
        <f>VLOOKUP(A197,'Threshold Eligibility'!A200:G532,7,0)</f>
        <v>1.8</v>
      </c>
      <c r="E197" s="36">
        <f t="shared" si="3"/>
        <v>34426</v>
      </c>
    </row>
    <row r="198" spans="1:5" x14ac:dyDescent="0.3">
      <c r="A198" s="34" t="s">
        <v>243</v>
      </c>
      <c r="B198" s="1" t="s">
        <v>612</v>
      </c>
      <c r="D198" s="1">
        <f>VLOOKUP(A198,'Threshold Eligibility'!A201:G533,7,0)</f>
        <v>1.8</v>
      </c>
      <c r="E198" s="36">
        <f t="shared" si="3"/>
        <v>34426</v>
      </c>
    </row>
    <row r="199" spans="1:5" x14ac:dyDescent="0.3">
      <c r="A199" s="34" t="s">
        <v>64</v>
      </c>
      <c r="B199" s="1" t="s">
        <v>425</v>
      </c>
      <c r="D199" s="1">
        <f>VLOOKUP(A199,'Threshold Eligibility'!A202:G534,7,0)</f>
        <v>1.8</v>
      </c>
      <c r="E199" s="36">
        <f t="shared" si="3"/>
        <v>34426</v>
      </c>
    </row>
    <row r="200" spans="1:5" x14ac:dyDescent="0.3">
      <c r="A200" s="34" t="s">
        <v>56</v>
      </c>
      <c r="B200" s="1" t="s">
        <v>417</v>
      </c>
      <c r="C200" s="1" t="s">
        <v>726</v>
      </c>
      <c r="D200" s="1">
        <f>VLOOKUP(A200,'Threshold Eligibility'!A203:G535,7,0)</f>
        <v>1.8</v>
      </c>
      <c r="E200" s="36">
        <f t="shared" si="3"/>
        <v>34426</v>
      </c>
    </row>
    <row r="201" spans="1:5" x14ac:dyDescent="0.3">
      <c r="A201" s="34" t="s">
        <v>185</v>
      </c>
      <c r="B201" s="1" t="s">
        <v>553</v>
      </c>
      <c r="D201" s="1">
        <f>VLOOKUP(A201,'Threshold Eligibility'!A204:G536,7,0)</f>
        <v>1.8</v>
      </c>
      <c r="E201" s="36">
        <f t="shared" si="3"/>
        <v>34426</v>
      </c>
    </row>
    <row r="202" spans="1:5" x14ac:dyDescent="0.3">
      <c r="A202" s="34" t="s">
        <v>202</v>
      </c>
      <c r="B202" s="1" t="s">
        <v>570</v>
      </c>
      <c r="D202" s="1">
        <f>VLOOKUP(A202,'Threshold Eligibility'!A205:G537,7,0)</f>
        <v>2</v>
      </c>
      <c r="E202" s="36">
        <f t="shared" si="3"/>
        <v>38252</v>
      </c>
    </row>
    <row r="203" spans="1:5" x14ac:dyDescent="0.3">
      <c r="A203" s="34" t="s">
        <v>14</v>
      </c>
      <c r="B203" s="1" t="s">
        <v>377</v>
      </c>
      <c r="D203" s="1">
        <f>VLOOKUP(A203,'Threshold Eligibility'!A206:G538,7,0)</f>
        <v>1.8</v>
      </c>
      <c r="E203" s="36">
        <f t="shared" si="3"/>
        <v>34426</v>
      </c>
    </row>
    <row r="204" spans="1:5" x14ac:dyDescent="0.3">
      <c r="A204" s="34" t="s">
        <v>58</v>
      </c>
      <c r="B204" s="1" t="s">
        <v>419</v>
      </c>
      <c r="D204" s="1">
        <f>VLOOKUP(A204,'Threshold Eligibility'!A207:G539,7,0)</f>
        <v>1.8</v>
      </c>
      <c r="E204" s="36">
        <f t="shared" si="3"/>
        <v>34426</v>
      </c>
    </row>
    <row r="205" spans="1:5" x14ac:dyDescent="0.3">
      <c r="A205" s="34" t="s">
        <v>300</v>
      </c>
      <c r="B205" s="1" t="s">
        <v>676</v>
      </c>
      <c r="D205" s="1">
        <f>VLOOKUP(A205,'Threshold Eligibility'!A208:G540,7,0)</f>
        <v>1.8</v>
      </c>
      <c r="E205" s="36">
        <f t="shared" si="3"/>
        <v>34426</v>
      </c>
    </row>
    <row r="206" spans="1:5" x14ac:dyDescent="0.3">
      <c r="A206" s="34" t="s">
        <v>67</v>
      </c>
      <c r="B206" s="1" t="s">
        <v>428</v>
      </c>
      <c r="D206" s="1">
        <f>VLOOKUP(A206,'Threshold Eligibility'!A209:G541,7,0)</f>
        <v>2</v>
      </c>
      <c r="E206" s="36">
        <f t="shared" si="3"/>
        <v>38252</v>
      </c>
    </row>
    <row r="207" spans="1:5" x14ac:dyDescent="0.3">
      <c r="A207" s="34" t="s">
        <v>182</v>
      </c>
      <c r="B207" s="1" t="s">
        <v>550</v>
      </c>
      <c r="D207" s="1">
        <f>VLOOKUP(A207,'Threshold Eligibility'!A210:G542,7,0)</f>
        <v>1.8</v>
      </c>
      <c r="E207" s="36">
        <f t="shared" si="3"/>
        <v>34426</v>
      </c>
    </row>
    <row r="208" spans="1:5" x14ac:dyDescent="0.3">
      <c r="A208" s="34" t="s">
        <v>20</v>
      </c>
      <c r="B208" s="1" t="s">
        <v>383</v>
      </c>
      <c r="D208" s="1">
        <f>VLOOKUP(A208,'Threshold Eligibility'!A211:G543,7,0)</f>
        <v>1.8</v>
      </c>
      <c r="E208" s="36">
        <f t="shared" si="3"/>
        <v>34426</v>
      </c>
    </row>
    <row r="209" spans="1:5" x14ac:dyDescent="0.3">
      <c r="A209" s="34" t="s">
        <v>159</v>
      </c>
      <c r="B209" s="1" t="s">
        <v>527</v>
      </c>
      <c r="D209" s="1">
        <f>VLOOKUP(A209,'Threshold Eligibility'!A212:G544,7,0)</f>
        <v>1.8</v>
      </c>
      <c r="E209" s="36">
        <f t="shared" si="3"/>
        <v>34426</v>
      </c>
    </row>
    <row r="210" spans="1:5" x14ac:dyDescent="0.3">
      <c r="A210" s="34" t="s">
        <v>204</v>
      </c>
      <c r="B210" s="1" t="s">
        <v>572</v>
      </c>
      <c r="D210" s="1">
        <f>VLOOKUP(A210,'Threshold Eligibility'!A213:G545,7,0)</f>
        <v>2</v>
      </c>
      <c r="E210" s="36">
        <f t="shared" si="3"/>
        <v>38252</v>
      </c>
    </row>
    <row r="211" spans="1:5" x14ac:dyDescent="0.3">
      <c r="A211" s="34" t="s">
        <v>701</v>
      </c>
      <c r="B211" s="1" t="s">
        <v>394</v>
      </c>
      <c r="D211" s="1">
        <f>VLOOKUP(A211,'Threshold Eligibility'!A214:G546,7,0)</f>
        <v>1.8</v>
      </c>
      <c r="E211" s="36">
        <f t="shared" si="3"/>
        <v>34426</v>
      </c>
    </row>
    <row r="212" spans="1:5" x14ac:dyDescent="0.3">
      <c r="A212" s="34" t="s">
        <v>175</v>
      </c>
      <c r="B212" s="1" t="s">
        <v>543</v>
      </c>
      <c r="D212" s="1">
        <f>VLOOKUP(A212,'Threshold Eligibility'!A215:G547,7,0)</f>
        <v>1.8</v>
      </c>
      <c r="E212" s="36">
        <f t="shared" si="3"/>
        <v>34426</v>
      </c>
    </row>
    <row r="213" spans="1:5" x14ac:dyDescent="0.3">
      <c r="A213" s="34" t="s">
        <v>71</v>
      </c>
      <c r="B213" s="1" t="s">
        <v>433</v>
      </c>
      <c r="D213" s="1">
        <f>VLOOKUP(A213,'Threshold Eligibility'!A216:G548,7,0)</f>
        <v>1.8</v>
      </c>
      <c r="E213" s="36">
        <f t="shared" si="3"/>
        <v>34426</v>
      </c>
    </row>
    <row r="214" spans="1:5" x14ac:dyDescent="0.3">
      <c r="A214" s="34" t="s">
        <v>32</v>
      </c>
      <c r="B214" s="1" t="s">
        <v>395</v>
      </c>
      <c r="D214" s="1">
        <f>VLOOKUP(A214,'Threshold Eligibility'!A217:G549,7,0)</f>
        <v>2</v>
      </c>
      <c r="E214" s="36">
        <f t="shared" si="3"/>
        <v>38252</v>
      </c>
    </row>
    <row r="215" spans="1:5" x14ac:dyDescent="0.3">
      <c r="A215" s="34" t="s">
        <v>102</v>
      </c>
      <c r="B215" s="1" t="s">
        <v>464</v>
      </c>
      <c r="D215" s="1">
        <f>VLOOKUP(A215,'Threshold Eligibility'!A218:G550,7,0)</f>
        <v>2</v>
      </c>
      <c r="E215" s="36">
        <f t="shared" si="3"/>
        <v>38252</v>
      </c>
    </row>
    <row r="216" spans="1:5" x14ac:dyDescent="0.3">
      <c r="A216" s="34" t="s">
        <v>286</v>
      </c>
      <c r="B216" s="1" t="s">
        <v>661</v>
      </c>
      <c r="D216" s="1">
        <f>VLOOKUP(A216,'Threshold Eligibility'!A219:G551,7,0)</f>
        <v>1.8</v>
      </c>
      <c r="E216" s="36">
        <f t="shared" si="3"/>
        <v>34426</v>
      </c>
    </row>
    <row r="217" spans="1:5" x14ac:dyDescent="0.3">
      <c r="A217" s="34" t="s">
        <v>257</v>
      </c>
      <c r="B217" s="1" t="s">
        <v>628</v>
      </c>
      <c r="D217" s="1">
        <f>VLOOKUP(A217,'Threshold Eligibility'!A220:G552,7,0)</f>
        <v>1.8</v>
      </c>
      <c r="E217" s="36">
        <f t="shared" si="3"/>
        <v>34426</v>
      </c>
    </row>
    <row r="218" spans="1:5" x14ac:dyDescent="0.3">
      <c r="A218" s="34" t="s">
        <v>23</v>
      </c>
      <c r="B218" s="1" t="s">
        <v>386</v>
      </c>
      <c r="D218" s="1">
        <f>VLOOKUP(A218,'Threshold Eligibility'!A221:G553,7,0)</f>
        <v>2</v>
      </c>
      <c r="E218" s="36">
        <f t="shared" si="3"/>
        <v>38252</v>
      </c>
    </row>
    <row r="219" spans="1:5" x14ac:dyDescent="0.3">
      <c r="A219" s="34" t="s">
        <v>721</v>
      </c>
      <c r="B219" s="1" t="s">
        <v>684</v>
      </c>
      <c r="D219" s="1">
        <f>VLOOKUP(A219,'Threshold Eligibility'!A222:G554,7,0)</f>
        <v>1.8</v>
      </c>
      <c r="E219" s="36">
        <f t="shared" si="3"/>
        <v>34426</v>
      </c>
    </row>
    <row r="220" spans="1:5" x14ac:dyDescent="0.3">
      <c r="A220" s="34" t="s">
        <v>298</v>
      </c>
      <c r="B220" s="1" t="s">
        <v>674</v>
      </c>
      <c r="D220" s="1">
        <f>VLOOKUP(A220,'Threshold Eligibility'!A223:G555,7,0)</f>
        <v>2</v>
      </c>
      <c r="E220" s="36">
        <f t="shared" si="3"/>
        <v>38252</v>
      </c>
    </row>
    <row r="221" spans="1:5" x14ac:dyDescent="0.3">
      <c r="A221" s="34" t="s">
        <v>196</v>
      </c>
      <c r="B221" s="1" t="s">
        <v>564</v>
      </c>
      <c r="D221" s="1">
        <f>VLOOKUP(A221,'Threshold Eligibility'!A224:G556,7,0)</f>
        <v>2</v>
      </c>
      <c r="E221" s="36">
        <f t="shared" si="3"/>
        <v>38252</v>
      </c>
    </row>
    <row r="222" spans="1:5" x14ac:dyDescent="0.3">
      <c r="A222" s="34" t="s">
        <v>98</v>
      </c>
      <c r="B222" s="1" t="s">
        <v>460</v>
      </c>
      <c r="D222" s="1">
        <f>VLOOKUP(A222,'Threshold Eligibility'!A225:G557,7,0)</f>
        <v>1.8</v>
      </c>
      <c r="E222" s="36">
        <f t="shared" si="3"/>
        <v>34426</v>
      </c>
    </row>
    <row r="223" spans="1:5" x14ac:dyDescent="0.3">
      <c r="A223" s="34" t="s">
        <v>100</v>
      </c>
      <c r="B223" s="1" t="s">
        <v>462</v>
      </c>
      <c r="D223" s="1">
        <f>VLOOKUP(A223,'Threshold Eligibility'!A226:G558,7,0)</f>
        <v>1.8</v>
      </c>
      <c r="E223" s="36">
        <f t="shared" si="3"/>
        <v>34426</v>
      </c>
    </row>
    <row r="224" spans="1:5" x14ac:dyDescent="0.3">
      <c r="A224" s="34" t="s">
        <v>37</v>
      </c>
      <c r="B224" s="1" t="s">
        <v>400</v>
      </c>
      <c r="D224" s="1">
        <f>VLOOKUP(A224,'Threshold Eligibility'!A227:G559,7,0)</f>
        <v>1.8</v>
      </c>
      <c r="E224" s="36">
        <f t="shared" si="3"/>
        <v>34426</v>
      </c>
    </row>
    <row r="225" spans="1:5" x14ac:dyDescent="0.3">
      <c r="A225" s="34" t="s">
        <v>36</v>
      </c>
      <c r="B225" s="1" t="s">
        <v>399</v>
      </c>
      <c r="D225" s="1">
        <f>VLOOKUP(A225,'Threshold Eligibility'!A228:G560,7,0)</f>
        <v>2</v>
      </c>
      <c r="E225" s="36">
        <f t="shared" si="3"/>
        <v>38252</v>
      </c>
    </row>
    <row r="226" spans="1:5" x14ac:dyDescent="0.3">
      <c r="A226" s="34" t="s">
        <v>73</v>
      </c>
      <c r="B226" s="1" t="s">
        <v>435</v>
      </c>
      <c r="D226" s="1">
        <f>VLOOKUP(A226,'Threshold Eligibility'!A229:G561,7,0)</f>
        <v>1.8</v>
      </c>
      <c r="E226" s="36">
        <f t="shared" si="3"/>
        <v>34426</v>
      </c>
    </row>
    <row r="227" spans="1:5" x14ac:dyDescent="0.3">
      <c r="A227" s="34" t="s">
        <v>126</v>
      </c>
      <c r="B227" s="1" t="s">
        <v>487</v>
      </c>
      <c r="D227" s="1">
        <f>VLOOKUP(A227,'Threshold Eligibility'!A230:G562,7,0)</f>
        <v>1.8</v>
      </c>
      <c r="E227" s="36">
        <f t="shared" si="3"/>
        <v>34426</v>
      </c>
    </row>
    <row r="228" spans="1:5" x14ac:dyDescent="0.3">
      <c r="A228" s="34" t="s">
        <v>274</v>
      </c>
      <c r="B228" s="1" t="s">
        <v>645</v>
      </c>
      <c r="D228" s="1">
        <f>VLOOKUP(A228,'Threshold Eligibility'!A231:G563,7,0)</f>
        <v>1.8</v>
      </c>
      <c r="E228" s="36">
        <f t="shared" si="3"/>
        <v>34426</v>
      </c>
    </row>
    <row r="229" spans="1:5" x14ac:dyDescent="0.3">
      <c r="A229" s="34" t="s">
        <v>127</v>
      </c>
      <c r="B229" s="1" t="s">
        <v>488</v>
      </c>
      <c r="D229" s="1">
        <f>VLOOKUP(A229,'Threshold Eligibility'!A232:G564,7,0)</f>
        <v>1.8</v>
      </c>
      <c r="E229" s="36">
        <f t="shared" si="3"/>
        <v>34426</v>
      </c>
    </row>
    <row r="230" spans="1:5" x14ac:dyDescent="0.3">
      <c r="A230" s="34" t="s">
        <v>187</v>
      </c>
      <c r="B230" s="1" t="s">
        <v>555</v>
      </c>
      <c r="C230" s="1" t="s">
        <v>726</v>
      </c>
      <c r="D230" s="1">
        <f>VLOOKUP(A230,'Threshold Eligibility'!A233:G565,7,0)</f>
        <v>1.8</v>
      </c>
      <c r="E230" s="36">
        <f t="shared" si="3"/>
        <v>34426</v>
      </c>
    </row>
    <row r="231" spans="1:5" x14ac:dyDescent="0.3">
      <c r="A231" s="34" t="s">
        <v>164</v>
      </c>
      <c r="B231" s="1" t="s">
        <v>532</v>
      </c>
      <c r="D231" s="1">
        <f>VLOOKUP(A231,'Threshold Eligibility'!A234:G566,7,0)</f>
        <v>1.8</v>
      </c>
      <c r="E231" s="36">
        <f t="shared" si="3"/>
        <v>34426</v>
      </c>
    </row>
    <row r="232" spans="1:5" x14ac:dyDescent="0.3">
      <c r="A232" s="34" t="s">
        <v>109</v>
      </c>
      <c r="B232" s="1" t="s">
        <v>471</v>
      </c>
      <c r="D232" s="1">
        <f>VLOOKUP(A232,'Threshold Eligibility'!A235:G567,7,0)</f>
        <v>2</v>
      </c>
      <c r="E232" s="36">
        <f t="shared" si="3"/>
        <v>38252</v>
      </c>
    </row>
    <row r="233" spans="1:5" x14ac:dyDescent="0.3">
      <c r="A233" s="34" t="s">
        <v>708</v>
      </c>
      <c r="B233" s="1" t="s">
        <v>493</v>
      </c>
      <c r="D233" s="1">
        <f>VLOOKUP(A233,'Threshold Eligibility'!A236:G568,7,0)</f>
        <v>1.8</v>
      </c>
      <c r="E233" s="36">
        <f t="shared" si="3"/>
        <v>34426</v>
      </c>
    </row>
    <row r="234" spans="1:5" x14ac:dyDescent="0.3">
      <c r="A234" s="34" t="s">
        <v>66</v>
      </c>
      <c r="B234" s="1" t="s">
        <v>427</v>
      </c>
      <c r="D234" s="1">
        <f>VLOOKUP(A234,'Threshold Eligibility'!A237:G569,7,0)</f>
        <v>1.8</v>
      </c>
      <c r="E234" s="36">
        <f t="shared" si="3"/>
        <v>34426</v>
      </c>
    </row>
    <row r="235" spans="1:5" x14ac:dyDescent="0.3">
      <c r="A235" s="34" t="s">
        <v>24</v>
      </c>
      <c r="B235" s="1" t="s">
        <v>387</v>
      </c>
      <c r="D235" s="1">
        <f>VLOOKUP(A235,'Threshold Eligibility'!A238:G570,7,0)</f>
        <v>2</v>
      </c>
      <c r="E235" s="36">
        <f t="shared" si="3"/>
        <v>38252</v>
      </c>
    </row>
    <row r="236" spans="1:5" x14ac:dyDescent="0.3">
      <c r="A236" s="34" t="s">
        <v>46</v>
      </c>
      <c r="B236" s="1" t="s">
        <v>409</v>
      </c>
      <c r="D236" s="1">
        <f>VLOOKUP(A236,'Threshold Eligibility'!A239:G571,7,0)</f>
        <v>2</v>
      </c>
      <c r="E236" s="36">
        <f t="shared" si="3"/>
        <v>38252</v>
      </c>
    </row>
    <row r="237" spans="1:5" x14ac:dyDescent="0.3">
      <c r="A237" s="34" t="s">
        <v>16</v>
      </c>
      <c r="B237" s="1" t="s">
        <v>379</v>
      </c>
      <c r="D237" s="1">
        <f>VLOOKUP(A237,'Threshold Eligibility'!A240:G572,7,0)</f>
        <v>1.8</v>
      </c>
      <c r="E237" s="36">
        <f t="shared" si="3"/>
        <v>34426</v>
      </c>
    </row>
    <row r="238" spans="1:5" x14ac:dyDescent="0.3">
      <c r="A238" s="34" t="s">
        <v>255</v>
      </c>
      <c r="B238" s="1" t="s">
        <v>624</v>
      </c>
      <c r="D238" s="1">
        <f>VLOOKUP(A238,'Threshold Eligibility'!A241:G573,7,0)</f>
        <v>2</v>
      </c>
      <c r="E238" s="36">
        <f t="shared" si="3"/>
        <v>38252</v>
      </c>
    </row>
    <row r="239" spans="1:5" x14ac:dyDescent="0.3">
      <c r="A239" s="34" t="s">
        <v>113</v>
      </c>
      <c r="B239" s="1" t="s">
        <v>475</v>
      </c>
      <c r="D239" s="1">
        <f>VLOOKUP(A239,'Threshold Eligibility'!A242:G574,7,0)</f>
        <v>2</v>
      </c>
      <c r="E239" s="36">
        <f t="shared" si="3"/>
        <v>38252</v>
      </c>
    </row>
    <row r="240" spans="1:5" x14ac:dyDescent="0.3">
      <c r="A240" s="34" t="s">
        <v>276</v>
      </c>
      <c r="B240" s="1" t="s">
        <v>647</v>
      </c>
      <c r="D240" s="1">
        <f>VLOOKUP(A240,'Threshold Eligibility'!A243:G575,7,0)</f>
        <v>2</v>
      </c>
      <c r="E240" s="36">
        <f t="shared" si="3"/>
        <v>38252</v>
      </c>
    </row>
    <row r="241" spans="1:5" x14ac:dyDescent="0.3">
      <c r="A241" s="34" t="s">
        <v>146</v>
      </c>
      <c r="B241" s="1" t="s">
        <v>514</v>
      </c>
      <c r="C241" s="1" t="s">
        <v>726</v>
      </c>
      <c r="D241" s="1">
        <f>VLOOKUP(A241,'Threshold Eligibility'!A244:G576,7,0)</f>
        <v>1.8</v>
      </c>
      <c r="E241" s="36">
        <f t="shared" si="3"/>
        <v>34426</v>
      </c>
    </row>
    <row r="242" spans="1:5" x14ac:dyDescent="0.3">
      <c r="A242" s="34" t="s">
        <v>305</v>
      </c>
      <c r="B242" s="1" t="s">
        <v>681</v>
      </c>
      <c r="D242" s="1">
        <f>VLOOKUP(A242,'Threshold Eligibility'!A245:G577,7,0)</f>
        <v>1.8</v>
      </c>
      <c r="E242" s="36">
        <f t="shared" si="3"/>
        <v>34426</v>
      </c>
    </row>
    <row r="243" spans="1:5" x14ac:dyDescent="0.3">
      <c r="A243" s="34" t="s">
        <v>77</v>
      </c>
      <c r="B243" s="1" t="s">
        <v>439</v>
      </c>
      <c r="D243" s="1">
        <f>VLOOKUP(A243,'Threshold Eligibility'!A246:G578,7,0)</f>
        <v>2</v>
      </c>
      <c r="E243" s="36">
        <f t="shared" si="3"/>
        <v>38252</v>
      </c>
    </row>
    <row r="244" spans="1:5" x14ac:dyDescent="0.3">
      <c r="A244" s="34" t="s">
        <v>216</v>
      </c>
      <c r="B244" s="1" t="s">
        <v>584</v>
      </c>
      <c r="D244" s="1">
        <f>VLOOKUP(A244,'Threshold Eligibility'!A247:G579,7,0)</f>
        <v>1.8</v>
      </c>
      <c r="E244" s="36">
        <f t="shared" si="3"/>
        <v>34426</v>
      </c>
    </row>
    <row r="245" spans="1:5" x14ac:dyDescent="0.3">
      <c r="A245" s="34" t="s">
        <v>91</v>
      </c>
      <c r="B245" s="1" t="s">
        <v>453</v>
      </c>
      <c r="D245" s="1">
        <f>VLOOKUP(A245,'Threshold Eligibility'!A248:G580,7,0)</f>
        <v>1.8</v>
      </c>
      <c r="E245" s="36">
        <f t="shared" si="3"/>
        <v>34426</v>
      </c>
    </row>
    <row r="246" spans="1:5" x14ac:dyDescent="0.3">
      <c r="A246" s="34" t="s">
        <v>103</v>
      </c>
      <c r="B246" s="1" t="s">
        <v>465</v>
      </c>
      <c r="D246" s="1">
        <f>VLOOKUP(A246,'Threshold Eligibility'!A249:G581,7,0)</f>
        <v>2</v>
      </c>
      <c r="E246" s="36">
        <f t="shared" si="3"/>
        <v>38252</v>
      </c>
    </row>
    <row r="247" spans="1:5" x14ac:dyDescent="0.3">
      <c r="A247" s="34" t="s">
        <v>219</v>
      </c>
      <c r="B247" s="1" t="s">
        <v>587</v>
      </c>
      <c r="D247" s="1">
        <f>VLOOKUP(A247,'Threshold Eligibility'!A250:G582,7,0)</f>
        <v>2</v>
      </c>
      <c r="E247" s="36">
        <f t="shared" si="3"/>
        <v>38252</v>
      </c>
    </row>
    <row r="248" spans="1:5" x14ac:dyDescent="0.3">
      <c r="A248" s="34" t="s">
        <v>312</v>
      </c>
      <c r="B248" s="1" t="s">
        <v>689</v>
      </c>
      <c r="D248" s="1">
        <f>VLOOKUP(A248,'Threshold Eligibility'!A251:G583,7,0)</f>
        <v>2</v>
      </c>
      <c r="E248" s="36">
        <f t="shared" si="3"/>
        <v>38252</v>
      </c>
    </row>
    <row r="249" spans="1:5" x14ac:dyDescent="0.3">
      <c r="A249" s="34" t="s">
        <v>194</v>
      </c>
      <c r="B249" s="1" t="s">
        <v>562</v>
      </c>
      <c r="D249" s="1">
        <f>VLOOKUP(A249,'Threshold Eligibility'!A252:G584,7,0)</f>
        <v>1.8</v>
      </c>
      <c r="E249" s="36">
        <f t="shared" si="3"/>
        <v>34426</v>
      </c>
    </row>
    <row r="250" spans="1:5" x14ac:dyDescent="0.3">
      <c r="A250" s="34" t="s">
        <v>34</v>
      </c>
      <c r="B250" s="1" t="s">
        <v>397</v>
      </c>
      <c r="D250" s="1">
        <f>VLOOKUP(A250,'Threshold Eligibility'!A253:G585,7,0)</f>
        <v>2</v>
      </c>
      <c r="E250" s="36">
        <f t="shared" si="3"/>
        <v>38252</v>
      </c>
    </row>
    <row r="251" spans="1:5" x14ac:dyDescent="0.3">
      <c r="A251" s="34" t="s">
        <v>213</v>
      </c>
      <c r="B251" s="1" t="s">
        <v>581</v>
      </c>
      <c r="D251" s="1">
        <f>VLOOKUP(A251,'Threshold Eligibility'!A254:G586,7,0)</f>
        <v>1.8</v>
      </c>
      <c r="E251" s="36">
        <f t="shared" si="3"/>
        <v>34426</v>
      </c>
    </row>
    <row r="252" spans="1:5" x14ac:dyDescent="0.3">
      <c r="A252" s="34" t="s">
        <v>173</v>
      </c>
      <c r="B252" s="1" t="s">
        <v>541</v>
      </c>
      <c r="D252" s="1">
        <f>VLOOKUP(A252,'Threshold Eligibility'!A255:G587,7,0)</f>
        <v>2</v>
      </c>
      <c r="E252" s="36">
        <f t="shared" si="3"/>
        <v>38252</v>
      </c>
    </row>
    <row r="253" spans="1:5" x14ac:dyDescent="0.3">
      <c r="A253" s="34" t="s">
        <v>118</v>
      </c>
      <c r="B253" s="1" t="s">
        <v>480</v>
      </c>
      <c r="D253" s="1">
        <f>VLOOKUP(A253,'Threshold Eligibility'!A256:G588,7,0)</f>
        <v>2</v>
      </c>
      <c r="E253" s="36">
        <f t="shared" si="3"/>
        <v>38252</v>
      </c>
    </row>
    <row r="254" spans="1:5" x14ac:dyDescent="0.3">
      <c r="A254" s="34" t="s">
        <v>224</v>
      </c>
      <c r="B254" s="1" t="s">
        <v>593</v>
      </c>
      <c r="C254" s="1" t="s">
        <v>726</v>
      </c>
      <c r="D254" s="1">
        <f>VLOOKUP(A254,'Threshold Eligibility'!A257:G589,7,0)</f>
        <v>1.8</v>
      </c>
      <c r="E254" s="36">
        <f t="shared" si="3"/>
        <v>34426</v>
      </c>
    </row>
    <row r="255" spans="1:5" x14ac:dyDescent="0.3">
      <c r="A255" s="34" t="s">
        <v>110</v>
      </c>
      <c r="B255" s="1" t="s">
        <v>472</v>
      </c>
      <c r="D255" s="1">
        <f>VLOOKUP(A255,'Threshold Eligibility'!A258:G590,7,0)</f>
        <v>1.8</v>
      </c>
      <c r="E255" s="36">
        <f t="shared" si="3"/>
        <v>34426</v>
      </c>
    </row>
    <row r="256" spans="1:5" x14ac:dyDescent="0.3">
      <c r="A256" s="34" t="s">
        <v>236</v>
      </c>
      <c r="B256" s="1" t="s">
        <v>605</v>
      </c>
      <c r="D256" s="1">
        <f>VLOOKUP(A256,'Threshold Eligibility'!A259:G591,7,0)</f>
        <v>2</v>
      </c>
      <c r="E256" s="36">
        <f t="shared" si="3"/>
        <v>38252</v>
      </c>
    </row>
    <row r="257" spans="1:5" x14ac:dyDescent="0.3">
      <c r="A257" s="34" t="s">
        <v>116</v>
      </c>
      <c r="B257" s="1" t="s">
        <v>478</v>
      </c>
      <c r="D257" s="1">
        <f>VLOOKUP(A257,'Threshold Eligibility'!A260:G592,7,0)</f>
        <v>2</v>
      </c>
      <c r="E257" s="36">
        <f t="shared" si="3"/>
        <v>38252</v>
      </c>
    </row>
    <row r="258" spans="1:5" x14ac:dyDescent="0.3">
      <c r="A258" s="34" t="s">
        <v>76</v>
      </c>
      <c r="B258" s="1" t="s">
        <v>438</v>
      </c>
      <c r="D258" s="1">
        <f>VLOOKUP(A258,'Threshold Eligibility'!A261:G593,7,0)</f>
        <v>1.8</v>
      </c>
      <c r="E258" s="36">
        <f t="shared" si="3"/>
        <v>34426</v>
      </c>
    </row>
    <row r="259" spans="1:5" x14ac:dyDescent="0.3">
      <c r="A259" s="34" t="s">
        <v>188</v>
      </c>
      <c r="B259" s="1" t="s">
        <v>556</v>
      </c>
      <c r="D259" s="1">
        <f>VLOOKUP(A259,'Threshold Eligibility'!A262:G594,7,0)</f>
        <v>1.8</v>
      </c>
      <c r="E259" s="36">
        <f t="shared" ref="E259:E322" si="4">IF(D259=2,38252,34426)</f>
        <v>34426</v>
      </c>
    </row>
    <row r="260" spans="1:5" x14ac:dyDescent="0.3">
      <c r="A260" s="34" t="s">
        <v>132</v>
      </c>
      <c r="B260" s="1" t="s">
        <v>498</v>
      </c>
      <c r="D260" s="1">
        <f>VLOOKUP(A260,'Threshold Eligibility'!A263:G595,7,0)</f>
        <v>2</v>
      </c>
      <c r="E260" s="36">
        <f t="shared" si="4"/>
        <v>38252</v>
      </c>
    </row>
    <row r="261" spans="1:5" x14ac:dyDescent="0.3">
      <c r="A261" s="34" t="s">
        <v>97</v>
      </c>
      <c r="B261" s="1" t="s">
        <v>459</v>
      </c>
      <c r="D261" s="1">
        <f>VLOOKUP(A261,'Threshold Eligibility'!A264:G596,7,0)</f>
        <v>2</v>
      </c>
      <c r="E261" s="36">
        <f t="shared" si="4"/>
        <v>38252</v>
      </c>
    </row>
    <row r="262" spans="1:5" x14ac:dyDescent="0.3">
      <c r="A262" s="34" t="s">
        <v>171</v>
      </c>
      <c r="B262" s="1" t="s">
        <v>539</v>
      </c>
      <c r="D262" s="1">
        <f>VLOOKUP(A262,'Threshold Eligibility'!A265:G597,7,0)</f>
        <v>1.8</v>
      </c>
      <c r="E262" s="36">
        <f t="shared" si="4"/>
        <v>34426</v>
      </c>
    </row>
    <row r="263" spans="1:5" x14ac:dyDescent="0.3">
      <c r="A263" s="34" t="s">
        <v>256</v>
      </c>
      <c r="B263" s="1" t="s">
        <v>626</v>
      </c>
      <c r="D263" s="1">
        <f>VLOOKUP(A263,'Threshold Eligibility'!A266:G598,7,0)</f>
        <v>1.8</v>
      </c>
      <c r="E263" s="36">
        <f t="shared" si="4"/>
        <v>34426</v>
      </c>
    </row>
    <row r="264" spans="1:5" x14ac:dyDescent="0.3">
      <c r="A264" s="34" t="s">
        <v>242</v>
      </c>
      <c r="B264" s="1" t="s">
        <v>611</v>
      </c>
      <c r="D264" s="1">
        <f>VLOOKUP(A264,'Threshold Eligibility'!A267:G599,7,0)</f>
        <v>2</v>
      </c>
      <c r="E264" s="36">
        <f t="shared" si="4"/>
        <v>38252</v>
      </c>
    </row>
    <row r="265" spans="1:5" x14ac:dyDescent="0.3">
      <c r="A265" s="34" t="s">
        <v>163</v>
      </c>
      <c r="B265" s="1" t="s">
        <v>531</v>
      </c>
      <c r="D265" s="1">
        <f>VLOOKUP(A265,'Threshold Eligibility'!A268:G600,7,0)</f>
        <v>1.8</v>
      </c>
      <c r="E265" s="36">
        <f t="shared" si="4"/>
        <v>34426</v>
      </c>
    </row>
    <row r="266" spans="1:5" x14ac:dyDescent="0.3">
      <c r="A266" s="34" t="s">
        <v>306</v>
      </c>
      <c r="B266" s="1" t="s">
        <v>682</v>
      </c>
      <c r="D266" s="1">
        <f>VLOOKUP(A266,'Threshold Eligibility'!A269:G601,7,0)</f>
        <v>1.8</v>
      </c>
      <c r="E266" s="36">
        <f t="shared" si="4"/>
        <v>34426</v>
      </c>
    </row>
    <row r="267" spans="1:5" x14ac:dyDescent="0.3">
      <c r="A267" s="34" t="s">
        <v>241</v>
      </c>
      <c r="B267" s="1" t="s">
        <v>610</v>
      </c>
      <c r="D267" s="1">
        <f>VLOOKUP(A267,'Threshold Eligibility'!A270:G602,7,0)</f>
        <v>2</v>
      </c>
      <c r="E267" s="36">
        <f t="shared" si="4"/>
        <v>38252</v>
      </c>
    </row>
    <row r="268" spans="1:5" x14ac:dyDescent="0.3">
      <c r="A268" s="34" t="s">
        <v>69</v>
      </c>
      <c r="B268" s="1" t="s">
        <v>430</v>
      </c>
      <c r="D268" s="1">
        <f>VLOOKUP(A268,'Threshold Eligibility'!A271:G603,7,0)</f>
        <v>1.8</v>
      </c>
      <c r="E268" s="36">
        <f t="shared" si="4"/>
        <v>34426</v>
      </c>
    </row>
    <row r="269" spans="1:5" x14ac:dyDescent="0.3">
      <c r="A269" s="34" t="s">
        <v>26</v>
      </c>
      <c r="B269" s="1" t="s">
        <v>389</v>
      </c>
      <c r="D269" s="1">
        <f>VLOOKUP(A269,'Threshold Eligibility'!A272:G604,7,0)</f>
        <v>1.8</v>
      </c>
      <c r="E269" s="36">
        <f t="shared" si="4"/>
        <v>34426</v>
      </c>
    </row>
    <row r="270" spans="1:5" x14ac:dyDescent="0.3">
      <c r="A270" s="34" t="s">
        <v>195</v>
      </c>
      <c r="B270" s="1" t="s">
        <v>563</v>
      </c>
      <c r="D270" s="1">
        <f>VLOOKUP(A270,'Threshold Eligibility'!A273:G605,7,0)</f>
        <v>2</v>
      </c>
      <c r="E270" s="36">
        <f t="shared" si="4"/>
        <v>38252</v>
      </c>
    </row>
    <row r="271" spans="1:5" x14ac:dyDescent="0.3">
      <c r="A271" s="34" t="s">
        <v>302</v>
      </c>
      <c r="B271" s="1" t="s">
        <v>678</v>
      </c>
      <c r="D271" s="1">
        <f>VLOOKUP(A271,'Threshold Eligibility'!A274:G606,7,0)</f>
        <v>1.8</v>
      </c>
      <c r="E271" s="36">
        <f t="shared" si="4"/>
        <v>34426</v>
      </c>
    </row>
    <row r="272" spans="1:5" x14ac:dyDescent="0.3">
      <c r="A272" s="34" t="s">
        <v>227</v>
      </c>
      <c r="B272" s="1" t="s">
        <v>596</v>
      </c>
      <c r="C272" s="1" t="s">
        <v>726</v>
      </c>
      <c r="D272" s="1">
        <f>VLOOKUP(A272,'Threshold Eligibility'!A275:G607,7,0)</f>
        <v>1.8</v>
      </c>
      <c r="E272" s="36">
        <f t="shared" si="4"/>
        <v>34426</v>
      </c>
    </row>
    <row r="273" spans="1:5" x14ac:dyDescent="0.3">
      <c r="A273" s="34" t="s">
        <v>238</v>
      </c>
      <c r="B273" s="1" t="s">
        <v>607</v>
      </c>
      <c r="D273" s="1">
        <f>VLOOKUP(A273,'Threshold Eligibility'!A276:G608,7,0)</f>
        <v>2</v>
      </c>
      <c r="E273" s="36">
        <f t="shared" si="4"/>
        <v>38252</v>
      </c>
    </row>
    <row r="274" spans="1:5" x14ac:dyDescent="0.3">
      <c r="A274" s="34" t="s">
        <v>124</v>
      </c>
      <c r="B274" s="1" t="s">
        <v>486</v>
      </c>
      <c r="D274" s="1">
        <f>VLOOKUP(A274,'Threshold Eligibility'!A277:G609,7,0)</f>
        <v>1.8</v>
      </c>
      <c r="E274" s="36">
        <f t="shared" si="4"/>
        <v>34426</v>
      </c>
    </row>
    <row r="275" spans="1:5" x14ac:dyDescent="0.3">
      <c r="A275" s="34" t="s">
        <v>211</v>
      </c>
      <c r="B275" s="1" t="s">
        <v>580</v>
      </c>
      <c r="D275" s="1">
        <f>VLOOKUP(A275,'Threshold Eligibility'!A278:G610,7,0)</f>
        <v>1.8</v>
      </c>
      <c r="E275" s="36">
        <f t="shared" si="4"/>
        <v>34426</v>
      </c>
    </row>
    <row r="276" spans="1:5" x14ac:dyDescent="0.3">
      <c r="A276" s="34" t="s">
        <v>122</v>
      </c>
      <c r="B276" s="1" t="s">
        <v>484</v>
      </c>
      <c r="D276" s="1">
        <f>VLOOKUP(A276,'Threshold Eligibility'!A279:G611,7,0)</f>
        <v>1.8</v>
      </c>
      <c r="E276" s="36">
        <f t="shared" si="4"/>
        <v>34426</v>
      </c>
    </row>
    <row r="277" spans="1:5" x14ac:dyDescent="0.3">
      <c r="A277" s="34" t="s">
        <v>264</v>
      </c>
      <c r="B277" s="1" t="s">
        <v>635</v>
      </c>
      <c r="D277" s="1">
        <f>VLOOKUP(A277,'Threshold Eligibility'!A280:G612,7,0)</f>
        <v>1.8</v>
      </c>
      <c r="E277" s="36">
        <f t="shared" si="4"/>
        <v>34426</v>
      </c>
    </row>
    <row r="278" spans="1:5" x14ac:dyDescent="0.3">
      <c r="A278" s="34" t="s">
        <v>200</v>
      </c>
      <c r="B278" s="1" t="s">
        <v>568</v>
      </c>
      <c r="D278" s="1">
        <f>VLOOKUP(A278,'Threshold Eligibility'!A281:G613,7,0)</f>
        <v>2</v>
      </c>
      <c r="E278" s="36">
        <f t="shared" si="4"/>
        <v>38252</v>
      </c>
    </row>
    <row r="279" spans="1:5" x14ac:dyDescent="0.3">
      <c r="A279" s="34" t="s">
        <v>315</v>
      </c>
      <c r="B279" s="1" t="s">
        <v>692</v>
      </c>
      <c r="D279" s="1">
        <f>VLOOKUP(A279,'Threshold Eligibility'!A282:G614,7,0)</f>
        <v>1.8</v>
      </c>
      <c r="E279" s="36">
        <f t="shared" si="4"/>
        <v>34426</v>
      </c>
    </row>
    <row r="280" spans="1:5" x14ac:dyDescent="0.3">
      <c r="A280" s="34" t="s">
        <v>133</v>
      </c>
      <c r="B280" s="1" t="s">
        <v>501</v>
      </c>
      <c r="D280" s="1">
        <f>VLOOKUP(A280,'Threshold Eligibility'!A283:G615,7,0)</f>
        <v>1.8</v>
      </c>
      <c r="E280" s="36">
        <f t="shared" si="4"/>
        <v>34426</v>
      </c>
    </row>
    <row r="281" spans="1:5" x14ac:dyDescent="0.3">
      <c r="A281" s="34" t="s">
        <v>197</v>
      </c>
      <c r="B281" s="1" t="s">
        <v>565</v>
      </c>
      <c r="D281" s="1">
        <f>VLOOKUP(A281,'Threshold Eligibility'!A284:G616,7,0)</f>
        <v>2</v>
      </c>
      <c r="E281" s="36">
        <f t="shared" si="4"/>
        <v>38252</v>
      </c>
    </row>
    <row r="282" spans="1:5" x14ac:dyDescent="0.3">
      <c r="A282" s="34" t="s">
        <v>88</v>
      </c>
      <c r="B282" s="1" t="s">
        <v>450</v>
      </c>
      <c r="D282" s="1">
        <f>VLOOKUP(A282,'Threshold Eligibility'!A285:G617,7,0)</f>
        <v>1.8</v>
      </c>
      <c r="E282" s="36">
        <f t="shared" si="4"/>
        <v>34426</v>
      </c>
    </row>
    <row r="283" spans="1:5" x14ac:dyDescent="0.3">
      <c r="A283" s="34" t="s">
        <v>115</v>
      </c>
      <c r="B283" s="1" t="s">
        <v>477</v>
      </c>
      <c r="D283" s="1">
        <f>VLOOKUP(A283,'Threshold Eligibility'!A286:G618,7,0)</f>
        <v>2</v>
      </c>
      <c r="E283" s="36">
        <f t="shared" si="4"/>
        <v>38252</v>
      </c>
    </row>
    <row r="284" spans="1:5" x14ac:dyDescent="0.3">
      <c r="A284" s="34" t="s">
        <v>297</v>
      </c>
      <c r="B284" s="1" t="s">
        <v>673</v>
      </c>
      <c r="D284" s="1">
        <f>VLOOKUP(A284,'Threshold Eligibility'!A287:G619,7,0)</f>
        <v>1.8</v>
      </c>
      <c r="E284" s="36">
        <f t="shared" si="4"/>
        <v>34426</v>
      </c>
    </row>
    <row r="285" spans="1:5" x14ac:dyDescent="0.3">
      <c r="A285" s="34" t="s">
        <v>277</v>
      </c>
      <c r="B285" s="1" t="s">
        <v>648</v>
      </c>
      <c r="D285" s="1">
        <f>VLOOKUP(A285,'Threshold Eligibility'!A288:G620,7,0)</f>
        <v>2</v>
      </c>
      <c r="E285" s="36">
        <f t="shared" si="4"/>
        <v>38252</v>
      </c>
    </row>
    <row r="286" spans="1:5" x14ac:dyDescent="0.3">
      <c r="A286" s="34" t="s">
        <v>136</v>
      </c>
      <c r="B286" s="1" t="s">
        <v>504</v>
      </c>
      <c r="D286" s="1">
        <f>VLOOKUP(A286,'Threshold Eligibility'!A289:G621,7,0)</f>
        <v>1.8</v>
      </c>
      <c r="E286" s="36">
        <f t="shared" si="4"/>
        <v>34426</v>
      </c>
    </row>
    <row r="287" spans="1:5" x14ac:dyDescent="0.3">
      <c r="A287" s="34" t="s">
        <v>157</v>
      </c>
      <c r="B287" s="1" t="s">
        <v>525</v>
      </c>
      <c r="D287" s="1">
        <f>VLOOKUP(A287,'Threshold Eligibility'!A290:G622,7,0)</f>
        <v>1.8</v>
      </c>
      <c r="E287" s="36">
        <f t="shared" si="4"/>
        <v>34426</v>
      </c>
    </row>
    <row r="288" spans="1:5" x14ac:dyDescent="0.3">
      <c r="A288" s="34" t="s">
        <v>184</v>
      </c>
      <c r="B288" s="1" t="s">
        <v>552</v>
      </c>
      <c r="D288" s="1">
        <f>VLOOKUP(A288,'Threshold Eligibility'!A291:G623,7,0)</f>
        <v>1.8</v>
      </c>
      <c r="E288" s="36">
        <f t="shared" si="4"/>
        <v>34426</v>
      </c>
    </row>
    <row r="289" spans="1:5" x14ac:dyDescent="0.3">
      <c r="A289" s="34" t="s">
        <v>316</v>
      </c>
      <c r="B289" s="1" t="s">
        <v>693</v>
      </c>
      <c r="D289" s="1">
        <f>VLOOKUP(A289,'Threshold Eligibility'!A292:G624,7,0)</f>
        <v>1.8</v>
      </c>
      <c r="E289" s="36">
        <f t="shared" si="4"/>
        <v>34426</v>
      </c>
    </row>
    <row r="290" spans="1:5" x14ac:dyDescent="0.3">
      <c r="A290" s="34" t="s">
        <v>283</v>
      </c>
      <c r="B290" s="1" t="s">
        <v>658</v>
      </c>
      <c r="D290" s="1">
        <f>VLOOKUP(A290,'Threshold Eligibility'!A293:G625,7,0)</f>
        <v>1.8</v>
      </c>
      <c r="E290" s="36">
        <f t="shared" si="4"/>
        <v>34426</v>
      </c>
    </row>
    <row r="291" spans="1:5" x14ac:dyDescent="0.3">
      <c r="A291" s="34" t="s">
        <v>51</v>
      </c>
      <c r="B291" s="1" t="s">
        <v>412</v>
      </c>
      <c r="C291" s="1" t="s">
        <v>726</v>
      </c>
      <c r="D291" s="1">
        <f>VLOOKUP(A291,'Threshold Eligibility'!A294:G626,7,0)</f>
        <v>1.8</v>
      </c>
      <c r="E291" s="36">
        <f t="shared" si="4"/>
        <v>34426</v>
      </c>
    </row>
    <row r="292" spans="1:5" x14ac:dyDescent="0.3">
      <c r="A292" s="34" t="s">
        <v>143</v>
      </c>
      <c r="B292" s="1" t="s">
        <v>511</v>
      </c>
      <c r="C292" s="1" t="s">
        <v>726</v>
      </c>
      <c r="D292" s="1">
        <f>VLOOKUP(A292,'Threshold Eligibility'!A295:G627,7,0)</f>
        <v>1.8</v>
      </c>
      <c r="E292" s="36">
        <f t="shared" si="4"/>
        <v>34426</v>
      </c>
    </row>
    <row r="293" spans="1:5" x14ac:dyDescent="0.3">
      <c r="A293" s="34" t="s">
        <v>112</v>
      </c>
      <c r="B293" s="1" t="s">
        <v>474</v>
      </c>
      <c r="D293" s="1">
        <f>VLOOKUP(A293,'Threshold Eligibility'!A296:G628,7,0)</f>
        <v>2</v>
      </c>
      <c r="E293" s="36">
        <f t="shared" si="4"/>
        <v>38252</v>
      </c>
    </row>
    <row r="294" spans="1:5" x14ac:dyDescent="0.3">
      <c r="A294" s="34" t="s">
        <v>272</v>
      </c>
      <c r="B294" s="1" t="s">
        <v>643</v>
      </c>
      <c r="D294" s="1">
        <f>VLOOKUP(A294,'Threshold Eligibility'!A297:G629,7,0)</f>
        <v>2</v>
      </c>
      <c r="E294" s="36">
        <f t="shared" si="4"/>
        <v>38252</v>
      </c>
    </row>
    <row r="295" spans="1:5" x14ac:dyDescent="0.3">
      <c r="A295" s="34" t="s">
        <v>308</v>
      </c>
      <c r="B295" s="1" t="s">
        <v>685</v>
      </c>
      <c r="D295" s="1">
        <f>VLOOKUP(A295,'Threshold Eligibility'!A298:G630,7,0)</f>
        <v>1.8</v>
      </c>
      <c r="E295" s="36">
        <f t="shared" si="4"/>
        <v>34426</v>
      </c>
    </row>
    <row r="296" spans="1:5" x14ac:dyDescent="0.3">
      <c r="A296" s="34" t="s">
        <v>199</v>
      </c>
      <c r="B296" s="1" t="s">
        <v>567</v>
      </c>
      <c r="D296" s="1">
        <f>VLOOKUP(A296,'Threshold Eligibility'!A299:G631,7,0)</f>
        <v>2</v>
      </c>
      <c r="E296" s="36">
        <f t="shared" si="4"/>
        <v>38252</v>
      </c>
    </row>
    <row r="297" spans="1:5" x14ac:dyDescent="0.3">
      <c r="A297" s="34" t="s">
        <v>261</v>
      </c>
      <c r="B297" s="1" t="s">
        <v>632</v>
      </c>
      <c r="D297" s="1">
        <f>VLOOKUP(A297,'Threshold Eligibility'!A300:G632,7,0)</f>
        <v>2</v>
      </c>
      <c r="E297" s="36">
        <f t="shared" si="4"/>
        <v>38252</v>
      </c>
    </row>
    <row r="298" spans="1:5" x14ac:dyDescent="0.3">
      <c r="A298" s="34" t="s">
        <v>38</v>
      </c>
      <c r="B298" s="1" t="s">
        <v>401</v>
      </c>
      <c r="D298" s="1">
        <f>VLOOKUP(A298,'Threshold Eligibility'!A301:G633,7,0)</f>
        <v>2</v>
      </c>
      <c r="E298" s="36">
        <f t="shared" si="4"/>
        <v>38252</v>
      </c>
    </row>
    <row r="299" spans="1:5" x14ac:dyDescent="0.3">
      <c r="A299" s="34" t="s">
        <v>108</v>
      </c>
      <c r="B299" s="1" t="s">
        <v>470</v>
      </c>
      <c r="D299" s="1">
        <f>VLOOKUP(A299,'Threshold Eligibility'!A302:G634,7,0)</f>
        <v>2</v>
      </c>
      <c r="E299" s="36">
        <f t="shared" si="4"/>
        <v>38252</v>
      </c>
    </row>
    <row r="300" spans="1:5" x14ac:dyDescent="0.3">
      <c r="A300" s="34" t="s">
        <v>278</v>
      </c>
      <c r="B300" s="1" t="s">
        <v>650</v>
      </c>
      <c r="D300" s="1">
        <f>VLOOKUP(A300,'Threshold Eligibility'!A303:G635,7,0)</f>
        <v>1.8</v>
      </c>
      <c r="E300" s="36">
        <f t="shared" si="4"/>
        <v>34426</v>
      </c>
    </row>
    <row r="301" spans="1:5" x14ac:dyDescent="0.3">
      <c r="A301" s="34" t="s">
        <v>279</v>
      </c>
      <c r="B301" s="1" t="s">
        <v>654</v>
      </c>
      <c r="C301" s="1" t="s">
        <v>726</v>
      </c>
      <c r="D301" s="1">
        <f>VLOOKUP(A301,'Threshold Eligibility'!A304:G636,7,0)</f>
        <v>1.8</v>
      </c>
      <c r="E301" s="36">
        <f t="shared" si="4"/>
        <v>34426</v>
      </c>
    </row>
    <row r="302" spans="1:5" x14ac:dyDescent="0.3">
      <c r="A302" s="34" t="s">
        <v>72</v>
      </c>
      <c r="B302" s="1" t="s">
        <v>434</v>
      </c>
      <c r="D302" s="1">
        <f>VLOOKUP(A302,'Threshold Eligibility'!A305:G637,7,0)</f>
        <v>1.8</v>
      </c>
      <c r="E302" s="36">
        <f t="shared" si="4"/>
        <v>34426</v>
      </c>
    </row>
    <row r="303" spans="1:5" x14ac:dyDescent="0.3">
      <c r="A303" s="34" t="s">
        <v>285</v>
      </c>
      <c r="B303" s="1" t="s">
        <v>660</v>
      </c>
      <c r="D303" s="1">
        <f>VLOOKUP(A303,'Threshold Eligibility'!A306:G638,7,0)</f>
        <v>1.8</v>
      </c>
      <c r="E303" s="36">
        <f t="shared" si="4"/>
        <v>34426</v>
      </c>
    </row>
    <row r="304" spans="1:5" x14ac:dyDescent="0.3">
      <c r="A304" s="34" t="s">
        <v>281</v>
      </c>
      <c r="B304" s="1" t="s">
        <v>656</v>
      </c>
      <c r="D304" s="1">
        <f>VLOOKUP(A304,'Threshold Eligibility'!A307:G639,7,0)</f>
        <v>2</v>
      </c>
      <c r="E304" s="36">
        <f t="shared" si="4"/>
        <v>38252</v>
      </c>
    </row>
    <row r="305" spans="1:5" x14ac:dyDescent="0.3">
      <c r="A305" s="34" t="s">
        <v>320</v>
      </c>
      <c r="B305" s="1" t="s">
        <v>697</v>
      </c>
      <c r="D305" s="1">
        <f>VLOOKUP(A305,'Threshold Eligibility'!A308:G640,7,0)</f>
        <v>1.8</v>
      </c>
      <c r="E305" s="36">
        <f t="shared" si="4"/>
        <v>34426</v>
      </c>
    </row>
    <row r="306" spans="1:5" x14ac:dyDescent="0.3">
      <c r="A306" s="34" t="s">
        <v>74</v>
      </c>
      <c r="B306" s="1" t="s">
        <v>436</v>
      </c>
      <c r="D306" s="1">
        <f>VLOOKUP(A306,'Threshold Eligibility'!A309:G641,7,0)</f>
        <v>1.8</v>
      </c>
      <c r="E306" s="36">
        <f t="shared" si="4"/>
        <v>34426</v>
      </c>
    </row>
    <row r="307" spans="1:5" x14ac:dyDescent="0.3">
      <c r="A307" s="34" t="s">
        <v>718</v>
      </c>
      <c r="B307" s="1" t="s">
        <v>652</v>
      </c>
      <c r="D307" s="1">
        <f>VLOOKUP(A307,'Threshold Eligibility'!A310:G642,7,0)</f>
        <v>1.8</v>
      </c>
      <c r="E307" s="36">
        <f t="shared" si="4"/>
        <v>34426</v>
      </c>
    </row>
    <row r="308" spans="1:5" x14ac:dyDescent="0.3">
      <c r="A308" s="34" t="s">
        <v>719</v>
      </c>
      <c r="B308" s="1" t="s">
        <v>653</v>
      </c>
      <c r="D308" s="1">
        <f>VLOOKUP(A308,'Threshold Eligibility'!A311:G643,7,0)</f>
        <v>1.8</v>
      </c>
      <c r="E308" s="36">
        <f t="shared" si="4"/>
        <v>34426</v>
      </c>
    </row>
    <row r="309" spans="1:5" x14ac:dyDescent="0.3">
      <c r="A309" s="34" t="s">
        <v>42</v>
      </c>
      <c r="B309" s="1" t="s">
        <v>405</v>
      </c>
      <c r="D309" s="1">
        <f>VLOOKUP(A309,'Threshold Eligibility'!A312:G644,7,0)</f>
        <v>2</v>
      </c>
      <c r="E309" s="36">
        <f t="shared" si="4"/>
        <v>38252</v>
      </c>
    </row>
    <row r="310" spans="1:5" x14ac:dyDescent="0.3">
      <c r="A310" s="34" t="s">
        <v>12</v>
      </c>
      <c r="B310" s="1" t="s">
        <v>375</v>
      </c>
      <c r="D310" s="1">
        <f>VLOOKUP(A310,'Threshold Eligibility'!A313:G645,7,0)</f>
        <v>1.8</v>
      </c>
      <c r="E310" s="36">
        <f t="shared" si="4"/>
        <v>34426</v>
      </c>
    </row>
    <row r="311" spans="1:5" x14ac:dyDescent="0.3">
      <c r="A311" s="34" t="s">
        <v>61</v>
      </c>
      <c r="B311" s="1" t="s">
        <v>422</v>
      </c>
      <c r="C311" s="1" t="s">
        <v>726</v>
      </c>
      <c r="D311" s="1">
        <f>VLOOKUP(A311,'Threshold Eligibility'!A314:G646,7,0)</f>
        <v>1.8</v>
      </c>
      <c r="E311" s="36">
        <f t="shared" si="4"/>
        <v>34426</v>
      </c>
    </row>
    <row r="312" spans="1:5" x14ac:dyDescent="0.3">
      <c r="A312" s="34" t="s">
        <v>260</v>
      </c>
      <c r="B312" s="1" t="s">
        <v>631</v>
      </c>
      <c r="D312" s="1">
        <f>VLOOKUP(A312,'Threshold Eligibility'!A315:G647,7,0)</f>
        <v>1.8</v>
      </c>
      <c r="E312" s="36">
        <f t="shared" si="4"/>
        <v>34426</v>
      </c>
    </row>
    <row r="313" spans="1:5" x14ac:dyDescent="0.3">
      <c r="A313" s="34" t="s">
        <v>31</v>
      </c>
      <c r="B313" s="1" t="s">
        <v>393</v>
      </c>
      <c r="D313" s="1">
        <f>VLOOKUP(A313,'Threshold Eligibility'!A316:G648,7,0)</f>
        <v>2</v>
      </c>
      <c r="E313" s="36">
        <f t="shared" si="4"/>
        <v>38252</v>
      </c>
    </row>
    <row r="314" spans="1:5" x14ac:dyDescent="0.3">
      <c r="A314" s="34" t="s">
        <v>253</v>
      </c>
      <c r="B314" s="1" t="s">
        <v>622</v>
      </c>
      <c r="D314" s="1">
        <f>VLOOKUP(A314,'Threshold Eligibility'!A317:G649,7,0)</f>
        <v>2</v>
      </c>
      <c r="E314" s="36">
        <f t="shared" si="4"/>
        <v>38252</v>
      </c>
    </row>
    <row r="315" spans="1:5" x14ac:dyDescent="0.3">
      <c r="A315" s="34" t="s">
        <v>321</v>
      </c>
      <c r="B315" s="1" t="s">
        <v>698</v>
      </c>
      <c r="D315" s="1">
        <f>VLOOKUP(A315,'Threshold Eligibility'!A318:G650,7,0)</f>
        <v>2</v>
      </c>
      <c r="E315" s="36">
        <f t="shared" si="4"/>
        <v>38252</v>
      </c>
    </row>
    <row r="316" spans="1:5" x14ac:dyDescent="0.3">
      <c r="A316" s="34" t="s">
        <v>161</v>
      </c>
      <c r="B316" s="1" t="s">
        <v>529</v>
      </c>
      <c r="D316" s="1">
        <f>VLOOKUP(A316,'Threshold Eligibility'!A319:G651,7,0)</f>
        <v>1.8</v>
      </c>
      <c r="E316" s="36">
        <f t="shared" si="4"/>
        <v>34426</v>
      </c>
    </row>
    <row r="317" spans="1:5" x14ac:dyDescent="0.3">
      <c r="A317" s="34" t="s">
        <v>208</v>
      </c>
      <c r="B317" s="1" t="s">
        <v>576</v>
      </c>
      <c r="D317" s="1">
        <f>VLOOKUP(A317,'Threshold Eligibility'!A320:G652,7,0)</f>
        <v>2</v>
      </c>
      <c r="E317" s="36">
        <f t="shared" si="4"/>
        <v>38252</v>
      </c>
    </row>
    <row r="318" spans="1:5" x14ac:dyDescent="0.3">
      <c r="A318" s="34" t="s">
        <v>148</v>
      </c>
      <c r="B318" s="1" t="s">
        <v>516</v>
      </c>
      <c r="C318" s="1" t="s">
        <v>726</v>
      </c>
      <c r="D318" s="1">
        <f>VLOOKUP(A318,'Threshold Eligibility'!A321:G653,7,0)</f>
        <v>2</v>
      </c>
      <c r="E318" s="36">
        <f t="shared" si="4"/>
        <v>38252</v>
      </c>
    </row>
    <row r="319" spans="1:5" x14ac:dyDescent="0.3">
      <c r="A319" s="34" t="s">
        <v>706</v>
      </c>
      <c r="B319" s="1" t="s">
        <v>491</v>
      </c>
      <c r="D319" s="1">
        <f>VLOOKUP(A319,'Threshold Eligibility'!A322:G654,7,0)</f>
        <v>1.8</v>
      </c>
      <c r="E319" s="36">
        <f t="shared" si="4"/>
        <v>34426</v>
      </c>
    </row>
    <row r="320" spans="1:5" x14ac:dyDescent="0.3">
      <c r="A320" s="34" t="s">
        <v>168</v>
      </c>
      <c r="B320" s="1" t="s">
        <v>536</v>
      </c>
      <c r="D320" s="1">
        <f>VLOOKUP(A320,'Threshold Eligibility'!A323:G655,7,0)</f>
        <v>1.8</v>
      </c>
      <c r="E320" s="36">
        <f t="shared" si="4"/>
        <v>34426</v>
      </c>
    </row>
    <row r="321" spans="1:5" x14ac:dyDescent="0.3">
      <c r="A321" s="34" t="s">
        <v>190</v>
      </c>
      <c r="B321" s="1" t="s">
        <v>558</v>
      </c>
      <c r="D321" s="1">
        <f>VLOOKUP(A321,'Threshold Eligibility'!A324:G656,7,0)</f>
        <v>1.8</v>
      </c>
      <c r="E321" s="36">
        <f t="shared" si="4"/>
        <v>34426</v>
      </c>
    </row>
    <row r="322" spans="1:5" x14ac:dyDescent="0.3">
      <c r="A322" s="34" t="s">
        <v>80</v>
      </c>
      <c r="B322" s="1" t="s">
        <v>442</v>
      </c>
      <c r="D322" s="1">
        <f>VLOOKUP(A322,'Threshold Eligibility'!A325:G657,7,0)</f>
        <v>1.8</v>
      </c>
      <c r="E322" s="36">
        <f t="shared" si="4"/>
        <v>34426</v>
      </c>
    </row>
    <row r="323" spans="1:5" x14ac:dyDescent="0.3">
      <c r="A323" s="34" t="s">
        <v>155</v>
      </c>
      <c r="B323" s="1" t="s">
        <v>523</v>
      </c>
      <c r="D323" s="1">
        <f>VLOOKUP(A323,'Threshold Eligibility'!A326:G658,7,0)</f>
        <v>1.8</v>
      </c>
      <c r="E323" s="36">
        <f t="shared" ref="E323:E329" si="5">IF(D323=2,38252,34426)</f>
        <v>34426</v>
      </c>
    </row>
    <row r="324" spans="1:5" x14ac:dyDescent="0.3">
      <c r="A324" s="34" t="s">
        <v>92</v>
      </c>
      <c r="B324" s="1" t="s">
        <v>454</v>
      </c>
      <c r="D324" s="1">
        <f>VLOOKUP(A324,'Threshold Eligibility'!A327:G659,7,0)</f>
        <v>1.8</v>
      </c>
      <c r="E324" s="36">
        <f t="shared" si="5"/>
        <v>34426</v>
      </c>
    </row>
    <row r="325" spans="1:5" x14ac:dyDescent="0.3">
      <c r="A325" s="34" t="s">
        <v>140</v>
      </c>
      <c r="B325" s="1" t="s">
        <v>508</v>
      </c>
      <c r="C325" s="1" t="s">
        <v>726</v>
      </c>
      <c r="D325" s="1">
        <f>VLOOKUP(A325,'Threshold Eligibility'!A328:G660,7,0)</f>
        <v>1.8</v>
      </c>
      <c r="E325" s="36">
        <f t="shared" si="5"/>
        <v>34426</v>
      </c>
    </row>
    <row r="326" spans="1:5" x14ac:dyDescent="0.3">
      <c r="A326" s="34" t="s">
        <v>54</v>
      </c>
      <c r="B326" s="1" t="s">
        <v>415</v>
      </c>
      <c r="D326" s="1">
        <f>VLOOKUP(A326,'Threshold Eligibility'!A329:G661,7,0)</f>
        <v>2</v>
      </c>
      <c r="E326" s="36">
        <f t="shared" si="5"/>
        <v>38252</v>
      </c>
    </row>
    <row r="327" spans="1:5" x14ac:dyDescent="0.3">
      <c r="A327" s="34" t="s">
        <v>310</v>
      </c>
      <c r="B327" s="1" t="s">
        <v>687</v>
      </c>
      <c r="D327" s="1">
        <f>VLOOKUP(A327,'Threshold Eligibility'!A330:G662,7,0)</f>
        <v>1.8</v>
      </c>
      <c r="E327" s="36">
        <f t="shared" si="5"/>
        <v>34426</v>
      </c>
    </row>
    <row r="328" spans="1:5" x14ac:dyDescent="0.3">
      <c r="A328" s="34" t="s">
        <v>270</v>
      </c>
      <c r="B328" s="1" t="s">
        <v>641</v>
      </c>
      <c r="D328" s="1">
        <f>VLOOKUP(A328,'Threshold Eligibility'!A331:G663,7,0)</f>
        <v>2</v>
      </c>
      <c r="E328" s="36">
        <f t="shared" si="5"/>
        <v>38252</v>
      </c>
    </row>
    <row r="329" spans="1:5" x14ac:dyDescent="0.3">
      <c r="A329" s="34" t="s">
        <v>319</v>
      </c>
      <c r="B329" s="1" t="s">
        <v>696</v>
      </c>
      <c r="D329" s="1">
        <f>VLOOKUP(A329,'Threshold Eligibility'!A332:G664,7,0)</f>
        <v>2</v>
      </c>
      <c r="E329" s="36">
        <f t="shared" si="5"/>
        <v>38252</v>
      </c>
    </row>
  </sheetData>
  <autoFilter ref="A1:E330" xr:uid="{D4615BDD-9E81-4C1F-B023-C9E09BC278FA}"/>
  <sortState xmlns:xlrd2="http://schemas.microsoft.com/office/spreadsheetml/2017/richdata2" ref="A2:F329">
    <sortCondition ref="B2:B32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27AB9-561F-4DA7-9D4C-3E9BCAF3697B}">
  <dimension ref="A1:L338"/>
  <sheetViews>
    <sheetView topLeftCell="B1" workbookViewId="0">
      <selection activeCell="K12" sqref="K12"/>
    </sheetView>
  </sheetViews>
  <sheetFormatPr defaultRowHeight="16.5" x14ac:dyDescent="0.3"/>
  <cols>
    <col min="1" max="1" width="13.7109375" style="1" bestFit="1" customWidth="1"/>
    <col min="2" max="2" width="42.140625" style="1" customWidth="1"/>
    <col min="3" max="3" width="8.42578125" style="1" bestFit="1" customWidth="1"/>
    <col min="4" max="4" width="16.140625" customWidth="1"/>
    <col min="5" max="5" width="20.28515625" customWidth="1"/>
    <col min="6" max="6" width="15" bestFit="1" customWidth="1"/>
    <col min="7" max="7" width="11.5703125" customWidth="1"/>
    <col min="8" max="8" width="20" customWidth="1"/>
    <col min="11" max="11" width="16.7109375" bestFit="1" customWidth="1"/>
    <col min="12" max="12" width="84.7109375" customWidth="1"/>
  </cols>
  <sheetData>
    <row r="1" spans="1:12" x14ac:dyDescent="0.3">
      <c r="G1" s="43"/>
      <c r="H1" s="43"/>
      <c r="I1" s="43"/>
      <c r="J1" s="43"/>
      <c r="K1" s="43" t="s">
        <v>749</v>
      </c>
      <c r="L1" s="43" t="s">
        <v>753</v>
      </c>
    </row>
    <row r="2" spans="1:12" ht="65.25" x14ac:dyDescent="0.3">
      <c r="E2" s="49" t="s">
        <v>780</v>
      </c>
      <c r="G2" s="43"/>
      <c r="H2" s="43"/>
      <c r="I2" s="43"/>
      <c r="J2" s="44"/>
      <c r="K2" s="43" t="s">
        <v>751</v>
      </c>
      <c r="L2" s="47" t="s">
        <v>752</v>
      </c>
    </row>
    <row r="3" spans="1:12" x14ac:dyDescent="0.3">
      <c r="E3" t="s">
        <v>757</v>
      </c>
      <c r="F3" t="s">
        <v>757</v>
      </c>
      <c r="G3" s="43"/>
      <c r="H3" s="43"/>
      <c r="I3" s="43"/>
      <c r="J3" s="44"/>
      <c r="K3" s="43" t="s">
        <v>750</v>
      </c>
      <c r="L3" s="43" t="s">
        <v>785</v>
      </c>
    </row>
    <row r="4" spans="1:12" ht="33" x14ac:dyDescent="0.3">
      <c r="A4" s="33" t="s">
        <v>373</v>
      </c>
      <c r="B4" s="33" t="s">
        <v>374</v>
      </c>
      <c r="C4" s="33" t="s">
        <v>724</v>
      </c>
      <c r="D4" s="41" t="s">
        <v>756</v>
      </c>
      <c r="E4" s="41" t="s">
        <v>781</v>
      </c>
      <c r="F4" s="41" t="s">
        <v>782</v>
      </c>
      <c r="G4" s="42" t="s">
        <v>748</v>
      </c>
      <c r="H4" s="42" t="s">
        <v>728</v>
      </c>
    </row>
    <row r="5" spans="1:12" x14ac:dyDescent="0.3">
      <c r="A5" s="34" t="s">
        <v>82</v>
      </c>
      <c r="B5" s="1" t="s">
        <v>444</v>
      </c>
      <c r="D5">
        <v>3142</v>
      </c>
      <c r="E5" s="46">
        <v>0.61279268989149061</v>
      </c>
      <c r="F5" s="46">
        <v>0.155</v>
      </c>
      <c r="G5">
        <f>IF(OR(IF(ISNUMBER(D5),D5,0)&lt;=1000,IF(ISNUMBER(E5),E5,0)&gt;=0.6,IF(ISNUMBER(F5),F5,0)&gt;=0.6),1.8,2)</f>
        <v>1.8</v>
      </c>
      <c r="K5" t="s">
        <v>754</v>
      </c>
    </row>
    <row r="6" spans="1:12" x14ac:dyDescent="0.3">
      <c r="A6" s="34" t="s">
        <v>154</v>
      </c>
      <c r="B6" s="1" t="s">
        <v>522</v>
      </c>
      <c r="D6">
        <v>637</v>
      </c>
      <c r="E6" s="46">
        <v>0.16491754122938532</v>
      </c>
      <c r="F6" s="46">
        <v>8.9999999999999993E-3</v>
      </c>
      <c r="G6">
        <f t="shared" ref="G6:G69" si="0">IF(OR(IF(ISNUMBER(D6),D6,0)&lt;=1000,IF(ISNUMBER(E6),E6,0)&gt;=0.6,IF(ISNUMBER(F6),F6,0)&gt;=0.6),1.8,2)</f>
        <v>1.8</v>
      </c>
    </row>
    <row r="7" spans="1:12" x14ac:dyDescent="0.3">
      <c r="A7" s="34" t="s">
        <v>165</v>
      </c>
      <c r="B7" s="1" t="s">
        <v>533</v>
      </c>
      <c r="D7">
        <v>127</v>
      </c>
      <c r="E7" s="46">
        <v>0.29496402877697842</v>
      </c>
      <c r="F7" s="46" t="s">
        <v>758</v>
      </c>
      <c r="G7">
        <f t="shared" si="0"/>
        <v>1.8</v>
      </c>
    </row>
    <row r="8" spans="1:12" x14ac:dyDescent="0.3">
      <c r="A8" s="34" t="s">
        <v>220</v>
      </c>
      <c r="B8" s="1" t="s">
        <v>588</v>
      </c>
      <c r="D8">
        <v>2601</v>
      </c>
      <c r="E8" s="46">
        <v>0.25018341892883345</v>
      </c>
      <c r="F8" s="46">
        <v>2.9000000000000001E-2</v>
      </c>
      <c r="G8">
        <f t="shared" si="0"/>
        <v>2</v>
      </c>
    </row>
    <row r="9" spans="1:12" x14ac:dyDescent="0.3">
      <c r="A9" s="34" t="s">
        <v>232</v>
      </c>
      <c r="B9" s="1" t="s">
        <v>601</v>
      </c>
      <c r="D9">
        <v>5527</v>
      </c>
      <c r="E9" s="46">
        <v>0.29930715935334873</v>
      </c>
      <c r="F9" s="46">
        <v>7.0000000000000007E-2</v>
      </c>
      <c r="G9">
        <f t="shared" si="0"/>
        <v>2</v>
      </c>
    </row>
    <row r="10" spans="1:12" x14ac:dyDescent="0.3">
      <c r="A10" s="34" t="s">
        <v>18</v>
      </c>
      <c r="B10" s="1" t="s">
        <v>381</v>
      </c>
      <c r="D10">
        <v>629</v>
      </c>
      <c r="E10" s="46">
        <v>0.26928675400291119</v>
      </c>
      <c r="F10" s="46">
        <v>3.0000000000000001E-3</v>
      </c>
      <c r="G10">
        <f t="shared" si="0"/>
        <v>1.8</v>
      </c>
    </row>
    <row r="11" spans="1:12" x14ac:dyDescent="0.3">
      <c r="A11" s="34" t="s">
        <v>114</v>
      </c>
      <c r="B11" s="1" t="s">
        <v>476</v>
      </c>
      <c r="D11">
        <v>17553</v>
      </c>
      <c r="E11" s="46">
        <v>0.48921940507087242</v>
      </c>
      <c r="F11" s="46">
        <v>0.307</v>
      </c>
      <c r="G11">
        <f t="shared" si="0"/>
        <v>2</v>
      </c>
    </row>
    <row r="12" spans="1:12" x14ac:dyDescent="0.3">
      <c r="A12" s="34" t="s">
        <v>129</v>
      </c>
      <c r="B12" s="1" t="s">
        <v>495</v>
      </c>
      <c r="D12">
        <v>3531</v>
      </c>
      <c r="E12" s="46">
        <v>7.3800738007380073E-2</v>
      </c>
      <c r="F12" s="46">
        <v>1.2E-2</v>
      </c>
      <c r="G12">
        <f t="shared" si="0"/>
        <v>2</v>
      </c>
    </row>
    <row r="13" spans="1:12" x14ac:dyDescent="0.3">
      <c r="A13" s="34" t="s">
        <v>773</v>
      </c>
      <c r="B13" s="1" t="s">
        <v>774</v>
      </c>
      <c r="D13">
        <v>534</v>
      </c>
      <c r="E13" s="46" t="s">
        <v>758</v>
      </c>
      <c r="F13" s="46" t="s">
        <v>758</v>
      </c>
      <c r="G13">
        <f t="shared" si="0"/>
        <v>1.8</v>
      </c>
      <c r="H13" t="s">
        <v>778</v>
      </c>
    </row>
    <row r="14" spans="1:12" x14ac:dyDescent="0.3">
      <c r="A14" s="34" t="s">
        <v>45</v>
      </c>
      <c r="B14" s="1" t="s">
        <v>408</v>
      </c>
      <c r="D14">
        <v>12436</v>
      </c>
      <c r="E14" s="46">
        <v>0.28795925791196797</v>
      </c>
      <c r="F14" s="46">
        <v>0.108</v>
      </c>
      <c r="G14">
        <f t="shared" si="0"/>
        <v>2</v>
      </c>
    </row>
    <row r="15" spans="1:12" x14ac:dyDescent="0.3">
      <c r="A15" s="34" t="s">
        <v>111</v>
      </c>
      <c r="B15" s="1" t="s">
        <v>473</v>
      </c>
      <c r="D15">
        <v>19196</v>
      </c>
      <c r="E15" s="46">
        <v>0.18030127462340673</v>
      </c>
      <c r="F15" s="46">
        <v>0.19400000000000001</v>
      </c>
      <c r="G15">
        <f t="shared" si="0"/>
        <v>2</v>
      </c>
    </row>
    <row r="16" spans="1:12" x14ac:dyDescent="0.3">
      <c r="A16" s="34" t="s">
        <v>287</v>
      </c>
      <c r="B16" s="1" t="s">
        <v>662</v>
      </c>
      <c r="D16">
        <v>11405</v>
      </c>
      <c r="E16" s="46">
        <v>0.32938408537097724</v>
      </c>
      <c r="F16" s="46">
        <v>9.4E-2</v>
      </c>
      <c r="G16">
        <f t="shared" si="0"/>
        <v>2</v>
      </c>
    </row>
    <row r="17" spans="1:7" x14ac:dyDescent="0.3">
      <c r="A17" s="34" t="s">
        <v>13</v>
      </c>
      <c r="B17" s="1" t="s">
        <v>376</v>
      </c>
      <c r="D17">
        <v>11</v>
      </c>
      <c r="E17" s="46" t="s">
        <v>758</v>
      </c>
      <c r="F17" s="46" t="s">
        <v>758</v>
      </c>
      <c r="G17">
        <f t="shared" si="0"/>
        <v>1.8</v>
      </c>
    </row>
    <row r="18" spans="1:7" x14ac:dyDescent="0.3">
      <c r="A18" s="34" t="s">
        <v>206</v>
      </c>
      <c r="B18" s="1" t="s">
        <v>574</v>
      </c>
      <c r="D18">
        <v>20956</v>
      </c>
      <c r="E18" s="46">
        <v>0.39240180296200899</v>
      </c>
      <c r="F18" s="46">
        <v>8.7999999999999995E-2</v>
      </c>
      <c r="G18">
        <f t="shared" si="0"/>
        <v>2</v>
      </c>
    </row>
    <row r="19" spans="1:7" x14ac:dyDescent="0.3">
      <c r="A19" s="34" t="s">
        <v>141</v>
      </c>
      <c r="B19" s="1" t="s">
        <v>509</v>
      </c>
      <c r="C19" s="1" t="s">
        <v>726</v>
      </c>
      <c r="D19">
        <v>105</v>
      </c>
      <c r="E19" s="46" t="s">
        <v>758</v>
      </c>
      <c r="F19" s="46" t="s">
        <v>758</v>
      </c>
      <c r="G19">
        <f t="shared" si="0"/>
        <v>1.8</v>
      </c>
    </row>
    <row r="20" spans="1:7" x14ac:dyDescent="0.3">
      <c r="A20" s="34" t="s">
        <v>289</v>
      </c>
      <c r="B20" s="1" t="s">
        <v>664</v>
      </c>
      <c r="D20">
        <v>2057</v>
      </c>
      <c r="E20" s="46">
        <v>0.33012512030798846</v>
      </c>
      <c r="F20" s="46">
        <v>6.8000000000000005E-2</v>
      </c>
      <c r="G20">
        <f t="shared" si="0"/>
        <v>2</v>
      </c>
    </row>
    <row r="21" spans="1:7" x14ac:dyDescent="0.3">
      <c r="A21" s="34" t="s">
        <v>156</v>
      </c>
      <c r="B21" s="1" t="s">
        <v>524</v>
      </c>
      <c r="D21">
        <v>332</v>
      </c>
      <c r="E21" s="46">
        <v>0.32631578947368423</v>
      </c>
      <c r="F21" s="46">
        <v>7.0999999999999994E-2</v>
      </c>
      <c r="G21">
        <f t="shared" si="0"/>
        <v>1.8</v>
      </c>
    </row>
    <row r="22" spans="1:7" x14ac:dyDescent="0.3">
      <c r="A22" s="34" t="s">
        <v>128</v>
      </c>
      <c r="B22" s="1" t="s">
        <v>494</v>
      </c>
      <c r="D22">
        <v>4274</v>
      </c>
      <c r="E22" s="46">
        <v>0.4789325842696629</v>
      </c>
      <c r="F22" s="46">
        <v>0.123</v>
      </c>
      <c r="G22">
        <f t="shared" si="0"/>
        <v>2</v>
      </c>
    </row>
    <row r="23" spans="1:7" x14ac:dyDescent="0.3">
      <c r="A23" s="34" t="s">
        <v>181</v>
      </c>
      <c r="B23" s="1" t="s">
        <v>549</v>
      </c>
      <c r="D23">
        <v>1000</v>
      </c>
      <c r="E23" s="46">
        <v>0.57189542483660127</v>
      </c>
      <c r="F23" s="46">
        <v>0.4</v>
      </c>
      <c r="G23">
        <f t="shared" si="0"/>
        <v>1.8</v>
      </c>
    </row>
    <row r="24" spans="1:7" x14ac:dyDescent="0.3">
      <c r="A24" s="34" t="s">
        <v>57</v>
      </c>
      <c r="B24" s="1" t="s">
        <v>418</v>
      </c>
      <c r="D24">
        <v>729</v>
      </c>
      <c r="E24" s="46">
        <v>0.69096844396082702</v>
      </c>
      <c r="F24" s="46">
        <v>0.53200000000000003</v>
      </c>
      <c r="G24">
        <f t="shared" si="0"/>
        <v>1.8</v>
      </c>
    </row>
    <row r="25" spans="1:7" x14ac:dyDescent="0.3">
      <c r="A25" s="34" t="s">
        <v>99</v>
      </c>
      <c r="B25" s="1" t="s">
        <v>461</v>
      </c>
      <c r="D25">
        <v>71</v>
      </c>
      <c r="E25" s="46">
        <v>0.46511627906976744</v>
      </c>
      <c r="F25" s="46">
        <v>1.0999999999999999E-2</v>
      </c>
      <c r="G25">
        <f t="shared" si="0"/>
        <v>1.8</v>
      </c>
    </row>
    <row r="26" spans="1:7" x14ac:dyDescent="0.3">
      <c r="A26" s="34" t="s">
        <v>218</v>
      </c>
      <c r="B26" s="1" t="s">
        <v>586</v>
      </c>
      <c r="D26">
        <v>3293</v>
      </c>
      <c r="E26" s="46">
        <v>0.42776057791537669</v>
      </c>
      <c r="F26" s="46">
        <v>0.247</v>
      </c>
      <c r="G26">
        <f t="shared" si="0"/>
        <v>2</v>
      </c>
    </row>
    <row r="27" spans="1:7" x14ac:dyDescent="0.3">
      <c r="A27" s="34" t="s">
        <v>44</v>
      </c>
      <c r="B27" s="1" t="s">
        <v>407</v>
      </c>
      <c r="D27">
        <v>7044</v>
      </c>
      <c r="E27" s="46">
        <v>0.13964643003974236</v>
      </c>
      <c r="F27" s="46">
        <v>4.1000000000000002E-2</v>
      </c>
      <c r="G27">
        <f t="shared" si="0"/>
        <v>2</v>
      </c>
    </row>
    <row r="28" spans="1:7" x14ac:dyDescent="0.3">
      <c r="A28" s="34" t="s">
        <v>35</v>
      </c>
      <c r="B28" s="1" t="s">
        <v>398</v>
      </c>
      <c r="D28">
        <v>490</v>
      </c>
      <c r="E28" s="46">
        <v>0.62121212121212122</v>
      </c>
      <c r="F28" s="46" t="s">
        <v>758</v>
      </c>
      <c r="G28">
        <f t="shared" si="0"/>
        <v>1.8</v>
      </c>
    </row>
    <row r="29" spans="1:7" x14ac:dyDescent="0.3">
      <c r="A29" s="34" t="s">
        <v>198</v>
      </c>
      <c r="B29" s="1" t="s">
        <v>566</v>
      </c>
      <c r="D29">
        <v>175</v>
      </c>
      <c r="E29" s="46">
        <v>0.28042328042328041</v>
      </c>
      <c r="F29" s="46" t="s">
        <v>758</v>
      </c>
      <c r="G29">
        <f t="shared" si="0"/>
        <v>1.8</v>
      </c>
    </row>
    <row r="30" spans="1:7" x14ac:dyDescent="0.3">
      <c r="A30" s="34" t="s">
        <v>30</v>
      </c>
      <c r="B30" s="1" t="s">
        <v>392</v>
      </c>
      <c r="D30">
        <v>1239</v>
      </c>
      <c r="E30" s="46">
        <v>0.33539891556932611</v>
      </c>
      <c r="F30" s="46">
        <v>0.111</v>
      </c>
      <c r="G30">
        <f t="shared" si="0"/>
        <v>2</v>
      </c>
    </row>
    <row r="31" spans="1:7" x14ac:dyDescent="0.3">
      <c r="A31" s="34" t="s">
        <v>29</v>
      </c>
      <c r="B31" s="1" t="s">
        <v>725</v>
      </c>
      <c r="D31">
        <v>1601</v>
      </c>
      <c r="E31" s="46">
        <v>0.36915077989601386</v>
      </c>
      <c r="F31" s="46">
        <v>0.11600000000000001</v>
      </c>
      <c r="G31">
        <f t="shared" si="0"/>
        <v>2</v>
      </c>
    </row>
    <row r="32" spans="1:7" x14ac:dyDescent="0.3">
      <c r="A32" s="34" t="s">
        <v>52</v>
      </c>
      <c r="B32" s="1" t="s">
        <v>413</v>
      </c>
      <c r="D32">
        <v>1428</v>
      </c>
      <c r="E32" s="46">
        <v>0.41317733990147781</v>
      </c>
      <c r="F32" s="46">
        <v>2.1000000000000001E-2</v>
      </c>
      <c r="G32">
        <f t="shared" si="0"/>
        <v>2</v>
      </c>
    </row>
    <row r="33" spans="1:7" x14ac:dyDescent="0.3">
      <c r="A33" s="34" t="s">
        <v>710</v>
      </c>
      <c r="B33" s="1" t="s">
        <v>500</v>
      </c>
      <c r="D33">
        <v>485</v>
      </c>
      <c r="E33" s="46">
        <v>0.25865209471766848</v>
      </c>
      <c r="F33" s="46">
        <v>2.3E-2</v>
      </c>
      <c r="G33">
        <f t="shared" si="0"/>
        <v>1.8</v>
      </c>
    </row>
    <row r="34" spans="1:7" x14ac:dyDescent="0.3">
      <c r="A34" s="34" t="s">
        <v>142</v>
      </c>
      <c r="B34" s="1" t="s">
        <v>510</v>
      </c>
      <c r="C34" s="1" t="s">
        <v>726</v>
      </c>
      <c r="D34">
        <v>89</v>
      </c>
      <c r="E34" s="46">
        <v>0.18279569892473119</v>
      </c>
      <c r="F34" s="46" t="s">
        <v>758</v>
      </c>
      <c r="G34">
        <f t="shared" si="0"/>
        <v>1.8</v>
      </c>
    </row>
    <row r="35" spans="1:7" x14ac:dyDescent="0.3">
      <c r="A35" s="34" t="s">
        <v>131</v>
      </c>
      <c r="B35" s="1" t="s">
        <v>497</v>
      </c>
      <c r="D35">
        <v>11046</v>
      </c>
      <c r="E35" s="46">
        <v>0.24085915723889162</v>
      </c>
      <c r="F35" s="46">
        <v>8.9999999999999993E-3</v>
      </c>
      <c r="G35">
        <f t="shared" si="0"/>
        <v>2</v>
      </c>
    </row>
    <row r="36" spans="1:7" x14ac:dyDescent="0.3">
      <c r="A36" s="34" t="s">
        <v>248</v>
      </c>
      <c r="B36" s="1" t="s">
        <v>617</v>
      </c>
      <c r="D36">
        <v>14279</v>
      </c>
      <c r="E36" s="46">
        <v>0.30572866730584852</v>
      </c>
      <c r="F36" s="46">
        <v>5.5E-2</v>
      </c>
      <c r="G36">
        <f t="shared" si="0"/>
        <v>2</v>
      </c>
    </row>
    <row r="37" spans="1:7" x14ac:dyDescent="0.3">
      <c r="A37" s="34" t="s">
        <v>162</v>
      </c>
      <c r="B37" s="1" t="s">
        <v>530</v>
      </c>
      <c r="D37">
        <v>3353</v>
      </c>
      <c r="E37" s="46">
        <v>0.61356852103120763</v>
      </c>
      <c r="F37" s="46">
        <v>0.16200000000000001</v>
      </c>
      <c r="G37">
        <f t="shared" si="0"/>
        <v>1.8</v>
      </c>
    </row>
    <row r="38" spans="1:7" x14ac:dyDescent="0.3">
      <c r="A38" s="34" t="s">
        <v>160</v>
      </c>
      <c r="B38" s="1" t="s">
        <v>528</v>
      </c>
      <c r="D38">
        <v>3096</v>
      </c>
      <c r="E38" s="46">
        <v>0.38647342995169082</v>
      </c>
      <c r="F38" s="46">
        <v>5.2999999999999999E-2</v>
      </c>
      <c r="G38">
        <f t="shared" si="0"/>
        <v>2</v>
      </c>
    </row>
    <row r="39" spans="1:7" x14ac:dyDescent="0.3">
      <c r="A39" s="34" t="s">
        <v>250</v>
      </c>
      <c r="B39" s="1" t="s">
        <v>619</v>
      </c>
      <c r="D39">
        <v>5482</v>
      </c>
      <c r="E39" s="46">
        <v>0.45907749650566859</v>
      </c>
      <c r="F39" s="46">
        <v>9.0999999999999998E-2</v>
      </c>
      <c r="G39">
        <f t="shared" si="0"/>
        <v>2</v>
      </c>
    </row>
    <row r="40" spans="1:7" x14ac:dyDescent="0.3">
      <c r="A40" s="34" t="s">
        <v>259</v>
      </c>
      <c r="B40" s="1" t="s">
        <v>630</v>
      </c>
      <c r="D40">
        <v>830</v>
      </c>
      <c r="E40" s="46">
        <v>0.45490981963927857</v>
      </c>
      <c r="F40" s="46">
        <v>2E-3</v>
      </c>
      <c r="G40">
        <f t="shared" si="0"/>
        <v>1.8</v>
      </c>
    </row>
    <row r="41" spans="1:7" x14ac:dyDescent="0.3">
      <c r="A41" s="34" t="s">
        <v>711</v>
      </c>
      <c r="B41" s="1" t="s">
        <v>578</v>
      </c>
      <c r="D41">
        <v>657</v>
      </c>
      <c r="E41" s="46">
        <v>0.54300000000000004</v>
      </c>
      <c r="F41" s="46">
        <v>0.06</v>
      </c>
      <c r="G41">
        <f t="shared" si="0"/>
        <v>1.8</v>
      </c>
    </row>
    <row r="42" spans="1:7" x14ac:dyDescent="0.3">
      <c r="A42" s="34" t="s">
        <v>101</v>
      </c>
      <c r="B42" s="1" t="s">
        <v>463</v>
      </c>
      <c r="D42">
        <v>696</v>
      </c>
      <c r="E42" s="46">
        <v>0.43665768194070081</v>
      </c>
      <c r="F42" s="46">
        <v>0.03</v>
      </c>
      <c r="G42">
        <f t="shared" si="0"/>
        <v>1.8</v>
      </c>
    </row>
    <row r="43" spans="1:7" x14ac:dyDescent="0.3">
      <c r="A43" s="34" t="s">
        <v>17</v>
      </c>
      <c r="B43" s="1" t="s">
        <v>380</v>
      </c>
      <c r="D43">
        <v>2521</v>
      </c>
      <c r="E43" s="46">
        <v>0.45339299030574198</v>
      </c>
      <c r="F43" s="46">
        <v>1.4999999999999999E-2</v>
      </c>
      <c r="G43">
        <f t="shared" si="0"/>
        <v>2</v>
      </c>
    </row>
    <row r="44" spans="1:7" x14ac:dyDescent="0.3">
      <c r="A44" s="34" t="s">
        <v>139</v>
      </c>
      <c r="B44" s="1" t="s">
        <v>507</v>
      </c>
      <c r="D44">
        <v>949</v>
      </c>
      <c r="E44" s="46">
        <v>0.29401251117068811</v>
      </c>
      <c r="F44" s="46">
        <v>0.03</v>
      </c>
      <c r="G44">
        <f t="shared" si="0"/>
        <v>1.8</v>
      </c>
    </row>
    <row r="45" spans="1:7" x14ac:dyDescent="0.3">
      <c r="A45" s="34" t="s">
        <v>203</v>
      </c>
      <c r="B45" s="1" t="s">
        <v>571</v>
      </c>
      <c r="D45">
        <v>11875</v>
      </c>
      <c r="E45" s="46">
        <v>0.41724627395315828</v>
      </c>
      <c r="F45" s="46">
        <v>0.161</v>
      </c>
      <c r="G45">
        <f t="shared" si="0"/>
        <v>2</v>
      </c>
    </row>
    <row r="46" spans="1:7" x14ac:dyDescent="0.3">
      <c r="A46" s="34" t="s">
        <v>299</v>
      </c>
      <c r="B46" s="1" t="s">
        <v>675</v>
      </c>
      <c r="D46">
        <v>541</v>
      </c>
      <c r="E46" s="46">
        <v>0.25938566552901021</v>
      </c>
      <c r="F46" s="46" t="s">
        <v>758</v>
      </c>
      <c r="G46">
        <f t="shared" si="0"/>
        <v>1.8</v>
      </c>
    </row>
    <row r="47" spans="1:7" x14ac:dyDescent="0.3">
      <c r="A47" s="34" t="s">
        <v>282</v>
      </c>
      <c r="B47" s="1" t="s">
        <v>657</v>
      </c>
      <c r="D47">
        <v>1531</v>
      </c>
      <c r="E47" s="46">
        <v>0.42433234421364985</v>
      </c>
      <c r="F47" s="46">
        <v>0.17199999999999999</v>
      </c>
      <c r="G47">
        <f t="shared" si="0"/>
        <v>2</v>
      </c>
    </row>
    <row r="48" spans="1:7" x14ac:dyDescent="0.3">
      <c r="A48" s="34" t="s">
        <v>303</v>
      </c>
      <c r="B48" s="1" t="s">
        <v>679</v>
      </c>
      <c r="D48">
        <v>151</v>
      </c>
      <c r="E48" s="46">
        <v>0.20571428571428571</v>
      </c>
      <c r="F48" s="46" t="s">
        <v>758</v>
      </c>
      <c r="G48">
        <f t="shared" si="0"/>
        <v>1.8</v>
      </c>
    </row>
    <row r="49" spans="1:7" x14ac:dyDescent="0.3">
      <c r="A49" s="34" t="s">
        <v>266</v>
      </c>
      <c r="B49" s="1" t="s">
        <v>637</v>
      </c>
      <c r="D49">
        <v>118</v>
      </c>
      <c r="E49" s="46">
        <v>0.59602649006622521</v>
      </c>
      <c r="F49" s="46" t="s">
        <v>758</v>
      </c>
      <c r="G49">
        <f t="shared" si="0"/>
        <v>1.8</v>
      </c>
    </row>
    <row r="50" spans="1:7" x14ac:dyDescent="0.3">
      <c r="A50" s="34" t="s">
        <v>284</v>
      </c>
      <c r="B50" s="1" t="s">
        <v>659</v>
      </c>
      <c r="D50">
        <v>784</v>
      </c>
      <c r="E50" s="46">
        <v>0.46500593119810202</v>
      </c>
      <c r="F50" s="46">
        <v>0.189</v>
      </c>
      <c r="G50">
        <f t="shared" si="0"/>
        <v>1.8</v>
      </c>
    </row>
    <row r="51" spans="1:7" x14ac:dyDescent="0.3">
      <c r="A51" s="34" t="s">
        <v>262</v>
      </c>
      <c r="B51" s="1" t="s">
        <v>633</v>
      </c>
      <c r="D51">
        <v>1697</v>
      </c>
      <c r="E51" s="46">
        <v>0.45977596741344195</v>
      </c>
      <c r="F51" s="46">
        <v>0.01</v>
      </c>
      <c r="G51">
        <f t="shared" si="0"/>
        <v>2</v>
      </c>
    </row>
    <row r="52" spans="1:7" x14ac:dyDescent="0.3">
      <c r="A52" s="34" t="s">
        <v>217</v>
      </c>
      <c r="B52" s="1" t="s">
        <v>585</v>
      </c>
      <c r="D52">
        <v>500</v>
      </c>
      <c r="E52" s="46">
        <v>0.57612456747404839</v>
      </c>
      <c r="F52" s="46">
        <v>5.8999999999999997E-2</v>
      </c>
      <c r="G52">
        <f t="shared" si="0"/>
        <v>1.8</v>
      </c>
    </row>
    <row r="53" spans="1:7" x14ac:dyDescent="0.3">
      <c r="A53" s="34" t="s">
        <v>222</v>
      </c>
      <c r="B53" s="1" t="s">
        <v>590</v>
      </c>
      <c r="D53">
        <v>423</v>
      </c>
      <c r="E53" s="46">
        <v>0.20479302832244009</v>
      </c>
      <c r="F53" s="46">
        <v>7.5999999999999998E-2</v>
      </c>
      <c r="G53">
        <f t="shared" si="0"/>
        <v>1.8</v>
      </c>
    </row>
    <row r="54" spans="1:7" x14ac:dyDescent="0.3">
      <c r="A54" s="34" t="s">
        <v>90</v>
      </c>
      <c r="B54" s="1" t="s">
        <v>452</v>
      </c>
      <c r="D54">
        <v>165</v>
      </c>
      <c r="E54" s="46">
        <v>0.4098360655737705</v>
      </c>
      <c r="F54" s="46">
        <v>5.0000000000000001E-3</v>
      </c>
      <c r="G54">
        <f t="shared" si="0"/>
        <v>1.8</v>
      </c>
    </row>
    <row r="55" spans="1:7" x14ac:dyDescent="0.3">
      <c r="A55" s="34" t="s">
        <v>75</v>
      </c>
      <c r="B55" s="1" t="s">
        <v>437</v>
      </c>
      <c r="D55">
        <v>161</v>
      </c>
      <c r="E55" s="46">
        <v>0.2857142857142857</v>
      </c>
      <c r="F55" s="46" t="s">
        <v>758</v>
      </c>
      <c r="G55">
        <f t="shared" si="0"/>
        <v>1.8</v>
      </c>
    </row>
    <row r="56" spans="1:7" x14ac:dyDescent="0.3">
      <c r="A56" s="34" t="s">
        <v>96</v>
      </c>
      <c r="B56" s="1" t="s">
        <v>458</v>
      </c>
      <c r="D56">
        <v>1016</v>
      </c>
      <c r="E56" s="46">
        <v>0.32767232767232768</v>
      </c>
      <c r="F56" s="46">
        <v>2.9000000000000001E-2</v>
      </c>
      <c r="G56">
        <f t="shared" si="0"/>
        <v>2</v>
      </c>
    </row>
    <row r="57" spans="1:7" x14ac:dyDescent="0.3">
      <c r="A57" s="34" t="s">
        <v>33</v>
      </c>
      <c r="B57" s="1" t="s">
        <v>396</v>
      </c>
      <c r="D57">
        <v>362</v>
      </c>
      <c r="E57" s="46">
        <v>0.31950207468879666</v>
      </c>
      <c r="F57" s="46" t="s">
        <v>758</v>
      </c>
      <c r="G57">
        <f t="shared" si="0"/>
        <v>1.8</v>
      </c>
    </row>
    <row r="58" spans="1:7" x14ac:dyDescent="0.3">
      <c r="A58" s="34" t="s">
        <v>166</v>
      </c>
      <c r="B58" s="1" t="s">
        <v>534</v>
      </c>
      <c r="D58">
        <v>93</v>
      </c>
      <c r="E58" s="46">
        <v>0.42307692307692307</v>
      </c>
      <c r="F58" s="46" t="s">
        <v>758</v>
      </c>
      <c r="G58">
        <f t="shared" si="0"/>
        <v>1.8</v>
      </c>
    </row>
    <row r="59" spans="1:7" x14ac:dyDescent="0.3">
      <c r="A59" s="34" t="s">
        <v>63</v>
      </c>
      <c r="B59" s="1" t="s">
        <v>424</v>
      </c>
      <c r="D59">
        <v>244</v>
      </c>
      <c r="E59" s="46">
        <v>0.41218637992831542</v>
      </c>
      <c r="F59" s="46" t="s">
        <v>758</v>
      </c>
      <c r="G59">
        <f t="shared" si="0"/>
        <v>1.8</v>
      </c>
    </row>
    <row r="60" spans="1:7" x14ac:dyDescent="0.3">
      <c r="A60" s="34" t="s">
        <v>193</v>
      </c>
      <c r="B60" s="1" t="s">
        <v>561</v>
      </c>
      <c r="D60">
        <v>365</v>
      </c>
      <c r="E60" s="46">
        <v>0.57097791798107256</v>
      </c>
      <c r="F60" s="46" t="s">
        <v>758</v>
      </c>
      <c r="G60">
        <f t="shared" si="0"/>
        <v>1.8</v>
      </c>
    </row>
    <row r="61" spans="1:7" x14ac:dyDescent="0.3">
      <c r="A61" s="34" t="s">
        <v>134</v>
      </c>
      <c r="B61" s="1" t="s">
        <v>502</v>
      </c>
      <c r="D61">
        <v>44</v>
      </c>
      <c r="E61" s="46" t="s">
        <v>758</v>
      </c>
      <c r="F61" s="46" t="s">
        <v>758</v>
      </c>
      <c r="G61">
        <f t="shared" si="0"/>
        <v>1.8</v>
      </c>
    </row>
    <row r="62" spans="1:7" x14ac:dyDescent="0.3">
      <c r="A62" s="34" t="s">
        <v>239</v>
      </c>
      <c r="B62" s="1" t="s">
        <v>608</v>
      </c>
      <c r="D62">
        <v>457</v>
      </c>
      <c r="E62" s="46">
        <v>0.50093457943925235</v>
      </c>
      <c r="F62" s="46" t="s">
        <v>758</v>
      </c>
      <c r="G62">
        <f t="shared" si="0"/>
        <v>1.8</v>
      </c>
    </row>
    <row r="63" spans="1:7" x14ac:dyDescent="0.3">
      <c r="A63" s="34" t="s">
        <v>170</v>
      </c>
      <c r="B63" s="1" t="s">
        <v>538</v>
      </c>
      <c r="D63">
        <v>624</v>
      </c>
      <c r="E63" s="46">
        <v>0.33422459893048129</v>
      </c>
      <c r="F63" s="46" t="s">
        <v>758</v>
      </c>
      <c r="G63">
        <f t="shared" si="0"/>
        <v>1.8</v>
      </c>
    </row>
    <row r="64" spans="1:7" x14ac:dyDescent="0.3">
      <c r="A64" s="34" t="s">
        <v>48</v>
      </c>
      <c r="B64" s="1" t="s">
        <v>410</v>
      </c>
      <c r="C64" s="1" t="s">
        <v>726</v>
      </c>
      <c r="D64">
        <v>344</v>
      </c>
      <c r="E64" s="46">
        <v>0.375</v>
      </c>
      <c r="F64" s="46">
        <v>5.0000000000000001E-3</v>
      </c>
      <c r="G64">
        <f t="shared" si="0"/>
        <v>1.8</v>
      </c>
    </row>
    <row r="65" spans="1:8" x14ac:dyDescent="0.3">
      <c r="A65" s="34" t="s">
        <v>254</v>
      </c>
      <c r="B65" s="1" t="s">
        <v>623</v>
      </c>
      <c r="D65">
        <v>2708</v>
      </c>
      <c r="E65" s="46">
        <v>0.39256865912762517</v>
      </c>
      <c r="F65" s="46">
        <v>1.4999999999999999E-2</v>
      </c>
      <c r="G65">
        <f t="shared" si="0"/>
        <v>2</v>
      </c>
    </row>
    <row r="66" spans="1:8" x14ac:dyDescent="0.3">
      <c r="A66" s="34" t="s">
        <v>201</v>
      </c>
      <c r="B66" s="1" t="s">
        <v>569</v>
      </c>
      <c r="D66">
        <v>1396</v>
      </c>
      <c r="E66" s="46">
        <v>0.16960208741030658</v>
      </c>
      <c r="F66" s="46">
        <v>7.9000000000000001E-2</v>
      </c>
      <c r="G66">
        <f t="shared" si="0"/>
        <v>2</v>
      </c>
    </row>
    <row r="67" spans="1:8" x14ac:dyDescent="0.3">
      <c r="A67" s="34" t="s">
        <v>280</v>
      </c>
      <c r="B67" s="1" t="s">
        <v>655</v>
      </c>
      <c r="C67" s="1" t="s">
        <v>726</v>
      </c>
      <c r="D67">
        <v>19</v>
      </c>
      <c r="E67" s="46" t="s">
        <v>783</v>
      </c>
      <c r="F67" s="46" t="s">
        <v>758</v>
      </c>
      <c r="G67">
        <f t="shared" si="0"/>
        <v>1.8</v>
      </c>
    </row>
    <row r="68" spans="1:8" x14ac:dyDescent="0.3">
      <c r="A68" s="34" t="s">
        <v>251</v>
      </c>
      <c r="B68" s="1" t="s">
        <v>620</v>
      </c>
      <c r="D68">
        <v>3473</v>
      </c>
      <c r="E68" s="46">
        <v>0.47249402043922589</v>
      </c>
      <c r="F68" s="46">
        <v>4.9000000000000002E-2</v>
      </c>
      <c r="G68">
        <f t="shared" si="0"/>
        <v>2</v>
      </c>
    </row>
    <row r="69" spans="1:8" x14ac:dyDescent="0.3">
      <c r="A69" s="34" t="s">
        <v>311</v>
      </c>
      <c r="B69" s="1" t="s">
        <v>688</v>
      </c>
      <c r="D69">
        <v>3380</v>
      </c>
      <c r="E69" s="46">
        <v>0.48173207036535859</v>
      </c>
      <c r="F69" s="46">
        <v>0.14899999999999999</v>
      </c>
      <c r="G69">
        <f t="shared" si="0"/>
        <v>2</v>
      </c>
    </row>
    <row r="70" spans="1:8" x14ac:dyDescent="0.3">
      <c r="A70" s="34" t="s">
        <v>59</v>
      </c>
      <c r="B70" s="1" t="s">
        <v>420</v>
      </c>
      <c r="D70">
        <v>5998</v>
      </c>
      <c r="E70" s="46">
        <v>0.40893423411002344</v>
      </c>
      <c r="F70" s="46">
        <v>0.20399999999999999</v>
      </c>
      <c r="G70">
        <f t="shared" ref="G70:G133" si="1">IF(OR(IF(ISNUMBER(D70),D70,0)&lt;=1000,IF(ISNUMBER(E70),E70,0)&gt;=0.6,IF(ISNUMBER(F70),F70,0)&gt;=0.6),1.8,2)</f>
        <v>2</v>
      </c>
    </row>
    <row r="71" spans="1:8" x14ac:dyDescent="0.3">
      <c r="A71" s="34" t="s">
        <v>135</v>
      </c>
      <c r="B71" s="1" t="s">
        <v>503</v>
      </c>
      <c r="D71">
        <v>88</v>
      </c>
      <c r="E71" s="46">
        <v>0.55319148936170215</v>
      </c>
      <c r="F71" s="46">
        <v>3.6999999999999998E-2</v>
      </c>
      <c r="G71">
        <f t="shared" si="1"/>
        <v>1.8</v>
      </c>
    </row>
    <row r="72" spans="1:8" x14ac:dyDescent="0.3">
      <c r="A72" s="34" t="s">
        <v>207</v>
      </c>
      <c r="B72" s="1" t="s">
        <v>575</v>
      </c>
      <c r="D72">
        <v>1979</v>
      </c>
      <c r="E72" s="46">
        <v>0.32351566152407668</v>
      </c>
      <c r="F72" s="46">
        <v>8.0000000000000002E-3</v>
      </c>
      <c r="G72">
        <f t="shared" si="1"/>
        <v>2</v>
      </c>
    </row>
    <row r="73" spans="1:8" x14ac:dyDescent="0.3">
      <c r="A73" s="34" t="s">
        <v>231</v>
      </c>
      <c r="B73" s="1" t="s">
        <v>600</v>
      </c>
      <c r="D73">
        <v>20237</v>
      </c>
      <c r="E73" s="46">
        <v>0.28010087116001836</v>
      </c>
      <c r="F73" s="46">
        <v>0.20200000000000001</v>
      </c>
      <c r="G73">
        <f t="shared" si="1"/>
        <v>2</v>
      </c>
    </row>
    <row r="74" spans="1:8" x14ac:dyDescent="0.3">
      <c r="A74" s="34" t="s">
        <v>137</v>
      </c>
      <c r="B74" s="1" t="s">
        <v>505</v>
      </c>
      <c r="D74">
        <v>3296</v>
      </c>
      <c r="E74" s="46">
        <v>0.30141176470588238</v>
      </c>
      <c r="F74" s="46">
        <v>8.3000000000000004E-2</v>
      </c>
      <c r="G74">
        <f t="shared" si="1"/>
        <v>2</v>
      </c>
    </row>
    <row r="75" spans="1:8" x14ac:dyDescent="0.3">
      <c r="A75" s="34" t="s">
        <v>87</v>
      </c>
      <c r="B75" s="1" t="s">
        <v>449</v>
      </c>
      <c r="D75">
        <v>1679</v>
      </c>
      <c r="E75" s="46">
        <v>0.42450638792102208</v>
      </c>
      <c r="F75" s="46">
        <v>8.7999999999999995E-2</v>
      </c>
      <c r="G75">
        <f t="shared" si="1"/>
        <v>2</v>
      </c>
    </row>
    <row r="76" spans="1:8" x14ac:dyDescent="0.3">
      <c r="A76" s="34" t="s">
        <v>304</v>
      </c>
      <c r="B76" s="1" t="s">
        <v>680</v>
      </c>
      <c r="D76">
        <v>87</v>
      </c>
      <c r="E76" s="46">
        <v>0.55789473684210522</v>
      </c>
      <c r="F76" s="46" t="s">
        <v>758</v>
      </c>
      <c r="G76">
        <f t="shared" si="1"/>
        <v>1.8</v>
      </c>
    </row>
    <row r="77" spans="1:8" x14ac:dyDescent="0.3">
      <c r="A77" s="34" t="s">
        <v>27</v>
      </c>
      <c r="B77" s="1" t="s">
        <v>390</v>
      </c>
      <c r="D77">
        <v>389</v>
      </c>
      <c r="E77" s="46">
        <v>0.59578947368421054</v>
      </c>
      <c r="F77" s="46">
        <v>0.29199999999999998</v>
      </c>
      <c r="G77">
        <f t="shared" si="1"/>
        <v>1.8</v>
      </c>
    </row>
    <row r="78" spans="1:8" x14ac:dyDescent="0.3">
      <c r="A78" s="34" t="s">
        <v>105</v>
      </c>
      <c r="B78" s="1" t="s">
        <v>467</v>
      </c>
      <c r="D78">
        <v>4411</v>
      </c>
      <c r="E78" s="46">
        <v>0.22542163718634306</v>
      </c>
      <c r="F78" s="46">
        <v>0.08</v>
      </c>
      <c r="G78">
        <f t="shared" si="1"/>
        <v>2</v>
      </c>
    </row>
    <row r="79" spans="1:8" x14ac:dyDescent="0.3">
      <c r="A79" s="34" t="s">
        <v>79</v>
      </c>
      <c r="B79" s="1" t="s">
        <v>441</v>
      </c>
      <c r="D79">
        <v>2769</v>
      </c>
      <c r="E79" s="46">
        <v>0.48067554400779472</v>
      </c>
      <c r="F79" s="46">
        <v>0.16200000000000001</v>
      </c>
      <c r="G79">
        <f t="shared" si="1"/>
        <v>2</v>
      </c>
    </row>
    <row r="80" spans="1:8" x14ac:dyDescent="0.3">
      <c r="A80" s="34" t="s">
        <v>714</v>
      </c>
      <c r="B80" s="1" t="s">
        <v>625</v>
      </c>
      <c r="D80">
        <v>402</v>
      </c>
      <c r="E80" s="46" t="s">
        <v>758</v>
      </c>
      <c r="F80" s="46" t="s">
        <v>758</v>
      </c>
      <c r="G80">
        <f t="shared" si="1"/>
        <v>1.8</v>
      </c>
      <c r="H80" t="s">
        <v>778</v>
      </c>
    </row>
    <row r="81" spans="1:8" x14ac:dyDescent="0.3">
      <c r="A81" s="34" t="s">
        <v>722</v>
      </c>
      <c r="B81" s="1" t="s">
        <v>700</v>
      </c>
      <c r="D81">
        <v>222</v>
      </c>
      <c r="E81" s="46" t="s">
        <v>758</v>
      </c>
      <c r="F81" s="46" t="s">
        <v>758</v>
      </c>
      <c r="G81">
        <f t="shared" si="1"/>
        <v>1.8</v>
      </c>
      <c r="H81" t="s">
        <v>778</v>
      </c>
    </row>
    <row r="82" spans="1:8" x14ac:dyDescent="0.3">
      <c r="A82" s="34" t="s">
        <v>702</v>
      </c>
      <c r="B82" s="1" t="s">
        <v>729</v>
      </c>
      <c r="D82">
        <v>176</v>
      </c>
      <c r="E82" s="46" t="s">
        <v>758</v>
      </c>
      <c r="F82" s="46" t="s">
        <v>758</v>
      </c>
      <c r="G82">
        <f t="shared" si="1"/>
        <v>1.8</v>
      </c>
    </row>
    <row r="83" spans="1:8" x14ac:dyDescent="0.3">
      <c r="A83" s="34" t="s">
        <v>716</v>
      </c>
      <c r="B83" s="1" t="s">
        <v>649</v>
      </c>
      <c r="D83">
        <v>730</v>
      </c>
      <c r="E83" s="46" t="s">
        <v>758</v>
      </c>
      <c r="F83" s="46" t="s">
        <v>758</v>
      </c>
      <c r="G83">
        <f t="shared" si="1"/>
        <v>1.8</v>
      </c>
      <c r="H83" t="s">
        <v>778</v>
      </c>
    </row>
    <row r="84" spans="1:8" x14ac:dyDescent="0.3">
      <c r="A84" s="34" t="s">
        <v>709</v>
      </c>
      <c r="B84" s="1" t="s">
        <v>499</v>
      </c>
      <c r="D84">
        <v>24</v>
      </c>
      <c r="E84" s="46" t="s">
        <v>758</v>
      </c>
      <c r="F84" s="46" t="s">
        <v>758</v>
      </c>
      <c r="G84">
        <f t="shared" si="1"/>
        <v>1.8</v>
      </c>
      <c r="H84" t="s">
        <v>778</v>
      </c>
    </row>
    <row r="85" spans="1:8" x14ac:dyDescent="0.3">
      <c r="A85" s="34" t="s">
        <v>703</v>
      </c>
      <c r="B85" s="1" t="s">
        <v>432</v>
      </c>
      <c r="D85">
        <v>514</v>
      </c>
      <c r="E85" s="46" t="s">
        <v>758</v>
      </c>
      <c r="F85" s="46" t="s">
        <v>758</v>
      </c>
      <c r="G85">
        <f t="shared" si="1"/>
        <v>1.8</v>
      </c>
      <c r="H85" t="s">
        <v>778</v>
      </c>
    </row>
    <row r="86" spans="1:8" x14ac:dyDescent="0.3">
      <c r="A86" s="34" t="s">
        <v>713</v>
      </c>
      <c r="B86" s="1" t="s">
        <v>592</v>
      </c>
      <c r="D86">
        <v>60</v>
      </c>
      <c r="E86" s="46" t="s">
        <v>758</v>
      </c>
      <c r="F86" s="46" t="s">
        <v>758</v>
      </c>
      <c r="G86">
        <f t="shared" si="1"/>
        <v>1.8</v>
      </c>
      <c r="H86" t="s">
        <v>778</v>
      </c>
    </row>
    <row r="87" spans="1:8" x14ac:dyDescent="0.3">
      <c r="A87" s="34" t="s">
        <v>151</v>
      </c>
      <c r="B87" s="1" t="s">
        <v>519</v>
      </c>
      <c r="D87">
        <v>58</v>
      </c>
      <c r="E87" s="46" t="s">
        <v>758</v>
      </c>
      <c r="F87" s="46">
        <v>3.1E-2</v>
      </c>
      <c r="G87">
        <f t="shared" si="1"/>
        <v>1.8</v>
      </c>
    </row>
    <row r="88" spans="1:8" x14ac:dyDescent="0.3">
      <c r="A88" s="34" t="s">
        <v>228</v>
      </c>
      <c r="B88" s="1" t="s">
        <v>597</v>
      </c>
      <c r="D88">
        <v>19983</v>
      </c>
      <c r="E88" s="46">
        <v>0.29388137635560319</v>
      </c>
      <c r="F88" s="46">
        <v>0.2</v>
      </c>
      <c r="G88">
        <f t="shared" si="1"/>
        <v>2</v>
      </c>
    </row>
    <row r="89" spans="1:8" x14ac:dyDescent="0.3">
      <c r="A89" s="34" t="s">
        <v>43</v>
      </c>
      <c r="B89" s="1" t="s">
        <v>406</v>
      </c>
      <c r="D89">
        <v>21900</v>
      </c>
      <c r="E89" s="46">
        <v>0.38273684210526315</v>
      </c>
      <c r="F89" s="46">
        <v>0.182</v>
      </c>
      <c r="G89">
        <f t="shared" si="1"/>
        <v>2</v>
      </c>
    </row>
    <row r="90" spans="1:8" x14ac:dyDescent="0.3">
      <c r="A90" s="34" t="s">
        <v>265</v>
      </c>
      <c r="B90" s="1" t="s">
        <v>636</v>
      </c>
      <c r="D90">
        <v>30</v>
      </c>
      <c r="E90" s="46">
        <v>0.54761904761904767</v>
      </c>
      <c r="F90" s="46" t="s">
        <v>758</v>
      </c>
      <c r="G90">
        <f t="shared" si="1"/>
        <v>1.8</v>
      </c>
    </row>
    <row r="91" spans="1:8" x14ac:dyDescent="0.3">
      <c r="A91" s="34" t="s">
        <v>104</v>
      </c>
      <c r="B91" s="1" t="s">
        <v>466</v>
      </c>
      <c r="D91">
        <v>21184</v>
      </c>
      <c r="E91" s="46">
        <v>0.53482866043613708</v>
      </c>
      <c r="F91" s="46">
        <v>0.311</v>
      </c>
      <c r="G91">
        <f t="shared" si="1"/>
        <v>2</v>
      </c>
    </row>
    <row r="92" spans="1:8" x14ac:dyDescent="0.3">
      <c r="A92" s="34" t="s">
        <v>288</v>
      </c>
      <c r="B92" s="1" t="s">
        <v>663</v>
      </c>
      <c r="D92">
        <v>4619</v>
      </c>
      <c r="E92" s="46">
        <v>0.4050658157159952</v>
      </c>
      <c r="F92" s="46">
        <v>0.114</v>
      </c>
      <c r="G92">
        <f t="shared" si="1"/>
        <v>2</v>
      </c>
    </row>
    <row r="93" spans="1:8" x14ac:dyDescent="0.3">
      <c r="A93" s="34" t="s">
        <v>209</v>
      </c>
      <c r="B93" s="1" t="s">
        <v>577</v>
      </c>
      <c r="D93">
        <v>3893</v>
      </c>
      <c r="E93" s="46">
        <v>0.38470478847047884</v>
      </c>
      <c r="F93" s="46">
        <v>0.20100000000000001</v>
      </c>
      <c r="G93">
        <f t="shared" si="1"/>
        <v>2</v>
      </c>
    </row>
    <row r="94" spans="1:8" x14ac:dyDescent="0.3">
      <c r="A94" s="34" t="s">
        <v>22</v>
      </c>
      <c r="B94" s="1" t="s">
        <v>385</v>
      </c>
      <c r="D94">
        <v>876</v>
      </c>
      <c r="E94" s="46">
        <v>0.53435897435897439</v>
      </c>
      <c r="F94" s="46">
        <v>0.21</v>
      </c>
      <c r="G94">
        <f t="shared" si="1"/>
        <v>1.8</v>
      </c>
    </row>
    <row r="95" spans="1:8" x14ac:dyDescent="0.3">
      <c r="A95" s="34" t="s">
        <v>205</v>
      </c>
      <c r="B95" s="1" t="s">
        <v>573</v>
      </c>
      <c r="D95">
        <v>7135</v>
      </c>
      <c r="E95" s="46">
        <v>0.57655768044417022</v>
      </c>
      <c r="F95" s="46">
        <v>0.16200000000000001</v>
      </c>
      <c r="G95">
        <f t="shared" si="1"/>
        <v>2</v>
      </c>
    </row>
    <row r="96" spans="1:8" x14ac:dyDescent="0.3">
      <c r="A96" s="34" t="s">
        <v>249</v>
      </c>
      <c r="B96" s="1" t="s">
        <v>618</v>
      </c>
      <c r="D96">
        <v>873</v>
      </c>
      <c r="E96" s="46">
        <v>0.15065502183406113</v>
      </c>
      <c r="F96" s="46">
        <v>4.0000000000000001E-3</v>
      </c>
      <c r="G96">
        <f t="shared" si="1"/>
        <v>1.8</v>
      </c>
    </row>
    <row r="97" spans="1:7" x14ac:dyDescent="0.3">
      <c r="A97" s="34" t="s">
        <v>301</v>
      </c>
      <c r="B97" s="1" t="s">
        <v>677</v>
      </c>
      <c r="D97">
        <v>114</v>
      </c>
      <c r="E97" s="46">
        <v>0.54117647058823526</v>
      </c>
      <c r="F97" s="46" t="s">
        <v>758</v>
      </c>
      <c r="G97">
        <f t="shared" si="1"/>
        <v>1.8</v>
      </c>
    </row>
    <row r="98" spans="1:7" x14ac:dyDescent="0.3">
      <c r="A98" s="34" t="s">
        <v>144</v>
      </c>
      <c r="B98" s="1" t="s">
        <v>512</v>
      </c>
      <c r="C98" s="1" t="s">
        <v>726</v>
      </c>
      <c r="D98">
        <v>61</v>
      </c>
      <c r="E98" s="46">
        <v>0.41428571428571431</v>
      </c>
      <c r="F98" s="46" t="s">
        <v>758</v>
      </c>
      <c r="G98">
        <f t="shared" si="1"/>
        <v>1.8</v>
      </c>
    </row>
    <row r="99" spans="1:7" x14ac:dyDescent="0.3">
      <c r="A99" s="34" t="s">
        <v>147</v>
      </c>
      <c r="B99" s="1" t="s">
        <v>515</v>
      </c>
      <c r="C99" s="1" t="s">
        <v>726</v>
      </c>
      <c r="D99">
        <v>2957</v>
      </c>
      <c r="E99" s="46">
        <v>0.5191919191919192</v>
      </c>
      <c r="F99" s="46">
        <v>4.2999999999999997E-2</v>
      </c>
      <c r="G99">
        <f t="shared" si="1"/>
        <v>2</v>
      </c>
    </row>
    <row r="100" spans="1:7" x14ac:dyDescent="0.3">
      <c r="A100" s="34" t="s">
        <v>81</v>
      </c>
      <c r="B100" s="1" t="s">
        <v>443</v>
      </c>
      <c r="D100">
        <v>707</v>
      </c>
      <c r="E100" s="46">
        <v>0.67729083665338641</v>
      </c>
      <c r="F100" s="46">
        <v>0.23</v>
      </c>
      <c r="G100">
        <f t="shared" si="1"/>
        <v>1.8</v>
      </c>
    </row>
    <row r="101" spans="1:7" x14ac:dyDescent="0.3">
      <c r="A101" s="34" t="s">
        <v>314</v>
      </c>
      <c r="B101" s="1" t="s">
        <v>691</v>
      </c>
      <c r="D101">
        <v>3613</v>
      </c>
      <c r="E101" s="46">
        <v>0.67641633728590256</v>
      </c>
      <c r="F101" s="46">
        <v>0.32500000000000001</v>
      </c>
      <c r="G101">
        <f t="shared" si="1"/>
        <v>1.8</v>
      </c>
    </row>
    <row r="102" spans="1:7" x14ac:dyDescent="0.3">
      <c r="A102" s="34" t="s">
        <v>318</v>
      </c>
      <c r="B102" s="1" t="s">
        <v>695</v>
      </c>
      <c r="D102">
        <v>1341</v>
      </c>
      <c r="E102" s="46">
        <v>0.75032258064516133</v>
      </c>
      <c r="F102" s="46">
        <v>0.46899999999999997</v>
      </c>
      <c r="G102">
        <f t="shared" si="1"/>
        <v>1.8</v>
      </c>
    </row>
    <row r="103" spans="1:7" x14ac:dyDescent="0.3">
      <c r="A103" s="34" t="s">
        <v>240</v>
      </c>
      <c r="B103" s="1" t="s">
        <v>609</v>
      </c>
      <c r="D103">
        <v>2287</v>
      </c>
      <c r="E103" s="46">
        <v>0.39315230224321135</v>
      </c>
      <c r="F103" s="46">
        <v>5.1999999999999998E-2</v>
      </c>
      <c r="G103">
        <f t="shared" si="1"/>
        <v>2</v>
      </c>
    </row>
    <row r="104" spans="1:7" x14ac:dyDescent="0.3">
      <c r="A104" s="34" t="s">
        <v>172</v>
      </c>
      <c r="B104" s="1" t="s">
        <v>540</v>
      </c>
      <c r="D104">
        <v>241</v>
      </c>
      <c r="E104" s="46">
        <v>0.38524590163934425</v>
      </c>
      <c r="F104" s="46">
        <v>1.6E-2</v>
      </c>
      <c r="G104">
        <f t="shared" si="1"/>
        <v>1.8</v>
      </c>
    </row>
    <row r="105" spans="1:7" x14ac:dyDescent="0.3">
      <c r="A105" s="34" t="s">
        <v>244</v>
      </c>
      <c r="B105" s="1" t="s">
        <v>613</v>
      </c>
      <c r="D105">
        <v>40</v>
      </c>
      <c r="E105" s="46">
        <v>0.52083333333333337</v>
      </c>
      <c r="F105" s="46">
        <v>0.14299999999999999</v>
      </c>
      <c r="G105">
        <f t="shared" si="1"/>
        <v>1.8</v>
      </c>
    </row>
    <row r="106" spans="1:7" x14ac:dyDescent="0.3">
      <c r="A106" s="34" t="s">
        <v>41</v>
      </c>
      <c r="B106" s="1" t="s">
        <v>404</v>
      </c>
      <c r="C106" s="1" t="s">
        <v>726</v>
      </c>
      <c r="D106">
        <v>169</v>
      </c>
      <c r="E106" s="46">
        <v>0.16374269005847952</v>
      </c>
      <c r="F106" s="46">
        <v>1.2E-2</v>
      </c>
      <c r="G106">
        <f t="shared" si="1"/>
        <v>1.8</v>
      </c>
    </row>
    <row r="107" spans="1:7" x14ac:dyDescent="0.3">
      <c r="A107" s="34" t="s">
        <v>275</v>
      </c>
      <c r="B107" s="1" t="s">
        <v>646</v>
      </c>
      <c r="D107">
        <v>573</v>
      </c>
      <c r="E107" s="46">
        <v>0.18739903069466882</v>
      </c>
      <c r="F107" s="46" t="s">
        <v>758</v>
      </c>
      <c r="G107">
        <f t="shared" si="1"/>
        <v>1.8</v>
      </c>
    </row>
    <row r="108" spans="1:7" x14ac:dyDescent="0.3">
      <c r="A108" s="34" t="s">
        <v>169</v>
      </c>
      <c r="B108" s="1" t="s">
        <v>537</v>
      </c>
      <c r="D108">
        <v>109</v>
      </c>
      <c r="E108" s="46">
        <v>0.45833333333333331</v>
      </c>
      <c r="F108" s="46" t="s">
        <v>758</v>
      </c>
      <c r="G108">
        <f t="shared" si="1"/>
        <v>1.8</v>
      </c>
    </row>
    <row r="109" spans="1:7" x14ac:dyDescent="0.3">
      <c r="A109" s="34" t="s">
        <v>317</v>
      </c>
      <c r="B109" s="1" t="s">
        <v>694</v>
      </c>
      <c r="D109">
        <v>1082</v>
      </c>
      <c r="E109" s="46">
        <v>0.58160729080364537</v>
      </c>
      <c r="F109" s="46">
        <v>0.318</v>
      </c>
      <c r="G109">
        <f t="shared" si="1"/>
        <v>2</v>
      </c>
    </row>
    <row r="110" spans="1:7" x14ac:dyDescent="0.3">
      <c r="A110" s="34" t="s">
        <v>107</v>
      </c>
      <c r="B110" s="1" t="s">
        <v>469</v>
      </c>
      <c r="D110">
        <v>17282</v>
      </c>
      <c r="E110" s="46">
        <v>0.51764139590854397</v>
      </c>
      <c r="F110" s="46">
        <v>0.36799999999999999</v>
      </c>
      <c r="G110">
        <f t="shared" si="1"/>
        <v>2</v>
      </c>
    </row>
    <row r="111" spans="1:7" x14ac:dyDescent="0.3">
      <c r="A111" s="34" t="s">
        <v>39</v>
      </c>
      <c r="B111" s="1" t="s">
        <v>402</v>
      </c>
      <c r="D111">
        <v>2065</v>
      </c>
      <c r="E111" s="46">
        <v>0.18000925497454881</v>
      </c>
      <c r="F111" s="46">
        <v>4.7E-2</v>
      </c>
      <c r="G111">
        <f t="shared" si="1"/>
        <v>2</v>
      </c>
    </row>
    <row r="112" spans="1:7" x14ac:dyDescent="0.3">
      <c r="A112" s="34" t="s">
        <v>177</v>
      </c>
      <c r="B112" s="1" t="s">
        <v>545</v>
      </c>
      <c r="D112">
        <v>320</v>
      </c>
      <c r="E112" s="46">
        <v>0.62569832402234637</v>
      </c>
      <c r="F112" s="46">
        <v>5.0999999999999997E-2</v>
      </c>
      <c r="G112">
        <f t="shared" si="1"/>
        <v>1.8</v>
      </c>
    </row>
    <row r="113" spans="1:7" x14ac:dyDescent="0.3">
      <c r="A113" s="34" t="s">
        <v>83</v>
      </c>
      <c r="B113" s="1" t="s">
        <v>445</v>
      </c>
      <c r="D113">
        <v>1560</v>
      </c>
      <c r="E113" s="46">
        <v>0.56955380577427817</v>
      </c>
      <c r="F113" s="46">
        <v>9.9000000000000005E-2</v>
      </c>
      <c r="G113">
        <f t="shared" si="1"/>
        <v>2</v>
      </c>
    </row>
    <row r="114" spans="1:7" x14ac:dyDescent="0.3">
      <c r="A114" s="34" t="s">
        <v>769</v>
      </c>
      <c r="B114" s="1" t="s">
        <v>770</v>
      </c>
      <c r="D114">
        <v>135</v>
      </c>
      <c r="E114" s="46">
        <v>0.51271186440677963</v>
      </c>
      <c r="F114" s="46">
        <v>0.17599999999999999</v>
      </c>
      <c r="G114">
        <f t="shared" si="1"/>
        <v>1.8</v>
      </c>
    </row>
    <row r="115" spans="1:7" x14ac:dyDescent="0.3">
      <c r="A115" s="34" t="s">
        <v>712</v>
      </c>
      <c r="B115" s="1" t="s">
        <v>579</v>
      </c>
      <c r="D115">
        <v>261</v>
      </c>
      <c r="E115" s="46">
        <v>0.53725490196078429</v>
      </c>
      <c r="F115" s="46">
        <v>8.4000000000000005E-2</v>
      </c>
      <c r="G115">
        <f t="shared" si="1"/>
        <v>1.8</v>
      </c>
    </row>
    <row r="116" spans="1:7" x14ac:dyDescent="0.3">
      <c r="A116" s="34" t="s">
        <v>704</v>
      </c>
      <c r="B116" s="1" t="s">
        <v>489</v>
      </c>
      <c r="D116">
        <v>485</v>
      </c>
      <c r="E116" s="46">
        <v>0.52564102564102566</v>
      </c>
      <c r="F116" s="46">
        <v>0.27900000000000003</v>
      </c>
      <c r="G116">
        <f t="shared" si="1"/>
        <v>1.8</v>
      </c>
    </row>
    <row r="117" spans="1:7" x14ac:dyDescent="0.3">
      <c r="A117" s="34" t="s">
        <v>705</v>
      </c>
      <c r="B117" s="1" t="s">
        <v>490</v>
      </c>
      <c r="D117">
        <v>316</v>
      </c>
      <c r="E117" s="46">
        <v>0.55932203389830504</v>
      </c>
      <c r="F117" s="46">
        <v>0.20699999999999999</v>
      </c>
      <c r="G117">
        <f t="shared" si="1"/>
        <v>1.8</v>
      </c>
    </row>
    <row r="118" spans="1:7" x14ac:dyDescent="0.3">
      <c r="A118" s="34" t="s">
        <v>65</v>
      </c>
      <c r="B118" s="1" t="s">
        <v>426</v>
      </c>
      <c r="D118">
        <v>188</v>
      </c>
      <c r="E118" s="46">
        <v>0.60096153846153844</v>
      </c>
      <c r="F118" s="46">
        <v>0.26400000000000001</v>
      </c>
      <c r="G118">
        <f t="shared" si="1"/>
        <v>1.8</v>
      </c>
    </row>
    <row r="119" spans="1:7" x14ac:dyDescent="0.3">
      <c r="A119" s="34" t="s">
        <v>234</v>
      </c>
      <c r="B119" s="1" t="s">
        <v>603</v>
      </c>
      <c r="D119">
        <v>23</v>
      </c>
      <c r="E119" s="46">
        <v>0.30559999999999998</v>
      </c>
      <c r="F119" s="46" t="s">
        <v>758</v>
      </c>
      <c r="G119">
        <f t="shared" si="1"/>
        <v>1.8</v>
      </c>
    </row>
    <row r="120" spans="1:7" x14ac:dyDescent="0.3">
      <c r="A120" s="34" t="s">
        <v>720</v>
      </c>
      <c r="B120" s="1" t="s">
        <v>669</v>
      </c>
      <c r="D120">
        <v>69</v>
      </c>
      <c r="E120" s="46" t="s">
        <v>758</v>
      </c>
      <c r="F120" s="46" t="s">
        <v>758</v>
      </c>
      <c r="G120">
        <f t="shared" si="1"/>
        <v>1.8</v>
      </c>
    </row>
    <row r="121" spans="1:7" x14ac:dyDescent="0.3">
      <c r="A121" s="34" t="s">
        <v>117</v>
      </c>
      <c r="B121" s="1" t="s">
        <v>479</v>
      </c>
      <c r="D121">
        <v>19281</v>
      </c>
      <c r="E121" s="46">
        <v>9.4611816281796407E-2</v>
      </c>
      <c r="F121" s="46">
        <v>8.4000000000000005E-2</v>
      </c>
      <c r="G121">
        <f t="shared" si="1"/>
        <v>2</v>
      </c>
    </row>
    <row r="122" spans="1:7" x14ac:dyDescent="0.3">
      <c r="A122" s="34" t="s">
        <v>70</v>
      </c>
      <c r="B122" s="1" t="s">
        <v>431</v>
      </c>
      <c r="C122" s="1" t="s">
        <v>726</v>
      </c>
      <c r="D122">
        <v>45</v>
      </c>
      <c r="E122" s="46">
        <v>0.52307692307692311</v>
      </c>
      <c r="F122" s="46" t="s">
        <v>758</v>
      </c>
      <c r="G122">
        <f t="shared" si="1"/>
        <v>1.8</v>
      </c>
    </row>
    <row r="123" spans="1:7" x14ac:dyDescent="0.3">
      <c r="A123" s="34" t="s">
        <v>53</v>
      </c>
      <c r="B123" s="1" t="s">
        <v>414</v>
      </c>
      <c r="C123" s="1" t="s">
        <v>726</v>
      </c>
      <c r="D123">
        <v>1143</v>
      </c>
      <c r="E123" s="46">
        <v>0.2586466165413534</v>
      </c>
      <c r="F123" s="46">
        <v>2.7E-2</v>
      </c>
      <c r="G123">
        <f t="shared" si="1"/>
        <v>2</v>
      </c>
    </row>
    <row r="124" spans="1:7" x14ac:dyDescent="0.3">
      <c r="A124" s="34" t="s">
        <v>62</v>
      </c>
      <c r="B124" s="1" t="s">
        <v>423</v>
      </c>
      <c r="D124">
        <v>44</v>
      </c>
      <c r="E124" s="46">
        <v>0.65957446808510634</v>
      </c>
      <c r="F124" s="46" t="s">
        <v>758</v>
      </c>
      <c r="G124">
        <f t="shared" si="1"/>
        <v>1.8</v>
      </c>
    </row>
    <row r="125" spans="1:7" x14ac:dyDescent="0.3">
      <c r="A125" s="34" t="s">
        <v>55</v>
      </c>
      <c r="B125" s="1" t="s">
        <v>416</v>
      </c>
      <c r="D125">
        <v>4876</v>
      </c>
      <c r="E125" s="46">
        <v>0.46972443799854968</v>
      </c>
      <c r="F125" s="46">
        <v>7.5999999999999998E-2</v>
      </c>
      <c r="G125">
        <f t="shared" si="1"/>
        <v>2</v>
      </c>
    </row>
    <row r="126" spans="1:7" x14ac:dyDescent="0.3">
      <c r="A126" s="34" t="s">
        <v>19</v>
      </c>
      <c r="B126" s="1" t="s">
        <v>382</v>
      </c>
      <c r="D126">
        <v>18593</v>
      </c>
      <c r="E126" s="46">
        <v>0.47986650858472751</v>
      </c>
      <c r="F126" s="46">
        <v>0.17599999999999999</v>
      </c>
      <c r="G126">
        <f t="shared" si="1"/>
        <v>2</v>
      </c>
    </row>
    <row r="127" spans="1:7" x14ac:dyDescent="0.3">
      <c r="A127" s="34" t="s">
        <v>120</v>
      </c>
      <c r="B127" s="1" t="s">
        <v>482</v>
      </c>
      <c r="D127">
        <v>25354</v>
      </c>
      <c r="E127" s="46">
        <v>0.43979039301310041</v>
      </c>
      <c r="F127" s="46">
        <v>0.29899999999999999</v>
      </c>
      <c r="G127">
        <f t="shared" si="1"/>
        <v>2</v>
      </c>
    </row>
    <row r="128" spans="1:7" x14ac:dyDescent="0.3">
      <c r="A128" s="34" t="s">
        <v>269</v>
      </c>
      <c r="B128" s="1" t="s">
        <v>640</v>
      </c>
      <c r="D128">
        <v>1102</v>
      </c>
      <c r="E128" s="46">
        <v>0.49282920469361147</v>
      </c>
      <c r="F128" s="46">
        <v>2.1000000000000001E-2</v>
      </c>
      <c r="G128">
        <f t="shared" si="1"/>
        <v>2</v>
      </c>
    </row>
    <row r="129" spans="1:8" x14ac:dyDescent="0.3">
      <c r="A129" s="34" t="s">
        <v>21</v>
      </c>
      <c r="B129" s="1" t="s">
        <v>384</v>
      </c>
      <c r="D129">
        <v>1395</v>
      </c>
      <c r="E129" s="46">
        <v>0.21954022988505748</v>
      </c>
      <c r="F129" s="46">
        <v>0.23100000000000001</v>
      </c>
      <c r="G129">
        <f t="shared" si="1"/>
        <v>2</v>
      </c>
    </row>
    <row r="130" spans="1:8" x14ac:dyDescent="0.3">
      <c r="A130" s="34" t="s">
        <v>138</v>
      </c>
      <c r="B130" s="1" t="s">
        <v>506</v>
      </c>
      <c r="D130">
        <v>569</v>
      </c>
      <c r="E130" s="46">
        <v>0.41196581196581195</v>
      </c>
      <c r="F130" s="46">
        <v>7.2999999999999995E-2</v>
      </c>
      <c r="G130">
        <f t="shared" si="1"/>
        <v>1.8</v>
      </c>
    </row>
    <row r="131" spans="1:8" x14ac:dyDescent="0.3">
      <c r="A131" s="34" t="s">
        <v>145</v>
      </c>
      <c r="B131" s="1" t="s">
        <v>513</v>
      </c>
      <c r="C131" s="1" t="s">
        <v>726</v>
      </c>
      <c r="D131">
        <v>83</v>
      </c>
      <c r="E131" s="46">
        <v>0.14117647058823529</v>
      </c>
      <c r="F131" s="46" t="s">
        <v>758</v>
      </c>
      <c r="G131">
        <f t="shared" si="1"/>
        <v>1.8</v>
      </c>
    </row>
    <row r="132" spans="1:8" x14ac:dyDescent="0.3">
      <c r="A132" s="34" t="s">
        <v>40</v>
      </c>
      <c r="B132" s="1" t="s">
        <v>403</v>
      </c>
      <c r="D132">
        <v>1827</v>
      </c>
      <c r="E132" s="46">
        <v>0.21283095723014256</v>
      </c>
      <c r="F132" s="46">
        <v>2.8000000000000001E-2</v>
      </c>
      <c r="G132">
        <f t="shared" si="1"/>
        <v>2</v>
      </c>
    </row>
    <row r="133" spans="1:8" x14ac:dyDescent="0.3">
      <c r="A133" s="34" t="s">
        <v>221</v>
      </c>
      <c r="B133" s="1" t="s">
        <v>589</v>
      </c>
      <c r="D133">
        <v>508</v>
      </c>
      <c r="E133" s="46">
        <v>0.49436090225563911</v>
      </c>
      <c r="F133" s="46">
        <v>0.27700000000000002</v>
      </c>
      <c r="G133">
        <f t="shared" si="1"/>
        <v>1.8</v>
      </c>
    </row>
    <row r="134" spans="1:8" x14ac:dyDescent="0.3">
      <c r="A134" s="34" t="s">
        <v>295</v>
      </c>
      <c r="B134" s="1" t="s">
        <v>671</v>
      </c>
      <c r="D134">
        <v>74</v>
      </c>
      <c r="E134" s="46" t="s">
        <v>758</v>
      </c>
      <c r="F134" s="46" t="s">
        <v>758</v>
      </c>
      <c r="G134">
        <f t="shared" ref="G134:G197" si="2">IF(OR(IF(ISNUMBER(D134),D134,0)&lt;=1000,IF(ISNUMBER(E134),E134,0)&gt;=0.6,IF(ISNUMBER(F134),F134,0)&gt;=0.6),1.8,2)</f>
        <v>1.8</v>
      </c>
    </row>
    <row r="135" spans="1:8" x14ac:dyDescent="0.3">
      <c r="A135" s="34" t="s">
        <v>28</v>
      </c>
      <c r="B135" s="1" t="s">
        <v>391</v>
      </c>
      <c r="D135">
        <v>1253</v>
      </c>
      <c r="E135" s="46">
        <v>0.44691535150645623</v>
      </c>
      <c r="F135" s="46">
        <v>0.27900000000000003</v>
      </c>
      <c r="G135">
        <f t="shared" si="2"/>
        <v>2</v>
      </c>
    </row>
    <row r="136" spans="1:8" x14ac:dyDescent="0.3">
      <c r="A136" s="34" t="s">
        <v>89</v>
      </c>
      <c r="B136" s="1" t="s">
        <v>451</v>
      </c>
      <c r="C136" s="1" t="s">
        <v>726</v>
      </c>
      <c r="D136">
        <v>205</v>
      </c>
      <c r="E136" s="46">
        <v>0.76209677419354838</v>
      </c>
      <c r="F136" s="46">
        <v>0.29799999999999999</v>
      </c>
      <c r="G136">
        <f t="shared" si="2"/>
        <v>1.8</v>
      </c>
    </row>
    <row r="137" spans="1:8" x14ac:dyDescent="0.3">
      <c r="A137" s="34" t="s">
        <v>229</v>
      </c>
      <c r="B137" s="1" t="s">
        <v>598</v>
      </c>
      <c r="D137">
        <v>9603</v>
      </c>
      <c r="E137" s="46">
        <v>0.22219132369299222</v>
      </c>
      <c r="F137" s="46">
        <v>7.6999999999999999E-2</v>
      </c>
      <c r="G137">
        <f t="shared" si="2"/>
        <v>2</v>
      </c>
    </row>
    <row r="138" spans="1:8" x14ac:dyDescent="0.3">
      <c r="A138" s="34" t="s">
        <v>707</v>
      </c>
      <c r="B138" s="1" t="s">
        <v>492</v>
      </c>
      <c r="D138">
        <v>598</v>
      </c>
      <c r="E138" s="46" t="s">
        <v>758</v>
      </c>
      <c r="F138" s="46" t="s">
        <v>758</v>
      </c>
      <c r="G138">
        <f t="shared" si="2"/>
        <v>1.8</v>
      </c>
      <c r="H138" t="s">
        <v>778</v>
      </c>
    </row>
    <row r="139" spans="1:8" x14ac:dyDescent="0.3">
      <c r="A139" s="34" t="s">
        <v>119</v>
      </c>
      <c r="B139" s="1" t="s">
        <v>481</v>
      </c>
      <c r="D139">
        <v>30486</v>
      </c>
      <c r="E139" s="46" t="s">
        <v>783</v>
      </c>
      <c r="F139" s="46">
        <v>0.129</v>
      </c>
      <c r="G139">
        <f t="shared" si="2"/>
        <v>2</v>
      </c>
    </row>
    <row r="140" spans="1:8" x14ac:dyDescent="0.3">
      <c r="A140" s="34" t="s">
        <v>237</v>
      </c>
      <c r="B140" s="1" t="s">
        <v>606</v>
      </c>
      <c r="D140">
        <v>2635</v>
      </c>
      <c r="E140" s="46">
        <v>0.3734518894887266</v>
      </c>
      <c r="F140" s="46">
        <v>0.11</v>
      </c>
      <c r="G140">
        <f t="shared" si="2"/>
        <v>2</v>
      </c>
    </row>
    <row r="141" spans="1:8" x14ac:dyDescent="0.3">
      <c r="A141" s="34" t="s">
        <v>296</v>
      </c>
      <c r="B141" s="1" t="s">
        <v>672</v>
      </c>
      <c r="D141">
        <v>27</v>
      </c>
      <c r="E141" s="46">
        <v>0.48484848484848486</v>
      </c>
      <c r="F141" s="46" t="s">
        <v>758</v>
      </c>
      <c r="G141">
        <f t="shared" si="2"/>
        <v>1.8</v>
      </c>
    </row>
    <row r="142" spans="1:8" x14ac:dyDescent="0.3">
      <c r="A142" s="34" t="s">
        <v>252</v>
      </c>
      <c r="B142" s="1" t="s">
        <v>621</v>
      </c>
      <c r="D142">
        <v>597</v>
      </c>
      <c r="E142" s="46">
        <v>0.27716535433070866</v>
      </c>
      <c r="F142" s="46">
        <v>8.9999999999999993E-3</v>
      </c>
      <c r="G142">
        <f t="shared" si="2"/>
        <v>1.8</v>
      </c>
    </row>
    <row r="143" spans="1:8" x14ac:dyDescent="0.3">
      <c r="A143" s="34" t="s">
        <v>15</v>
      </c>
      <c r="B143" s="1" t="s">
        <v>378</v>
      </c>
      <c r="D143">
        <v>193</v>
      </c>
      <c r="E143" s="46">
        <v>0.6091370558375635</v>
      </c>
      <c r="F143" s="46">
        <v>0.14899999999999999</v>
      </c>
      <c r="G143">
        <f t="shared" si="2"/>
        <v>1.8</v>
      </c>
    </row>
    <row r="144" spans="1:8" x14ac:dyDescent="0.3">
      <c r="A144" s="34" t="s">
        <v>50</v>
      </c>
      <c r="B144" s="1" t="s">
        <v>411</v>
      </c>
      <c r="D144">
        <v>6323</v>
      </c>
      <c r="E144" s="46">
        <v>0.48843222645617856</v>
      </c>
      <c r="F144" s="46">
        <v>8.2000000000000003E-2</v>
      </c>
      <c r="G144">
        <f t="shared" si="2"/>
        <v>2</v>
      </c>
    </row>
    <row r="145" spans="1:7" x14ac:dyDescent="0.3">
      <c r="A145" s="34" t="s">
        <v>263</v>
      </c>
      <c r="B145" s="1" t="s">
        <v>634</v>
      </c>
      <c r="D145">
        <v>260</v>
      </c>
      <c r="E145" s="46">
        <v>0.44407894736842107</v>
      </c>
      <c r="F145" s="46" t="s">
        <v>758</v>
      </c>
      <c r="G145">
        <f t="shared" si="2"/>
        <v>1.8</v>
      </c>
    </row>
    <row r="146" spans="1:7" x14ac:dyDescent="0.3">
      <c r="A146" s="34" t="s">
        <v>215</v>
      </c>
      <c r="B146" s="1" t="s">
        <v>583</v>
      </c>
      <c r="D146">
        <v>224</v>
      </c>
      <c r="E146" s="46">
        <v>0.21551724137931033</v>
      </c>
      <c r="F146" s="46" t="s">
        <v>758</v>
      </c>
      <c r="G146">
        <f t="shared" si="2"/>
        <v>1.8</v>
      </c>
    </row>
    <row r="147" spans="1:7" x14ac:dyDescent="0.3">
      <c r="A147" s="34" t="s">
        <v>715</v>
      </c>
      <c r="B147" s="1" t="s">
        <v>627</v>
      </c>
      <c r="D147">
        <v>32</v>
      </c>
      <c r="E147" s="46">
        <v>0.78260869565217395</v>
      </c>
      <c r="F147" s="46">
        <v>0.02</v>
      </c>
      <c r="G147">
        <f t="shared" si="2"/>
        <v>1.8</v>
      </c>
    </row>
    <row r="148" spans="1:7" x14ac:dyDescent="0.3">
      <c r="A148" s="34" t="s">
        <v>294</v>
      </c>
      <c r="B148" s="1" t="s">
        <v>670</v>
      </c>
      <c r="D148">
        <v>395</v>
      </c>
      <c r="E148" s="46" t="s">
        <v>783</v>
      </c>
      <c r="F148" s="46" t="s">
        <v>758</v>
      </c>
      <c r="G148">
        <f t="shared" si="2"/>
        <v>1.8</v>
      </c>
    </row>
    <row r="149" spans="1:7" x14ac:dyDescent="0.3">
      <c r="A149" s="34" t="s">
        <v>149</v>
      </c>
      <c r="B149" s="1" t="s">
        <v>517</v>
      </c>
      <c r="C149" s="1" t="s">
        <v>726</v>
      </c>
      <c r="D149">
        <v>202</v>
      </c>
      <c r="E149" s="46">
        <v>0.53181818181818186</v>
      </c>
      <c r="F149" s="46">
        <v>0.06</v>
      </c>
      <c r="G149">
        <f t="shared" si="2"/>
        <v>1.8</v>
      </c>
    </row>
    <row r="150" spans="1:7" x14ac:dyDescent="0.3">
      <c r="A150" s="34" t="s">
        <v>290</v>
      </c>
      <c r="B150" s="1" t="s">
        <v>665</v>
      </c>
      <c r="D150">
        <v>3502</v>
      </c>
      <c r="E150" s="46">
        <v>0.34424278488545074</v>
      </c>
      <c r="F150" s="46">
        <v>0.14000000000000001</v>
      </c>
      <c r="G150">
        <f t="shared" si="2"/>
        <v>2</v>
      </c>
    </row>
    <row r="151" spans="1:7" x14ac:dyDescent="0.3">
      <c r="A151" s="34" t="s">
        <v>313</v>
      </c>
      <c r="B151" s="1" t="s">
        <v>690</v>
      </c>
      <c r="D151">
        <v>765</v>
      </c>
      <c r="E151" s="46">
        <v>0.66091245376078911</v>
      </c>
      <c r="F151" s="46">
        <v>0.43</v>
      </c>
      <c r="G151">
        <f t="shared" si="2"/>
        <v>1.8</v>
      </c>
    </row>
    <row r="152" spans="1:7" x14ac:dyDescent="0.3">
      <c r="A152" s="34" t="s">
        <v>60</v>
      </c>
      <c r="B152" s="1" t="s">
        <v>421</v>
      </c>
      <c r="D152">
        <v>102</v>
      </c>
      <c r="E152" s="46">
        <v>0.46296296296296297</v>
      </c>
      <c r="F152" s="46">
        <v>2.5000000000000001E-2</v>
      </c>
      <c r="G152">
        <f t="shared" si="2"/>
        <v>1.8</v>
      </c>
    </row>
    <row r="153" spans="1:7" x14ac:dyDescent="0.3">
      <c r="A153" s="34" t="s">
        <v>25</v>
      </c>
      <c r="B153" s="1" t="s">
        <v>388</v>
      </c>
      <c r="D153">
        <v>659</v>
      </c>
      <c r="E153" s="46">
        <v>0.44331210191082804</v>
      </c>
      <c r="F153" s="46">
        <v>0.34399999999999997</v>
      </c>
      <c r="G153">
        <f t="shared" si="2"/>
        <v>1.8</v>
      </c>
    </row>
    <row r="154" spans="1:7" x14ac:dyDescent="0.3">
      <c r="A154" s="34" t="s">
        <v>174</v>
      </c>
      <c r="B154" s="1" t="s">
        <v>542</v>
      </c>
      <c r="D154">
        <v>874</v>
      </c>
      <c r="E154" s="46">
        <v>0.58823529411764708</v>
      </c>
      <c r="F154" s="46">
        <v>1.7000000000000001E-2</v>
      </c>
      <c r="G154">
        <f t="shared" si="2"/>
        <v>1.8</v>
      </c>
    </row>
    <row r="155" spans="1:7" x14ac:dyDescent="0.3">
      <c r="A155" s="34" t="s">
        <v>267</v>
      </c>
      <c r="B155" s="1" t="s">
        <v>638</v>
      </c>
      <c r="D155">
        <v>486</v>
      </c>
      <c r="E155" s="46">
        <v>0.63427561837455826</v>
      </c>
      <c r="F155" s="46" t="s">
        <v>758</v>
      </c>
      <c r="G155">
        <f t="shared" si="2"/>
        <v>1.8</v>
      </c>
    </row>
    <row r="156" spans="1:7" x14ac:dyDescent="0.3">
      <c r="A156" s="34" t="s">
        <v>233</v>
      </c>
      <c r="B156" s="1" t="s">
        <v>602</v>
      </c>
      <c r="D156">
        <v>9661</v>
      </c>
      <c r="E156" s="46">
        <v>0.43816118484323907</v>
      </c>
      <c r="F156" s="46">
        <v>0.127</v>
      </c>
      <c r="G156">
        <f t="shared" si="2"/>
        <v>2</v>
      </c>
    </row>
    <row r="157" spans="1:7" x14ac:dyDescent="0.3">
      <c r="A157" s="34" t="s">
        <v>85</v>
      </c>
      <c r="B157" s="1" t="s">
        <v>447</v>
      </c>
      <c r="D157">
        <v>320</v>
      </c>
      <c r="E157" s="46">
        <v>0.37988826815642457</v>
      </c>
      <c r="F157" s="46">
        <v>1.0999999999999999E-2</v>
      </c>
      <c r="G157">
        <f t="shared" si="2"/>
        <v>1.8</v>
      </c>
    </row>
    <row r="158" spans="1:7" x14ac:dyDescent="0.3">
      <c r="A158" s="34" t="s">
        <v>247</v>
      </c>
      <c r="B158" s="1" t="s">
        <v>616</v>
      </c>
      <c r="D158">
        <v>10305</v>
      </c>
      <c r="E158" s="46">
        <v>0.27300436609275885</v>
      </c>
      <c r="F158" s="46">
        <v>4.4999999999999998E-2</v>
      </c>
      <c r="G158">
        <f t="shared" si="2"/>
        <v>2</v>
      </c>
    </row>
    <row r="159" spans="1:7" x14ac:dyDescent="0.3">
      <c r="A159" s="34" t="s">
        <v>246</v>
      </c>
      <c r="B159" s="1" t="s">
        <v>615</v>
      </c>
      <c r="D159">
        <v>1754</v>
      </c>
      <c r="E159" s="46">
        <v>0.21545893719806763</v>
      </c>
      <c r="F159" s="46">
        <v>1.2E-2</v>
      </c>
      <c r="G159">
        <f t="shared" si="2"/>
        <v>2</v>
      </c>
    </row>
    <row r="160" spans="1:7" x14ac:dyDescent="0.3">
      <c r="A160" s="34" t="s">
        <v>106</v>
      </c>
      <c r="B160" s="1" t="s">
        <v>468</v>
      </c>
      <c r="D160">
        <v>3937</v>
      </c>
      <c r="E160" s="46" t="s">
        <v>783</v>
      </c>
      <c r="F160" s="46">
        <v>4.4999999999999998E-2</v>
      </c>
      <c r="G160">
        <f t="shared" si="2"/>
        <v>2</v>
      </c>
    </row>
    <row r="161" spans="1:7" x14ac:dyDescent="0.3">
      <c r="A161" s="34" t="s">
        <v>291</v>
      </c>
      <c r="B161" s="1" t="s">
        <v>666</v>
      </c>
      <c r="D161">
        <v>1885</v>
      </c>
      <c r="E161" s="46">
        <v>0.32274331820474028</v>
      </c>
      <c r="F161" s="46">
        <v>0.14099999999999999</v>
      </c>
      <c r="G161">
        <f t="shared" si="2"/>
        <v>2</v>
      </c>
    </row>
    <row r="162" spans="1:7" x14ac:dyDescent="0.3">
      <c r="A162" s="34" t="s">
        <v>183</v>
      </c>
      <c r="B162" s="1" t="s">
        <v>551</v>
      </c>
      <c r="C162" s="1" t="s">
        <v>726</v>
      </c>
      <c r="D162">
        <v>759</v>
      </c>
      <c r="E162" s="46">
        <v>0.24181626187961985</v>
      </c>
      <c r="F162" s="46">
        <v>3.7999999999999999E-2</v>
      </c>
      <c r="G162">
        <f t="shared" si="2"/>
        <v>1.8</v>
      </c>
    </row>
    <row r="163" spans="1:7" x14ac:dyDescent="0.3">
      <c r="A163" s="34" t="s">
        <v>226</v>
      </c>
      <c r="B163" s="1" t="s">
        <v>595</v>
      </c>
      <c r="C163" s="1" t="s">
        <v>726</v>
      </c>
      <c r="D163">
        <v>72</v>
      </c>
      <c r="E163" s="46">
        <v>0.27631578947368424</v>
      </c>
      <c r="F163" s="46" t="s">
        <v>758</v>
      </c>
      <c r="G163">
        <f t="shared" si="2"/>
        <v>1.8</v>
      </c>
    </row>
    <row r="164" spans="1:7" x14ac:dyDescent="0.3">
      <c r="A164" s="34" t="s">
        <v>235</v>
      </c>
      <c r="B164" s="1" t="s">
        <v>604</v>
      </c>
      <c r="D164">
        <v>5628</v>
      </c>
      <c r="E164" s="46">
        <v>0.2814814814814815</v>
      </c>
      <c r="F164" s="46">
        <v>0.157</v>
      </c>
      <c r="G164">
        <f t="shared" si="2"/>
        <v>2</v>
      </c>
    </row>
    <row r="165" spans="1:7" x14ac:dyDescent="0.3">
      <c r="A165" s="34" t="s">
        <v>86</v>
      </c>
      <c r="B165" s="1" t="s">
        <v>448</v>
      </c>
      <c r="D165">
        <v>1454</v>
      </c>
      <c r="E165" s="46">
        <v>0.32667525773195877</v>
      </c>
      <c r="F165" s="46">
        <v>0.03</v>
      </c>
      <c r="G165">
        <f t="shared" si="2"/>
        <v>2</v>
      </c>
    </row>
    <row r="166" spans="1:7" x14ac:dyDescent="0.3">
      <c r="A166" s="34" t="s">
        <v>153</v>
      </c>
      <c r="B166" s="1" t="s">
        <v>521</v>
      </c>
      <c r="D166">
        <v>445</v>
      </c>
      <c r="E166" s="46">
        <v>0.46153846153846156</v>
      </c>
      <c r="F166" s="46" t="s">
        <v>758</v>
      </c>
      <c r="G166">
        <f t="shared" si="2"/>
        <v>1.8</v>
      </c>
    </row>
    <row r="167" spans="1:7" x14ac:dyDescent="0.3">
      <c r="A167" s="34" t="s">
        <v>78</v>
      </c>
      <c r="B167" s="1" t="s">
        <v>440</v>
      </c>
      <c r="D167">
        <v>8569</v>
      </c>
      <c r="E167" s="46">
        <v>0.49174064501629394</v>
      </c>
      <c r="F167" s="46">
        <v>0.154</v>
      </c>
      <c r="G167">
        <f t="shared" si="2"/>
        <v>2</v>
      </c>
    </row>
    <row r="168" spans="1:7" x14ac:dyDescent="0.3">
      <c r="A168" s="34" t="s">
        <v>152</v>
      </c>
      <c r="B168" s="1" t="s">
        <v>520</v>
      </c>
      <c r="D168">
        <v>625</v>
      </c>
      <c r="E168" s="46">
        <v>0.5409153952843273</v>
      </c>
      <c r="F168" s="46">
        <v>0.10100000000000001</v>
      </c>
      <c r="G168">
        <f t="shared" si="2"/>
        <v>1.8</v>
      </c>
    </row>
    <row r="169" spans="1:7" x14ac:dyDescent="0.3">
      <c r="A169" s="34" t="s">
        <v>322</v>
      </c>
      <c r="B169" s="1" t="s">
        <v>699</v>
      </c>
      <c r="D169">
        <v>862</v>
      </c>
      <c r="E169" s="46">
        <v>0.74973147153598285</v>
      </c>
      <c r="F169" s="46">
        <v>0.46700000000000003</v>
      </c>
      <c r="G169">
        <f t="shared" si="2"/>
        <v>1.8</v>
      </c>
    </row>
    <row r="170" spans="1:7" x14ac:dyDescent="0.3">
      <c r="A170" s="34" t="s">
        <v>293</v>
      </c>
      <c r="B170" s="1" t="s">
        <v>668</v>
      </c>
      <c r="D170">
        <v>1576</v>
      </c>
      <c r="E170" s="46">
        <v>0.3752254960914011</v>
      </c>
      <c r="F170" s="46">
        <v>9.5000000000000001E-2</v>
      </c>
      <c r="G170">
        <f t="shared" si="2"/>
        <v>2</v>
      </c>
    </row>
    <row r="171" spans="1:7" x14ac:dyDescent="0.3">
      <c r="A171" s="34" t="s">
        <v>225</v>
      </c>
      <c r="B171" s="1" t="s">
        <v>594</v>
      </c>
      <c r="C171" s="1" t="s">
        <v>726</v>
      </c>
      <c r="D171">
        <v>67</v>
      </c>
      <c r="E171" s="46" t="s">
        <v>783</v>
      </c>
      <c r="F171" s="46" t="s">
        <v>758</v>
      </c>
      <c r="G171">
        <f t="shared" si="2"/>
        <v>1.8</v>
      </c>
    </row>
    <row r="172" spans="1:7" x14ac:dyDescent="0.3">
      <c r="A172" s="34" t="s">
        <v>223</v>
      </c>
      <c r="B172" s="1" t="s">
        <v>591</v>
      </c>
      <c r="D172">
        <v>6373</v>
      </c>
      <c r="E172" s="46">
        <v>0.54992614475627766</v>
      </c>
      <c r="F172" s="46">
        <v>0.248</v>
      </c>
      <c r="G172">
        <f t="shared" si="2"/>
        <v>2</v>
      </c>
    </row>
    <row r="173" spans="1:7" x14ac:dyDescent="0.3">
      <c r="A173" s="34" t="s">
        <v>123</v>
      </c>
      <c r="B173" s="1" t="s">
        <v>485</v>
      </c>
      <c r="D173">
        <v>551</v>
      </c>
      <c r="E173" s="46" t="s">
        <v>758</v>
      </c>
      <c r="F173" s="46" t="s">
        <v>758</v>
      </c>
      <c r="G173">
        <f t="shared" si="2"/>
        <v>1.8</v>
      </c>
    </row>
    <row r="174" spans="1:7" x14ac:dyDescent="0.3">
      <c r="A174" s="34" t="s">
        <v>230</v>
      </c>
      <c r="B174" s="1" t="s">
        <v>599</v>
      </c>
      <c r="D174">
        <v>14904</v>
      </c>
      <c r="E174" s="46">
        <v>0.37951296341167917</v>
      </c>
      <c r="F174" s="46">
        <v>0.26700000000000002</v>
      </c>
      <c r="G174">
        <f t="shared" si="2"/>
        <v>2</v>
      </c>
    </row>
    <row r="175" spans="1:7" x14ac:dyDescent="0.3">
      <c r="A175" s="34" t="s">
        <v>309</v>
      </c>
      <c r="B175" s="1" t="s">
        <v>686</v>
      </c>
      <c r="D175">
        <v>1304</v>
      </c>
      <c r="E175" s="46">
        <v>0.46822033898305082</v>
      </c>
      <c r="F175" s="46">
        <v>7.0000000000000007E-2</v>
      </c>
      <c r="G175">
        <f t="shared" si="2"/>
        <v>2</v>
      </c>
    </row>
    <row r="176" spans="1:7" x14ac:dyDescent="0.3">
      <c r="A176" s="34" t="s">
        <v>150</v>
      </c>
      <c r="B176" s="1" t="s">
        <v>518</v>
      </c>
      <c r="D176">
        <v>808</v>
      </c>
      <c r="E176" s="46">
        <v>0.36184210526315791</v>
      </c>
      <c r="F176" s="46">
        <v>2.9000000000000001E-2</v>
      </c>
      <c r="G176">
        <f t="shared" si="2"/>
        <v>1.8</v>
      </c>
    </row>
    <row r="177" spans="1:7" x14ac:dyDescent="0.3">
      <c r="A177" s="34" t="s">
        <v>189</v>
      </c>
      <c r="B177" s="1" t="s">
        <v>557</v>
      </c>
      <c r="C177" s="1" t="s">
        <v>726</v>
      </c>
      <c r="D177">
        <v>320</v>
      </c>
      <c r="E177" s="46">
        <v>0.46567164179104475</v>
      </c>
      <c r="F177" s="46">
        <v>3.9E-2</v>
      </c>
      <c r="G177">
        <f t="shared" si="2"/>
        <v>1.8</v>
      </c>
    </row>
    <row r="178" spans="1:7" x14ac:dyDescent="0.3">
      <c r="A178" s="34" t="s">
        <v>178</v>
      </c>
      <c r="B178" s="1" t="s">
        <v>546</v>
      </c>
      <c r="D178">
        <v>126</v>
      </c>
      <c r="E178" s="46">
        <v>0.72599999999999998</v>
      </c>
      <c r="F178" s="46">
        <v>0.74199999999999999</v>
      </c>
      <c r="G178">
        <f t="shared" si="2"/>
        <v>1.8</v>
      </c>
    </row>
    <row r="179" spans="1:7" x14ac:dyDescent="0.3">
      <c r="A179" s="34" t="s">
        <v>192</v>
      </c>
      <c r="B179" s="1" t="s">
        <v>560</v>
      </c>
      <c r="D179">
        <v>1149</v>
      </c>
      <c r="E179" s="46">
        <v>0.48839285714285713</v>
      </c>
      <c r="F179" s="46" t="s">
        <v>758</v>
      </c>
      <c r="G179">
        <f t="shared" si="2"/>
        <v>2</v>
      </c>
    </row>
    <row r="180" spans="1:7" x14ac:dyDescent="0.3">
      <c r="A180" s="34" t="s">
        <v>245</v>
      </c>
      <c r="B180" s="1" t="s">
        <v>614</v>
      </c>
      <c r="D180">
        <v>1420</v>
      </c>
      <c r="E180" s="46">
        <v>0.20923913043478262</v>
      </c>
      <c r="F180" s="46">
        <v>1.0999999999999999E-2</v>
      </c>
      <c r="G180">
        <f t="shared" si="2"/>
        <v>2</v>
      </c>
    </row>
    <row r="181" spans="1:7" x14ac:dyDescent="0.3">
      <c r="A181" s="34" t="s">
        <v>292</v>
      </c>
      <c r="B181" s="1" t="s">
        <v>667</v>
      </c>
      <c r="D181">
        <v>1934</v>
      </c>
      <c r="E181" s="46">
        <v>0.42280285035629456</v>
      </c>
      <c r="F181" s="46">
        <v>0.16200000000000001</v>
      </c>
      <c r="G181">
        <f t="shared" si="2"/>
        <v>2</v>
      </c>
    </row>
    <row r="182" spans="1:7" x14ac:dyDescent="0.3">
      <c r="A182" s="34" t="s">
        <v>84</v>
      </c>
      <c r="B182" s="1" t="s">
        <v>446</v>
      </c>
      <c r="D182">
        <v>671</v>
      </c>
      <c r="E182" s="46">
        <v>0.54300000000000004</v>
      </c>
      <c r="F182" s="46">
        <v>2.5999999999999999E-2</v>
      </c>
      <c r="G182">
        <f t="shared" si="2"/>
        <v>1.8</v>
      </c>
    </row>
    <row r="183" spans="1:7" x14ac:dyDescent="0.3">
      <c r="A183" s="34" t="s">
        <v>68</v>
      </c>
      <c r="B183" s="1" t="s">
        <v>429</v>
      </c>
      <c r="D183">
        <v>2026</v>
      </c>
      <c r="E183" s="46">
        <v>0.59672421425409472</v>
      </c>
      <c r="F183" s="46">
        <v>0.36</v>
      </c>
      <c r="G183">
        <f t="shared" si="2"/>
        <v>2</v>
      </c>
    </row>
    <row r="184" spans="1:7" x14ac:dyDescent="0.3">
      <c r="A184" s="34" t="s">
        <v>130</v>
      </c>
      <c r="B184" s="1" t="s">
        <v>496</v>
      </c>
      <c r="D184">
        <v>5341</v>
      </c>
      <c r="E184" s="46">
        <v>0.25650828326961589</v>
      </c>
      <c r="F184" s="46">
        <v>6.5000000000000002E-2</v>
      </c>
      <c r="G184">
        <f t="shared" si="2"/>
        <v>2</v>
      </c>
    </row>
    <row r="185" spans="1:7" x14ac:dyDescent="0.3">
      <c r="A185" s="34" t="s">
        <v>176</v>
      </c>
      <c r="B185" s="1" t="s">
        <v>544</v>
      </c>
      <c r="D185">
        <v>2315</v>
      </c>
      <c r="E185" s="46">
        <v>0.43281853281853283</v>
      </c>
      <c r="F185" s="46">
        <v>0.18099999999999999</v>
      </c>
      <c r="G185">
        <f t="shared" si="2"/>
        <v>2</v>
      </c>
    </row>
    <row r="186" spans="1:7" x14ac:dyDescent="0.3">
      <c r="A186" s="34" t="s">
        <v>191</v>
      </c>
      <c r="B186" s="1" t="s">
        <v>559</v>
      </c>
      <c r="D186">
        <v>61</v>
      </c>
      <c r="E186" s="46">
        <v>0.4642857142857143</v>
      </c>
      <c r="F186" s="46" t="s">
        <v>758</v>
      </c>
      <c r="G186">
        <f t="shared" si="2"/>
        <v>1.8</v>
      </c>
    </row>
    <row r="187" spans="1:7" x14ac:dyDescent="0.3">
      <c r="A187" s="34" t="s">
        <v>271</v>
      </c>
      <c r="B187" s="1" t="s">
        <v>642</v>
      </c>
      <c r="D187">
        <v>14860</v>
      </c>
      <c r="E187" s="46">
        <v>0.3530700419886813</v>
      </c>
      <c r="F187" s="46">
        <v>7.2999999999999995E-2</v>
      </c>
      <c r="G187">
        <f t="shared" si="2"/>
        <v>2</v>
      </c>
    </row>
    <row r="188" spans="1:7" x14ac:dyDescent="0.3">
      <c r="A188" s="34" t="s">
        <v>268</v>
      </c>
      <c r="B188" s="1" t="s">
        <v>639</v>
      </c>
      <c r="D188">
        <v>275</v>
      </c>
      <c r="E188" s="46">
        <v>0.58851674641148322</v>
      </c>
      <c r="F188" s="46" t="s">
        <v>758</v>
      </c>
      <c r="G188">
        <f t="shared" si="2"/>
        <v>1.8</v>
      </c>
    </row>
    <row r="189" spans="1:7" x14ac:dyDescent="0.3">
      <c r="A189" s="34" t="s">
        <v>121</v>
      </c>
      <c r="B189" s="1" t="s">
        <v>483</v>
      </c>
      <c r="D189">
        <v>22712</v>
      </c>
      <c r="E189" s="46">
        <v>0.12049873203719358</v>
      </c>
      <c r="F189" s="46">
        <v>0.11</v>
      </c>
      <c r="G189">
        <f t="shared" si="2"/>
        <v>2</v>
      </c>
    </row>
    <row r="190" spans="1:7" x14ac:dyDescent="0.3">
      <c r="A190" s="34" t="s">
        <v>95</v>
      </c>
      <c r="B190" s="1" t="s">
        <v>457</v>
      </c>
      <c r="D190">
        <v>5709</v>
      </c>
      <c r="E190" s="46">
        <v>0.2287249925350851</v>
      </c>
      <c r="F190" s="46">
        <v>5.3999999999999999E-2</v>
      </c>
      <c r="G190">
        <f t="shared" si="2"/>
        <v>2</v>
      </c>
    </row>
    <row r="191" spans="1:7" x14ac:dyDescent="0.3">
      <c r="A191" s="34" t="s">
        <v>307</v>
      </c>
      <c r="B191" s="1" t="s">
        <v>683</v>
      </c>
      <c r="D191">
        <v>154</v>
      </c>
      <c r="E191" s="46">
        <v>0.1787709497206704</v>
      </c>
      <c r="F191" s="46" t="s">
        <v>758</v>
      </c>
      <c r="G191">
        <f t="shared" si="2"/>
        <v>1.8</v>
      </c>
    </row>
    <row r="192" spans="1:7" x14ac:dyDescent="0.3">
      <c r="A192" s="34" t="s">
        <v>94</v>
      </c>
      <c r="B192" s="1" t="s">
        <v>456</v>
      </c>
      <c r="D192">
        <v>322</v>
      </c>
      <c r="E192" s="46">
        <v>0.48412698412698413</v>
      </c>
      <c r="F192" s="46">
        <v>0.02</v>
      </c>
      <c r="G192">
        <f t="shared" si="2"/>
        <v>1.8</v>
      </c>
    </row>
    <row r="193" spans="1:7" x14ac:dyDescent="0.3">
      <c r="A193" s="34" t="s">
        <v>186</v>
      </c>
      <c r="B193" s="1" t="s">
        <v>554</v>
      </c>
      <c r="C193" s="1" t="s">
        <v>726</v>
      </c>
      <c r="D193">
        <v>1006</v>
      </c>
      <c r="E193" s="46">
        <v>0.48722800378429515</v>
      </c>
      <c r="F193" s="46">
        <v>6.4000000000000001E-2</v>
      </c>
      <c r="G193">
        <f t="shared" si="2"/>
        <v>2</v>
      </c>
    </row>
    <row r="194" spans="1:7" x14ac:dyDescent="0.3">
      <c r="A194" s="34" t="s">
        <v>93</v>
      </c>
      <c r="B194" s="1" t="s">
        <v>455</v>
      </c>
      <c r="D194">
        <v>584</v>
      </c>
      <c r="E194" s="46">
        <v>0.60619469026548678</v>
      </c>
      <c r="F194" s="46">
        <v>0.13300000000000001</v>
      </c>
      <c r="G194">
        <f t="shared" si="2"/>
        <v>1.8</v>
      </c>
    </row>
    <row r="195" spans="1:7" x14ac:dyDescent="0.3">
      <c r="A195" s="34" t="s">
        <v>167</v>
      </c>
      <c r="B195" s="1" t="s">
        <v>535</v>
      </c>
      <c r="D195">
        <v>209</v>
      </c>
      <c r="E195" s="46">
        <v>0.27272727272727271</v>
      </c>
      <c r="F195" s="46">
        <v>1.2E-2</v>
      </c>
      <c r="G195">
        <f t="shared" si="2"/>
        <v>1.8</v>
      </c>
    </row>
    <row r="196" spans="1:7" x14ac:dyDescent="0.3">
      <c r="A196" s="34" t="s">
        <v>717</v>
      </c>
      <c r="B196" s="1" t="s">
        <v>651</v>
      </c>
      <c r="D196">
        <v>54</v>
      </c>
      <c r="E196" s="46" t="s">
        <v>758</v>
      </c>
      <c r="F196" s="46">
        <v>8.5999999999999993E-2</v>
      </c>
      <c r="G196">
        <f t="shared" si="2"/>
        <v>1.8</v>
      </c>
    </row>
    <row r="197" spans="1:7" x14ac:dyDescent="0.3">
      <c r="A197" s="34" t="s">
        <v>180</v>
      </c>
      <c r="B197" s="1" t="s">
        <v>548</v>
      </c>
      <c r="D197">
        <v>1057</v>
      </c>
      <c r="E197" s="46">
        <v>0.44341085271317832</v>
      </c>
      <c r="F197" s="46">
        <v>8.9999999999999993E-3</v>
      </c>
      <c r="G197">
        <f t="shared" si="2"/>
        <v>2</v>
      </c>
    </row>
    <row r="198" spans="1:7" x14ac:dyDescent="0.3">
      <c r="A198" s="34" t="s">
        <v>273</v>
      </c>
      <c r="B198" s="1" t="s">
        <v>644</v>
      </c>
      <c r="D198">
        <v>9524</v>
      </c>
      <c r="E198" s="46">
        <v>0.2538518656023761</v>
      </c>
      <c r="F198" s="46">
        <v>4.1000000000000002E-2</v>
      </c>
      <c r="G198">
        <f t="shared" ref="G198:G261" si="3">IF(OR(IF(ISNUMBER(D198),D198,0)&lt;=1000,IF(ISNUMBER(E198),E198,0)&gt;=0.6,IF(ISNUMBER(F198),F198,0)&gt;=0.6),1.8,2)</f>
        <v>2</v>
      </c>
    </row>
    <row r="199" spans="1:7" x14ac:dyDescent="0.3">
      <c r="A199" s="34" t="s">
        <v>179</v>
      </c>
      <c r="B199" s="1" t="s">
        <v>547</v>
      </c>
      <c r="D199">
        <v>5910</v>
      </c>
      <c r="E199" s="46">
        <v>0.61193181818181819</v>
      </c>
      <c r="F199" s="46">
        <v>5.7000000000000002E-2</v>
      </c>
      <c r="G199">
        <f t="shared" si="3"/>
        <v>1.8</v>
      </c>
    </row>
    <row r="200" spans="1:7" x14ac:dyDescent="0.3">
      <c r="A200" s="34" t="s">
        <v>158</v>
      </c>
      <c r="B200" s="1" t="s">
        <v>526</v>
      </c>
      <c r="D200">
        <v>862</v>
      </c>
      <c r="E200" s="46">
        <v>0.43283582089552236</v>
      </c>
      <c r="F200" s="46">
        <v>2.1000000000000001E-2</v>
      </c>
      <c r="G200">
        <f t="shared" si="3"/>
        <v>1.8</v>
      </c>
    </row>
    <row r="201" spans="1:7" x14ac:dyDescent="0.3">
      <c r="A201" s="34" t="s">
        <v>258</v>
      </c>
      <c r="B201" s="1" t="s">
        <v>629</v>
      </c>
      <c r="D201">
        <v>39</v>
      </c>
      <c r="E201" s="46">
        <v>0.64912280701754388</v>
      </c>
      <c r="F201" s="46" t="s">
        <v>758</v>
      </c>
      <c r="G201">
        <f t="shared" si="3"/>
        <v>1.8</v>
      </c>
    </row>
    <row r="202" spans="1:7" x14ac:dyDescent="0.3">
      <c r="A202" s="34" t="s">
        <v>214</v>
      </c>
      <c r="B202" s="1" t="s">
        <v>582</v>
      </c>
      <c r="D202">
        <v>768</v>
      </c>
      <c r="E202" s="46">
        <v>0.21923076923076923</v>
      </c>
      <c r="F202" s="46">
        <v>5.8000000000000003E-2</v>
      </c>
      <c r="G202">
        <f t="shared" si="3"/>
        <v>1.8</v>
      </c>
    </row>
    <row r="203" spans="1:7" x14ac:dyDescent="0.3">
      <c r="A203" s="34" t="s">
        <v>243</v>
      </c>
      <c r="B203" s="1" t="s">
        <v>612</v>
      </c>
      <c r="D203">
        <v>74</v>
      </c>
      <c r="E203" s="46" t="s">
        <v>758</v>
      </c>
      <c r="F203" s="46">
        <v>0.124</v>
      </c>
      <c r="G203">
        <f t="shared" si="3"/>
        <v>1.8</v>
      </c>
    </row>
    <row r="204" spans="1:7" x14ac:dyDescent="0.3">
      <c r="A204" s="34" t="s">
        <v>64</v>
      </c>
      <c r="B204" s="1" t="s">
        <v>425</v>
      </c>
      <c r="D204">
        <v>33</v>
      </c>
      <c r="E204" s="46">
        <v>0.53333333333333333</v>
      </c>
      <c r="F204" s="46" t="s">
        <v>758</v>
      </c>
      <c r="G204">
        <f t="shared" si="3"/>
        <v>1.8</v>
      </c>
    </row>
    <row r="205" spans="1:7" x14ac:dyDescent="0.3">
      <c r="A205" s="34" t="s">
        <v>56</v>
      </c>
      <c r="B205" s="1" t="s">
        <v>417</v>
      </c>
      <c r="C205" s="1" t="s">
        <v>726</v>
      </c>
      <c r="D205">
        <v>112</v>
      </c>
      <c r="E205" s="46">
        <v>0.51908396946564883</v>
      </c>
      <c r="F205" s="46">
        <v>0.48599999999999999</v>
      </c>
      <c r="G205">
        <f t="shared" si="3"/>
        <v>1.8</v>
      </c>
    </row>
    <row r="206" spans="1:7" x14ac:dyDescent="0.3">
      <c r="A206" s="34" t="s">
        <v>185</v>
      </c>
      <c r="B206" s="1" t="s">
        <v>553</v>
      </c>
      <c r="D206">
        <v>482</v>
      </c>
      <c r="E206" s="46">
        <v>0.58417508417508412</v>
      </c>
      <c r="F206" s="46">
        <v>0.13100000000000001</v>
      </c>
      <c r="G206">
        <f t="shared" si="3"/>
        <v>1.8</v>
      </c>
    </row>
    <row r="207" spans="1:7" x14ac:dyDescent="0.3">
      <c r="A207" s="34" t="s">
        <v>202</v>
      </c>
      <c r="B207" s="1" t="s">
        <v>570</v>
      </c>
      <c r="D207">
        <v>2794</v>
      </c>
      <c r="E207" s="46">
        <v>0.25716145833333331</v>
      </c>
      <c r="F207" s="46">
        <v>6.3E-2</v>
      </c>
      <c r="G207">
        <f t="shared" si="3"/>
        <v>2</v>
      </c>
    </row>
    <row r="208" spans="1:7" x14ac:dyDescent="0.3">
      <c r="A208" s="34" t="s">
        <v>14</v>
      </c>
      <c r="B208" s="1" t="s">
        <v>377</v>
      </c>
      <c r="D208">
        <v>4524</v>
      </c>
      <c r="E208" s="46">
        <v>0.67198404785643073</v>
      </c>
      <c r="F208" s="46">
        <v>0.42499999999999999</v>
      </c>
      <c r="G208">
        <f t="shared" si="3"/>
        <v>1.8</v>
      </c>
    </row>
    <row r="209" spans="1:7" x14ac:dyDescent="0.3">
      <c r="A209" s="34" t="s">
        <v>58</v>
      </c>
      <c r="B209" s="1" t="s">
        <v>419</v>
      </c>
      <c r="D209">
        <v>23</v>
      </c>
      <c r="E209" s="46">
        <v>0.66666666666666663</v>
      </c>
      <c r="F209" s="46">
        <v>0.32300000000000001</v>
      </c>
      <c r="G209">
        <f t="shared" si="3"/>
        <v>1.8</v>
      </c>
    </row>
    <row r="210" spans="1:7" x14ac:dyDescent="0.3">
      <c r="A210" s="34" t="s">
        <v>300</v>
      </c>
      <c r="B210" s="1" t="s">
        <v>676</v>
      </c>
      <c r="D210">
        <v>172</v>
      </c>
      <c r="E210" s="46">
        <v>0.24623115577889448</v>
      </c>
      <c r="F210" s="46" t="s">
        <v>758</v>
      </c>
      <c r="G210">
        <f t="shared" si="3"/>
        <v>1.8</v>
      </c>
    </row>
    <row r="211" spans="1:7" x14ac:dyDescent="0.3">
      <c r="A211" s="34" t="s">
        <v>771</v>
      </c>
      <c r="B211" s="1" t="s">
        <v>772</v>
      </c>
      <c r="D211">
        <v>168</v>
      </c>
      <c r="E211" s="46">
        <v>0.57345971563981046</v>
      </c>
      <c r="F211" s="46" t="s">
        <v>758</v>
      </c>
      <c r="G211">
        <f t="shared" si="3"/>
        <v>1.8</v>
      </c>
    </row>
    <row r="212" spans="1:7" x14ac:dyDescent="0.3">
      <c r="A212" s="34" t="s">
        <v>67</v>
      </c>
      <c r="B212" s="1" t="s">
        <v>428</v>
      </c>
      <c r="D212">
        <v>18505</v>
      </c>
      <c r="E212" s="46">
        <v>0.44189151855603648</v>
      </c>
      <c r="F212" s="46">
        <v>0.35699999999999998</v>
      </c>
      <c r="G212">
        <f t="shared" si="3"/>
        <v>2</v>
      </c>
    </row>
    <row r="213" spans="1:7" x14ac:dyDescent="0.3">
      <c r="A213" s="34" t="s">
        <v>182</v>
      </c>
      <c r="B213" s="1" t="s">
        <v>550</v>
      </c>
      <c r="D213">
        <v>230</v>
      </c>
      <c r="E213" s="46">
        <v>0.49180327868852458</v>
      </c>
      <c r="F213" s="46">
        <v>0.13700000000000001</v>
      </c>
      <c r="G213">
        <f t="shared" si="3"/>
        <v>1.8</v>
      </c>
    </row>
    <row r="214" spans="1:7" x14ac:dyDescent="0.3">
      <c r="A214" s="34" t="s">
        <v>20</v>
      </c>
      <c r="B214" s="1" t="s">
        <v>383</v>
      </c>
      <c r="D214">
        <v>138</v>
      </c>
      <c r="E214" s="46" t="s">
        <v>783</v>
      </c>
      <c r="F214" s="46">
        <v>0.106</v>
      </c>
      <c r="G214">
        <f t="shared" si="3"/>
        <v>1.8</v>
      </c>
    </row>
    <row r="215" spans="1:7" x14ac:dyDescent="0.3">
      <c r="A215" s="34" t="s">
        <v>159</v>
      </c>
      <c r="B215" s="1" t="s">
        <v>527</v>
      </c>
      <c r="D215">
        <v>274</v>
      </c>
      <c r="E215" s="46">
        <v>0.36332179930795849</v>
      </c>
      <c r="F215" s="46">
        <v>3.0000000000000001E-3</v>
      </c>
      <c r="G215">
        <f t="shared" si="3"/>
        <v>1.8</v>
      </c>
    </row>
    <row r="216" spans="1:7" x14ac:dyDescent="0.3">
      <c r="A216" s="34" t="s">
        <v>204</v>
      </c>
      <c r="B216" s="1" t="s">
        <v>572</v>
      </c>
      <c r="D216">
        <v>8997</v>
      </c>
      <c r="E216" s="46">
        <v>0.16871323908781344</v>
      </c>
      <c r="F216" s="46">
        <v>0.03</v>
      </c>
      <c r="G216">
        <f t="shared" si="3"/>
        <v>2</v>
      </c>
    </row>
    <row r="217" spans="1:7" x14ac:dyDescent="0.3">
      <c r="A217" s="34" t="s">
        <v>701</v>
      </c>
      <c r="B217" s="1" t="s">
        <v>394</v>
      </c>
      <c r="D217">
        <v>221</v>
      </c>
      <c r="E217" s="46">
        <v>0.43309999999999998</v>
      </c>
      <c r="F217" s="46">
        <v>0.13100000000000001</v>
      </c>
      <c r="G217">
        <f t="shared" si="3"/>
        <v>1.8</v>
      </c>
    </row>
    <row r="218" spans="1:7" x14ac:dyDescent="0.3">
      <c r="A218" s="34" t="s">
        <v>175</v>
      </c>
      <c r="B218" s="1" t="s">
        <v>543</v>
      </c>
      <c r="D218">
        <v>732</v>
      </c>
      <c r="E218" s="46">
        <v>0.54034229828850855</v>
      </c>
      <c r="F218" s="46">
        <v>7.3999999999999996E-2</v>
      </c>
      <c r="G218">
        <f t="shared" si="3"/>
        <v>1.8</v>
      </c>
    </row>
    <row r="219" spans="1:7" x14ac:dyDescent="0.3">
      <c r="A219" s="34" t="s">
        <v>71</v>
      </c>
      <c r="B219" s="1" t="s">
        <v>433</v>
      </c>
      <c r="D219">
        <v>347</v>
      </c>
      <c r="E219" s="46">
        <v>0.34903047091412742</v>
      </c>
      <c r="F219" s="46" t="s">
        <v>758</v>
      </c>
      <c r="G219">
        <f t="shared" si="3"/>
        <v>1.8</v>
      </c>
    </row>
    <row r="220" spans="1:7" x14ac:dyDescent="0.3">
      <c r="A220" s="34" t="s">
        <v>32</v>
      </c>
      <c r="B220" s="1" t="s">
        <v>395</v>
      </c>
      <c r="D220">
        <v>3510</v>
      </c>
      <c r="E220" s="46">
        <v>0.44078004014912531</v>
      </c>
      <c r="F220" s="46">
        <v>1.4E-2</v>
      </c>
      <c r="G220">
        <f t="shared" si="3"/>
        <v>2</v>
      </c>
    </row>
    <row r="221" spans="1:7" x14ac:dyDescent="0.3">
      <c r="A221" s="34" t="s">
        <v>102</v>
      </c>
      <c r="B221" s="1" t="s">
        <v>464</v>
      </c>
      <c r="D221">
        <v>1158</v>
      </c>
      <c r="E221" s="46">
        <v>0.31669044222539228</v>
      </c>
      <c r="F221" s="46">
        <v>3.3000000000000002E-2</v>
      </c>
      <c r="G221">
        <f t="shared" si="3"/>
        <v>2</v>
      </c>
    </row>
    <row r="222" spans="1:7" x14ac:dyDescent="0.3">
      <c r="A222" s="34" t="s">
        <v>286</v>
      </c>
      <c r="B222" s="1" t="s">
        <v>661</v>
      </c>
      <c r="D222">
        <v>213</v>
      </c>
      <c r="E222" s="46">
        <v>0.52280701754385961</v>
      </c>
      <c r="F222" s="46">
        <v>0.39100000000000001</v>
      </c>
      <c r="G222">
        <f t="shared" si="3"/>
        <v>1.8</v>
      </c>
    </row>
    <row r="223" spans="1:7" x14ac:dyDescent="0.3">
      <c r="A223" s="34" t="s">
        <v>257</v>
      </c>
      <c r="B223" s="1" t="s">
        <v>628</v>
      </c>
      <c r="D223">
        <v>446</v>
      </c>
      <c r="E223" s="46" t="s">
        <v>758</v>
      </c>
      <c r="F223" s="46" t="s">
        <v>758</v>
      </c>
      <c r="G223">
        <f t="shared" si="3"/>
        <v>1.8</v>
      </c>
    </row>
    <row r="224" spans="1:7" x14ac:dyDescent="0.3">
      <c r="A224" s="34" t="s">
        <v>23</v>
      </c>
      <c r="B224" s="1" t="s">
        <v>386</v>
      </c>
      <c r="D224">
        <v>2453</v>
      </c>
      <c r="E224" s="46">
        <v>0.59970182631382785</v>
      </c>
      <c r="F224" s="46">
        <v>0.28100000000000003</v>
      </c>
      <c r="G224">
        <f t="shared" si="3"/>
        <v>2</v>
      </c>
    </row>
    <row r="225" spans="1:7" x14ac:dyDescent="0.3">
      <c r="A225" s="34" t="s">
        <v>721</v>
      </c>
      <c r="B225" s="1" t="s">
        <v>684</v>
      </c>
      <c r="D225">
        <v>118</v>
      </c>
      <c r="E225" s="46" t="s">
        <v>758</v>
      </c>
      <c r="F225" s="46">
        <v>7.0000000000000001E-3</v>
      </c>
      <c r="G225">
        <f t="shared" si="3"/>
        <v>1.8</v>
      </c>
    </row>
    <row r="226" spans="1:7" x14ac:dyDescent="0.3">
      <c r="A226" s="34" t="s">
        <v>298</v>
      </c>
      <c r="B226" s="1" t="s">
        <v>674</v>
      </c>
      <c r="D226">
        <v>2659</v>
      </c>
      <c r="E226" s="46">
        <v>0.29214237743451982</v>
      </c>
      <c r="F226" s="46">
        <v>6.6000000000000003E-2</v>
      </c>
      <c r="G226">
        <f t="shared" si="3"/>
        <v>2</v>
      </c>
    </row>
    <row r="227" spans="1:7" x14ac:dyDescent="0.3">
      <c r="A227" s="34" t="s">
        <v>196</v>
      </c>
      <c r="B227" s="1" t="s">
        <v>564</v>
      </c>
      <c r="D227">
        <v>22554</v>
      </c>
      <c r="E227" s="46">
        <v>0.32628066732090283</v>
      </c>
      <c r="F227" s="46">
        <v>9.7000000000000003E-2</v>
      </c>
      <c r="G227">
        <f t="shared" si="3"/>
        <v>2</v>
      </c>
    </row>
    <row r="228" spans="1:7" x14ac:dyDescent="0.3">
      <c r="A228" s="34" t="s">
        <v>98</v>
      </c>
      <c r="B228" s="1" t="s">
        <v>460</v>
      </c>
      <c r="D228">
        <v>40</v>
      </c>
      <c r="E228" s="46">
        <v>0.71794871794871795</v>
      </c>
      <c r="F228" s="46" t="s">
        <v>758</v>
      </c>
      <c r="G228">
        <f t="shared" si="3"/>
        <v>1.8</v>
      </c>
    </row>
    <row r="229" spans="1:7" x14ac:dyDescent="0.3">
      <c r="A229" s="34" t="s">
        <v>100</v>
      </c>
      <c r="B229" s="1" t="s">
        <v>462</v>
      </c>
      <c r="D229">
        <v>521</v>
      </c>
      <c r="E229" s="46">
        <v>0.33913043478260868</v>
      </c>
      <c r="F229" s="46">
        <v>1E-3</v>
      </c>
      <c r="G229">
        <f t="shared" si="3"/>
        <v>1.8</v>
      </c>
    </row>
    <row r="230" spans="1:7" x14ac:dyDescent="0.3">
      <c r="A230" s="34" t="s">
        <v>37</v>
      </c>
      <c r="B230" s="1" t="s">
        <v>400</v>
      </c>
      <c r="D230">
        <v>123</v>
      </c>
      <c r="E230" s="46">
        <v>0.70895522388059706</v>
      </c>
      <c r="F230" s="46" t="s">
        <v>758</v>
      </c>
      <c r="G230">
        <f t="shared" si="3"/>
        <v>1.8</v>
      </c>
    </row>
    <row r="231" spans="1:7" x14ac:dyDescent="0.3">
      <c r="A231" s="34" t="s">
        <v>36</v>
      </c>
      <c r="B231" s="1" t="s">
        <v>399</v>
      </c>
      <c r="D231">
        <v>3375</v>
      </c>
      <c r="E231" s="46">
        <v>0.53923541247484907</v>
      </c>
      <c r="F231" s="46">
        <v>9.7000000000000003E-2</v>
      </c>
      <c r="G231">
        <f t="shared" si="3"/>
        <v>2</v>
      </c>
    </row>
    <row r="232" spans="1:7" x14ac:dyDescent="0.3">
      <c r="A232" s="34" t="s">
        <v>73</v>
      </c>
      <c r="B232" s="1" t="s">
        <v>435</v>
      </c>
      <c r="D232">
        <v>3185</v>
      </c>
      <c r="E232" s="46">
        <v>0.61341330425299889</v>
      </c>
      <c r="F232" s="46">
        <v>0.43099999999999999</v>
      </c>
      <c r="G232">
        <f t="shared" si="3"/>
        <v>1.8</v>
      </c>
    </row>
    <row r="233" spans="1:7" x14ac:dyDescent="0.3">
      <c r="A233" s="34" t="s">
        <v>126</v>
      </c>
      <c r="B233" s="1" t="s">
        <v>487</v>
      </c>
      <c r="D233">
        <v>333</v>
      </c>
      <c r="E233" s="46">
        <v>0.47769028871391078</v>
      </c>
      <c r="F233" s="46">
        <v>0.34499999999999997</v>
      </c>
      <c r="G233">
        <f t="shared" si="3"/>
        <v>1.8</v>
      </c>
    </row>
    <row r="234" spans="1:7" x14ac:dyDescent="0.3">
      <c r="A234" s="34" t="s">
        <v>274</v>
      </c>
      <c r="B234" s="1" t="s">
        <v>645</v>
      </c>
      <c r="D234">
        <v>942</v>
      </c>
      <c r="E234" s="46">
        <v>0.33703703703703702</v>
      </c>
      <c r="F234" s="46">
        <v>8.9999999999999993E-3</v>
      </c>
      <c r="G234">
        <f t="shared" si="3"/>
        <v>1.8</v>
      </c>
    </row>
    <row r="235" spans="1:7" x14ac:dyDescent="0.3">
      <c r="A235" s="34" t="s">
        <v>127</v>
      </c>
      <c r="B235" s="1" t="s">
        <v>488</v>
      </c>
      <c r="D235">
        <v>165</v>
      </c>
      <c r="E235" s="46">
        <v>0.52669999999999995</v>
      </c>
      <c r="F235" s="46">
        <v>8.3000000000000004E-2</v>
      </c>
      <c r="G235">
        <f t="shared" si="3"/>
        <v>1.8</v>
      </c>
    </row>
    <row r="236" spans="1:7" x14ac:dyDescent="0.3">
      <c r="A236" s="34" t="s">
        <v>187</v>
      </c>
      <c r="B236" s="1" t="s">
        <v>555</v>
      </c>
      <c r="C236" s="1" t="s">
        <v>726</v>
      </c>
      <c r="D236">
        <v>490</v>
      </c>
      <c r="E236" s="46">
        <v>0.54078014184397161</v>
      </c>
      <c r="F236" s="46">
        <v>8.8999999999999996E-2</v>
      </c>
      <c r="G236">
        <f t="shared" si="3"/>
        <v>1.8</v>
      </c>
    </row>
    <row r="237" spans="1:7" x14ac:dyDescent="0.3">
      <c r="A237" s="34" t="s">
        <v>164</v>
      </c>
      <c r="B237" s="1" t="s">
        <v>532</v>
      </c>
      <c r="D237">
        <v>726</v>
      </c>
      <c r="E237" s="46">
        <v>0.34716459197786997</v>
      </c>
      <c r="F237" s="46">
        <v>1.0999999999999999E-2</v>
      </c>
      <c r="G237">
        <f t="shared" si="3"/>
        <v>1.8</v>
      </c>
    </row>
    <row r="238" spans="1:7" x14ac:dyDescent="0.3">
      <c r="A238" s="34" t="s">
        <v>109</v>
      </c>
      <c r="B238" s="1" t="s">
        <v>471</v>
      </c>
      <c r="D238">
        <v>14475</v>
      </c>
      <c r="E238" s="46">
        <v>0.37236238532110094</v>
      </c>
      <c r="F238" s="46">
        <v>0.254</v>
      </c>
      <c r="G238">
        <f t="shared" si="3"/>
        <v>2</v>
      </c>
    </row>
    <row r="239" spans="1:7" x14ac:dyDescent="0.3">
      <c r="A239" s="34" t="s">
        <v>708</v>
      </c>
      <c r="B239" s="1" t="s">
        <v>493</v>
      </c>
      <c r="D239">
        <v>195</v>
      </c>
      <c r="E239" s="46" t="s">
        <v>758</v>
      </c>
      <c r="F239" s="46" t="s">
        <v>758</v>
      </c>
      <c r="G239">
        <f t="shared" si="3"/>
        <v>1.8</v>
      </c>
    </row>
    <row r="240" spans="1:7" x14ac:dyDescent="0.3">
      <c r="A240" s="34" t="s">
        <v>66</v>
      </c>
      <c r="B240" s="1" t="s">
        <v>427</v>
      </c>
      <c r="D240">
        <v>418</v>
      </c>
      <c r="E240" s="46">
        <v>0.51344086021505375</v>
      </c>
      <c r="F240" s="46" t="s">
        <v>758</v>
      </c>
      <c r="G240">
        <f t="shared" si="3"/>
        <v>1.8</v>
      </c>
    </row>
    <row r="241" spans="1:7" x14ac:dyDescent="0.3">
      <c r="A241" s="34" t="s">
        <v>24</v>
      </c>
      <c r="B241" s="1" t="s">
        <v>387</v>
      </c>
      <c r="D241">
        <v>14056</v>
      </c>
      <c r="E241" s="46">
        <v>0.29030226700251888</v>
      </c>
      <c r="F241" s="46">
        <v>7.0999999999999994E-2</v>
      </c>
      <c r="G241">
        <f t="shared" si="3"/>
        <v>2</v>
      </c>
    </row>
    <row r="242" spans="1:7" x14ac:dyDescent="0.3">
      <c r="A242" s="34" t="s">
        <v>46</v>
      </c>
      <c r="B242" s="1" t="s">
        <v>409</v>
      </c>
      <c r="D242">
        <v>4056</v>
      </c>
      <c r="E242" s="46">
        <v>0.18899954730647353</v>
      </c>
      <c r="F242" s="46">
        <v>5.3999999999999999E-2</v>
      </c>
      <c r="G242">
        <f t="shared" si="3"/>
        <v>2</v>
      </c>
    </row>
    <row r="243" spans="1:7" x14ac:dyDescent="0.3">
      <c r="A243" s="34" t="s">
        <v>16</v>
      </c>
      <c r="B243" s="1" t="s">
        <v>379</v>
      </c>
      <c r="D243">
        <v>384</v>
      </c>
      <c r="E243" s="46">
        <v>0.3722466960352423</v>
      </c>
      <c r="F243" s="46">
        <v>4.0000000000000001E-3</v>
      </c>
      <c r="G243">
        <f t="shared" si="3"/>
        <v>1.8</v>
      </c>
    </row>
    <row r="244" spans="1:7" x14ac:dyDescent="0.3">
      <c r="A244" s="34" t="s">
        <v>255</v>
      </c>
      <c r="B244" s="1" t="s">
        <v>624</v>
      </c>
      <c r="D244">
        <v>1526</v>
      </c>
      <c r="E244" s="46">
        <v>0.3793299261783078</v>
      </c>
      <c r="F244" s="46">
        <v>8.9999999999999993E-3</v>
      </c>
      <c r="G244">
        <f t="shared" si="3"/>
        <v>2</v>
      </c>
    </row>
    <row r="245" spans="1:7" x14ac:dyDescent="0.3">
      <c r="A245" s="34" t="s">
        <v>113</v>
      </c>
      <c r="B245" s="1" t="s">
        <v>475</v>
      </c>
      <c r="D245">
        <v>3037</v>
      </c>
      <c r="E245" s="46">
        <v>0.14775160599571735</v>
      </c>
      <c r="F245" s="46">
        <v>7.5999999999999998E-2</v>
      </c>
      <c r="G245">
        <f t="shared" si="3"/>
        <v>2</v>
      </c>
    </row>
    <row r="246" spans="1:7" x14ac:dyDescent="0.3">
      <c r="A246" s="34" t="s">
        <v>276</v>
      </c>
      <c r="B246" s="1" t="s">
        <v>647</v>
      </c>
      <c r="D246">
        <v>2133</v>
      </c>
      <c r="E246" s="46">
        <v>0.4325938566552901</v>
      </c>
      <c r="F246" s="46">
        <v>0.14099999999999999</v>
      </c>
      <c r="G246">
        <f t="shared" si="3"/>
        <v>2</v>
      </c>
    </row>
    <row r="247" spans="1:7" x14ac:dyDescent="0.3">
      <c r="A247" s="34" t="s">
        <v>146</v>
      </c>
      <c r="B247" s="1" t="s">
        <v>514</v>
      </c>
      <c r="C247" s="1" t="s">
        <v>726</v>
      </c>
      <c r="D247">
        <v>26</v>
      </c>
      <c r="E247" s="46" t="s">
        <v>758</v>
      </c>
      <c r="F247" s="46">
        <v>0.82099999999999995</v>
      </c>
      <c r="G247">
        <f t="shared" si="3"/>
        <v>1.8</v>
      </c>
    </row>
    <row r="248" spans="1:7" x14ac:dyDescent="0.3">
      <c r="A248" s="34" t="s">
        <v>775</v>
      </c>
      <c r="B248" s="1" t="s">
        <v>776</v>
      </c>
      <c r="D248">
        <v>24</v>
      </c>
      <c r="E248" s="46" t="s">
        <v>758</v>
      </c>
      <c r="F248" s="46" t="s">
        <v>758</v>
      </c>
      <c r="G248">
        <f t="shared" si="3"/>
        <v>1.8</v>
      </c>
    </row>
    <row r="249" spans="1:7" x14ac:dyDescent="0.3">
      <c r="A249" s="34" t="s">
        <v>305</v>
      </c>
      <c r="B249" s="1" t="s">
        <v>681</v>
      </c>
      <c r="D249">
        <v>151</v>
      </c>
      <c r="E249" s="46">
        <v>0.40883977900552487</v>
      </c>
      <c r="F249" s="46" t="s">
        <v>758</v>
      </c>
      <c r="G249">
        <f t="shared" si="3"/>
        <v>1.8</v>
      </c>
    </row>
    <row r="250" spans="1:7" x14ac:dyDescent="0.3">
      <c r="A250" s="34" t="s">
        <v>77</v>
      </c>
      <c r="B250" s="1" t="s">
        <v>439</v>
      </c>
      <c r="D250">
        <v>1742</v>
      </c>
      <c r="E250" s="46">
        <v>0.50364608653378706</v>
      </c>
      <c r="F250" s="46">
        <v>0.45800000000000002</v>
      </c>
      <c r="G250">
        <f t="shared" si="3"/>
        <v>2</v>
      </c>
    </row>
    <row r="251" spans="1:7" x14ac:dyDescent="0.3">
      <c r="A251" s="34" t="s">
        <v>216</v>
      </c>
      <c r="B251" s="1" t="s">
        <v>584</v>
      </c>
      <c r="D251">
        <v>793</v>
      </c>
      <c r="E251" s="46">
        <v>0.24570273003033366</v>
      </c>
      <c r="F251" s="46">
        <v>8.5000000000000006E-2</v>
      </c>
      <c r="G251">
        <f t="shared" si="3"/>
        <v>1.8</v>
      </c>
    </row>
    <row r="252" spans="1:7" x14ac:dyDescent="0.3">
      <c r="A252" s="34" t="s">
        <v>91</v>
      </c>
      <c r="B252" s="1" t="s">
        <v>453</v>
      </c>
      <c r="D252">
        <v>58</v>
      </c>
      <c r="E252" s="46">
        <v>0.28767123287671231</v>
      </c>
      <c r="F252" s="46" t="s">
        <v>758</v>
      </c>
      <c r="G252">
        <f t="shared" si="3"/>
        <v>1.8</v>
      </c>
    </row>
    <row r="253" spans="1:7" x14ac:dyDescent="0.3">
      <c r="A253" s="34" t="s">
        <v>103</v>
      </c>
      <c r="B253" s="1" t="s">
        <v>465</v>
      </c>
      <c r="D253">
        <v>49861</v>
      </c>
      <c r="E253" s="46">
        <v>0.27339999999999998</v>
      </c>
      <c r="F253" s="46">
        <v>0.151</v>
      </c>
      <c r="G253">
        <f t="shared" si="3"/>
        <v>2</v>
      </c>
    </row>
    <row r="254" spans="1:7" x14ac:dyDescent="0.3">
      <c r="A254" s="34" t="s">
        <v>219</v>
      </c>
      <c r="B254" s="1" t="s">
        <v>587</v>
      </c>
      <c r="D254">
        <v>4415</v>
      </c>
      <c r="E254" s="46">
        <v>0.41516966067864269</v>
      </c>
      <c r="F254" s="46">
        <v>0.104</v>
      </c>
      <c r="G254">
        <f t="shared" si="3"/>
        <v>2</v>
      </c>
    </row>
    <row r="255" spans="1:7" x14ac:dyDescent="0.3">
      <c r="A255" s="34" t="s">
        <v>312</v>
      </c>
      <c r="B255" s="1" t="s">
        <v>689</v>
      </c>
      <c r="D255">
        <v>3688</v>
      </c>
      <c r="E255" s="46">
        <v>0.42937853107344631</v>
      </c>
      <c r="F255" s="46">
        <v>0.115</v>
      </c>
      <c r="G255">
        <f t="shared" si="3"/>
        <v>2</v>
      </c>
    </row>
    <row r="256" spans="1:7" x14ac:dyDescent="0.3">
      <c r="A256" s="34" t="s">
        <v>194</v>
      </c>
      <c r="B256" s="1" t="s">
        <v>562</v>
      </c>
      <c r="D256">
        <v>257</v>
      </c>
      <c r="E256" s="46">
        <v>0.46341463414634149</v>
      </c>
      <c r="F256" s="46">
        <v>3.0000000000000001E-3</v>
      </c>
      <c r="G256">
        <f t="shared" si="3"/>
        <v>1.8</v>
      </c>
    </row>
    <row r="257" spans="1:7" x14ac:dyDescent="0.3">
      <c r="A257" s="34" t="s">
        <v>34</v>
      </c>
      <c r="B257" s="1" t="s">
        <v>397</v>
      </c>
      <c r="D257">
        <v>2617</v>
      </c>
      <c r="E257" s="46">
        <v>0.35442199403776087</v>
      </c>
      <c r="F257" s="46">
        <v>0.02</v>
      </c>
      <c r="G257">
        <f t="shared" si="3"/>
        <v>2</v>
      </c>
    </row>
    <row r="258" spans="1:7" x14ac:dyDescent="0.3">
      <c r="A258" s="34" t="s">
        <v>213</v>
      </c>
      <c r="B258" s="1" t="s">
        <v>581</v>
      </c>
      <c r="D258">
        <v>10</v>
      </c>
      <c r="E258" s="46" t="s">
        <v>758</v>
      </c>
      <c r="F258" s="46" t="s">
        <v>758</v>
      </c>
      <c r="G258">
        <f t="shared" si="3"/>
        <v>1.8</v>
      </c>
    </row>
    <row r="259" spans="1:7" x14ac:dyDescent="0.3">
      <c r="A259" s="34" t="s">
        <v>173</v>
      </c>
      <c r="B259" s="1" t="s">
        <v>541</v>
      </c>
      <c r="D259">
        <v>4412</v>
      </c>
      <c r="E259" s="46">
        <v>0.56209020464931447</v>
      </c>
      <c r="F259" s="46">
        <v>0.24199999999999999</v>
      </c>
      <c r="G259">
        <f t="shared" si="3"/>
        <v>2</v>
      </c>
    </row>
    <row r="260" spans="1:7" x14ac:dyDescent="0.3">
      <c r="A260" s="34" t="s">
        <v>118</v>
      </c>
      <c r="B260" s="1" t="s">
        <v>480</v>
      </c>
      <c r="D260">
        <v>9242</v>
      </c>
      <c r="E260" s="46">
        <v>0.23906470469663374</v>
      </c>
      <c r="F260" s="46">
        <v>0.11799999999999999</v>
      </c>
      <c r="G260">
        <f t="shared" si="3"/>
        <v>2</v>
      </c>
    </row>
    <row r="261" spans="1:7" x14ac:dyDescent="0.3">
      <c r="A261" s="34" t="s">
        <v>224</v>
      </c>
      <c r="B261" s="1" t="s">
        <v>593</v>
      </c>
      <c r="C261" s="1" t="s">
        <v>726</v>
      </c>
      <c r="D261">
        <v>84</v>
      </c>
      <c r="E261" s="46">
        <v>0.30252100840336132</v>
      </c>
      <c r="F261" s="46" t="s">
        <v>758</v>
      </c>
      <c r="G261">
        <f t="shared" si="3"/>
        <v>1.8</v>
      </c>
    </row>
    <row r="262" spans="1:7" x14ac:dyDescent="0.3">
      <c r="A262" s="34" t="s">
        <v>110</v>
      </c>
      <c r="B262" s="1" t="s">
        <v>472</v>
      </c>
      <c r="D262">
        <v>42</v>
      </c>
      <c r="E262" s="46">
        <v>0.35087719298245612</v>
      </c>
      <c r="F262" s="46" t="s">
        <v>758</v>
      </c>
      <c r="G262">
        <f t="shared" ref="G262:G325" si="4">IF(OR(IF(ISNUMBER(D262),D262,0)&lt;=1000,IF(ISNUMBER(E262),E262,0)&gt;=0.6,IF(ISNUMBER(F262),F262,0)&gt;=0.6),1.8,2)</f>
        <v>1.8</v>
      </c>
    </row>
    <row r="263" spans="1:7" x14ac:dyDescent="0.3">
      <c r="A263" s="34" t="s">
        <v>236</v>
      </c>
      <c r="B263" s="1" t="s">
        <v>605</v>
      </c>
      <c r="D263">
        <v>9481</v>
      </c>
      <c r="E263" s="46">
        <v>0.15985844287158746</v>
      </c>
      <c r="F263" s="46">
        <v>6.3E-2</v>
      </c>
      <c r="G263">
        <f t="shared" si="4"/>
        <v>2</v>
      </c>
    </row>
    <row r="264" spans="1:7" x14ac:dyDescent="0.3">
      <c r="A264" s="34" t="s">
        <v>116</v>
      </c>
      <c r="B264" s="1" t="s">
        <v>478</v>
      </c>
      <c r="D264">
        <v>7102</v>
      </c>
      <c r="E264" s="46">
        <v>8.8708568284967676E-2</v>
      </c>
      <c r="F264" s="46">
        <v>4.7E-2</v>
      </c>
      <c r="G264">
        <f t="shared" si="4"/>
        <v>2</v>
      </c>
    </row>
    <row r="265" spans="1:7" x14ac:dyDescent="0.3">
      <c r="A265" s="34" t="s">
        <v>76</v>
      </c>
      <c r="B265" s="1" t="s">
        <v>438</v>
      </c>
      <c r="D265">
        <v>544</v>
      </c>
      <c r="E265" s="46">
        <v>0.7010785824345146</v>
      </c>
      <c r="F265" s="46">
        <v>0.24299999999999999</v>
      </c>
      <c r="G265">
        <f t="shared" si="4"/>
        <v>1.8</v>
      </c>
    </row>
    <row r="266" spans="1:7" x14ac:dyDescent="0.3">
      <c r="A266" s="34" t="s">
        <v>188</v>
      </c>
      <c r="B266" s="1" t="s">
        <v>556</v>
      </c>
      <c r="D266">
        <v>552</v>
      </c>
      <c r="E266" s="46">
        <v>0.52824427480916025</v>
      </c>
      <c r="F266" s="46">
        <v>0.14599999999999999</v>
      </c>
      <c r="G266">
        <f t="shared" si="4"/>
        <v>1.8</v>
      </c>
    </row>
    <row r="267" spans="1:7" x14ac:dyDescent="0.3">
      <c r="A267" s="34" t="s">
        <v>132</v>
      </c>
      <c r="B267" s="1" t="s">
        <v>498</v>
      </c>
      <c r="D267">
        <v>9187</v>
      </c>
      <c r="E267" s="46">
        <v>0.32822956803893732</v>
      </c>
      <c r="F267" s="46">
        <v>3.6999999999999998E-2</v>
      </c>
      <c r="G267">
        <f t="shared" si="4"/>
        <v>2</v>
      </c>
    </row>
    <row r="268" spans="1:7" x14ac:dyDescent="0.3">
      <c r="A268" s="34" t="s">
        <v>97</v>
      </c>
      <c r="B268" s="1" t="s">
        <v>459</v>
      </c>
      <c r="D268">
        <v>1178</v>
      </c>
      <c r="E268" s="46">
        <v>0.25239146431199411</v>
      </c>
      <c r="F268" s="46">
        <v>1.2999999999999999E-2</v>
      </c>
      <c r="G268">
        <f t="shared" si="4"/>
        <v>2</v>
      </c>
    </row>
    <row r="269" spans="1:7" x14ac:dyDescent="0.3">
      <c r="A269" s="34" t="s">
        <v>171</v>
      </c>
      <c r="B269" s="1" t="s">
        <v>539</v>
      </c>
      <c r="D269">
        <v>211</v>
      </c>
      <c r="E269" s="46">
        <v>0.35426008968609868</v>
      </c>
      <c r="F269" s="46">
        <v>0.05</v>
      </c>
      <c r="G269">
        <f t="shared" si="4"/>
        <v>1.8</v>
      </c>
    </row>
    <row r="270" spans="1:7" x14ac:dyDescent="0.3">
      <c r="A270" s="34" t="s">
        <v>256</v>
      </c>
      <c r="B270" s="1" t="s">
        <v>626</v>
      </c>
      <c r="D270">
        <v>756</v>
      </c>
      <c r="E270" s="46">
        <v>0.39756367663344405</v>
      </c>
      <c r="F270" s="46">
        <v>0.03</v>
      </c>
      <c r="G270">
        <f t="shared" si="4"/>
        <v>1.8</v>
      </c>
    </row>
    <row r="271" spans="1:7" x14ac:dyDescent="0.3">
      <c r="A271" s="34" t="s">
        <v>242</v>
      </c>
      <c r="B271" s="1" t="s">
        <v>611</v>
      </c>
      <c r="D271">
        <v>28788</v>
      </c>
      <c r="E271" s="46">
        <v>0.45565537200048234</v>
      </c>
      <c r="F271" s="46">
        <v>9.1999999999999998E-2</v>
      </c>
      <c r="G271">
        <f t="shared" si="4"/>
        <v>2</v>
      </c>
    </row>
    <row r="272" spans="1:7" x14ac:dyDescent="0.3">
      <c r="A272" s="34" t="s">
        <v>163</v>
      </c>
      <c r="B272" s="1" t="s">
        <v>531</v>
      </c>
      <c r="D272">
        <v>64</v>
      </c>
      <c r="E272" s="46">
        <v>0.32786885245901637</v>
      </c>
      <c r="F272" s="46" t="s">
        <v>758</v>
      </c>
      <c r="G272">
        <f t="shared" si="4"/>
        <v>1.8</v>
      </c>
    </row>
    <row r="273" spans="1:7" x14ac:dyDescent="0.3">
      <c r="A273" s="34" t="s">
        <v>306</v>
      </c>
      <c r="B273" s="1" t="s">
        <v>682</v>
      </c>
      <c r="D273">
        <v>127</v>
      </c>
      <c r="E273" s="46">
        <v>0.31097560975609756</v>
      </c>
      <c r="F273" s="46" t="s">
        <v>758</v>
      </c>
      <c r="G273">
        <f t="shared" si="4"/>
        <v>1.8</v>
      </c>
    </row>
    <row r="274" spans="1:7" x14ac:dyDescent="0.3">
      <c r="A274" s="34" t="s">
        <v>241</v>
      </c>
      <c r="B274" s="1" t="s">
        <v>610</v>
      </c>
      <c r="D274">
        <v>4806</v>
      </c>
      <c r="E274" s="46">
        <v>0.2304042904290429</v>
      </c>
      <c r="F274" s="46">
        <v>3.6999999999999998E-2</v>
      </c>
      <c r="G274">
        <f t="shared" si="4"/>
        <v>2</v>
      </c>
    </row>
    <row r="275" spans="1:7" x14ac:dyDescent="0.3">
      <c r="A275" s="34" t="s">
        <v>69</v>
      </c>
      <c r="B275" s="1" t="s">
        <v>430</v>
      </c>
      <c r="D275" t="s">
        <v>768</v>
      </c>
      <c r="E275" s="46" t="s">
        <v>758</v>
      </c>
      <c r="F275" s="46" t="s">
        <v>758</v>
      </c>
      <c r="G275">
        <f t="shared" si="4"/>
        <v>1.8</v>
      </c>
    </row>
    <row r="276" spans="1:7" x14ac:dyDescent="0.3">
      <c r="A276" s="34" t="s">
        <v>49</v>
      </c>
      <c r="B276" s="1" t="s">
        <v>777</v>
      </c>
      <c r="D276">
        <v>697</v>
      </c>
      <c r="E276" s="46">
        <v>0.14814814814814814</v>
      </c>
      <c r="F276" s="46">
        <v>4.3999999999999997E-2</v>
      </c>
      <c r="G276">
        <f t="shared" si="4"/>
        <v>1.8</v>
      </c>
    </row>
    <row r="277" spans="1:7" x14ac:dyDescent="0.3">
      <c r="A277" s="34" t="s">
        <v>26</v>
      </c>
      <c r="B277" s="1" t="s">
        <v>389</v>
      </c>
      <c r="D277">
        <v>11</v>
      </c>
      <c r="E277" s="46" t="s">
        <v>758</v>
      </c>
      <c r="F277" s="46" t="s">
        <v>758</v>
      </c>
      <c r="G277">
        <f t="shared" si="4"/>
        <v>1.8</v>
      </c>
    </row>
    <row r="278" spans="1:7" x14ac:dyDescent="0.3">
      <c r="A278" s="34" t="s">
        <v>195</v>
      </c>
      <c r="B278" s="1" t="s">
        <v>563</v>
      </c>
      <c r="D278">
        <v>3035</v>
      </c>
      <c r="E278" s="46">
        <v>0.18944099378881987</v>
      </c>
      <c r="F278" s="46">
        <v>4.2000000000000003E-2</v>
      </c>
      <c r="G278">
        <f t="shared" si="4"/>
        <v>2</v>
      </c>
    </row>
    <row r="279" spans="1:7" x14ac:dyDescent="0.3">
      <c r="A279" s="34" t="s">
        <v>302</v>
      </c>
      <c r="B279" s="1" t="s">
        <v>678</v>
      </c>
      <c r="D279">
        <v>31</v>
      </c>
      <c r="E279" s="46" t="s">
        <v>758</v>
      </c>
      <c r="F279" s="46" t="s">
        <v>758</v>
      </c>
      <c r="G279">
        <f t="shared" si="4"/>
        <v>1.8</v>
      </c>
    </row>
    <row r="280" spans="1:7" x14ac:dyDescent="0.3">
      <c r="A280" s="34" t="s">
        <v>227</v>
      </c>
      <c r="B280" s="1" t="s">
        <v>596</v>
      </c>
      <c r="C280" s="1" t="s">
        <v>726</v>
      </c>
      <c r="D280">
        <v>801</v>
      </c>
      <c r="E280" s="46">
        <v>0.45646766169154229</v>
      </c>
      <c r="F280" s="46">
        <v>2.3E-2</v>
      </c>
      <c r="G280">
        <f t="shared" si="4"/>
        <v>1.8</v>
      </c>
    </row>
    <row r="281" spans="1:7" x14ac:dyDescent="0.3">
      <c r="A281" s="34" t="s">
        <v>238</v>
      </c>
      <c r="B281" s="1" t="s">
        <v>607</v>
      </c>
      <c r="D281">
        <v>2044</v>
      </c>
      <c r="E281" s="46">
        <v>0.33946130825138948</v>
      </c>
      <c r="F281" s="46">
        <v>0.13100000000000001</v>
      </c>
      <c r="G281">
        <f t="shared" si="4"/>
        <v>2</v>
      </c>
    </row>
    <row r="282" spans="1:7" x14ac:dyDescent="0.3">
      <c r="A282" s="34" t="s">
        <v>124</v>
      </c>
      <c r="B282" s="1" t="s">
        <v>486</v>
      </c>
      <c r="D282">
        <v>550</v>
      </c>
      <c r="E282" s="46">
        <v>0.22</v>
      </c>
      <c r="F282" s="46">
        <v>0.185</v>
      </c>
      <c r="G282">
        <f t="shared" si="4"/>
        <v>1.8</v>
      </c>
    </row>
    <row r="283" spans="1:7" x14ac:dyDescent="0.3">
      <c r="A283" s="34" t="s">
        <v>211</v>
      </c>
      <c r="B283" s="1" t="s">
        <v>580</v>
      </c>
      <c r="D283">
        <v>149</v>
      </c>
      <c r="E283" s="46">
        <v>0.44715447154471544</v>
      </c>
      <c r="F283" s="46">
        <v>6.9000000000000006E-2</v>
      </c>
      <c r="G283">
        <f t="shared" si="4"/>
        <v>1.8</v>
      </c>
    </row>
    <row r="284" spans="1:7" x14ac:dyDescent="0.3">
      <c r="A284" s="34" t="s">
        <v>122</v>
      </c>
      <c r="B284" s="1" t="s">
        <v>484</v>
      </c>
      <c r="D284">
        <v>222</v>
      </c>
      <c r="E284" s="46">
        <v>0.24576271186440679</v>
      </c>
      <c r="F284" s="46">
        <v>0.13300000000000001</v>
      </c>
      <c r="G284">
        <f t="shared" si="4"/>
        <v>1.8</v>
      </c>
    </row>
    <row r="285" spans="1:7" x14ac:dyDescent="0.3">
      <c r="A285" s="34" t="s">
        <v>264</v>
      </c>
      <c r="B285" s="1" t="s">
        <v>635</v>
      </c>
      <c r="D285">
        <v>79</v>
      </c>
      <c r="E285" s="46">
        <v>0.64035087719298245</v>
      </c>
      <c r="F285" s="46" t="s">
        <v>758</v>
      </c>
      <c r="G285">
        <f t="shared" si="4"/>
        <v>1.8</v>
      </c>
    </row>
    <row r="286" spans="1:7" x14ac:dyDescent="0.3">
      <c r="A286" s="34" t="s">
        <v>200</v>
      </c>
      <c r="B286" s="1" t="s">
        <v>568</v>
      </c>
      <c r="D286">
        <v>10413</v>
      </c>
      <c r="E286" s="46">
        <v>0.23139999999999999</v>
      </c>
      <c r="F286" s="46">
        <v>6.2E-2</v>
      </c>
      <c r="G286">
        <f t="shared" si="4"/>
        <v>2</v>
      </c>
    </row>
    <row r="287" spans="1:7" x14ac:dyDescent="0.3">
      <c r="A287" s="34" t="s">
        <v>315</v>
      </c>
      <c r="B287" s="1" t="s">
        <v>692</v>
      </c>
      <c r="D287">
        <v>6184</v>
      </c>
      <c r="E287" s="46">
        <v>0.67469696969696968</v>
      </c>
      <c r="F287" s="46">
        <v>0.33700000000000002</v>
      </c>
      <c r="G287">
        <f t="shared" si="4"/>
        <v>1.8</v>
      </c>
    </row>
    <row r="288" spans="1:7" x14ac:dyDescent="0.3">
      <c r="A288" s="34" t="s">
        <v>133</v>
      </c>
      <c r="B288" s="1" t="s">
        <v>501</v>
      </c>
      <c r="D288">
        <v>78</v>
      </c>
      <c r="E288" s="46" t="s">
        <v>758</v>
      </c>
      <c r="F288" s="46" t="s">
        <v>758</v>
      </c>
      <c r="G288">
        <f t="shared" si="4"/>
        <v>1.8</v>
      </c>
    </row>
    <row r="289" spans="1:7" x14ac:dyDescent="0.3">
      <c r="A289" s="34" t="s">
        <v>197</v>
      </c>
      <c r="B289" s="1" t="s">
        <v>565</v>
      </c>
      <c r="D289">
        <v>27350</v>
      </c>
      <c r="E289" s="46">
        <v>0.40199128811449908</v>
      </c>
      <c r="F289" s="46">
        <v>0.125</v>
      </c>
      <c r="G289">
        <f t="shared" si="4"/>
        <v>2</v>
      </c>
    </row>
    <row r="290" spans="1:7" x14ac:dyDescent="0.3">
      <c r="A290" s="34" t="s">
        <v>88</v>
      </c>
      <c r="B290" s="1" t="s">
        <v>450</v>
      </c>
      <c r="D290">
        <v>181</v>
      </c>
      <c r="E290" s="46">
        <v>0.63809523809523805</v>
      </c>
      <c r="F290" s="46" t="s">
        <v>758</v>
      </c>
      <c r="G290">
        <f t="shared" si="4"/>
        <v>1.8</v>
      </c>
    </row>
    <row r="291" spans="1:7" x14ac:dyDescent="0.3">
      <c r="A291" s="34" t="s">
        <v>115</v>
      </c>
      <c r="B291" s="1" t="s">
        <v>477</v>
      </c>
      <c r="D291">
        <v>9059</v>
      </c>
      <c r="E291" s="46">
        <v>0.1404620731956655</v>
      </c>
      <c r="F291" s="46">
        <v>6.0999999999999999E-2</v>
      </c>
      <c r="G291">
        <f t="shared" si="4"/>
        <v>2</v>
      </c>
    </row>
    <row r="292" spans="1:7" x14ac:dyDescent="0.3">
      <c r="A292" s="34" t="s">
        <v>297</v>
      </c>
      <c r="B292" s="1" t="s">
        <v>673</v>
      </c>
      <c r="D292">
        <v>195</v>
      </c>
      <c r="E292" s="46">
        <v>0.32158590308370044</v>
      </c>
      <c r="F292" s="46" t="s">
        <v>758</v>
      </c>
      <c r="G292">
        <f t="shared" si="4"/>
        <v>1.8</v>
      </c>
    </row>
    <row r="293" spans="1:7" x14ac:dyDescent="0.3">
      <c r="A293" s="34" t="s">
        <v>277</v>
      </c>
      <c r="B293" s="1" t="s">
        <v>648</v>
      </c>
      <c r="D293">
        <v>1267</v>
      </c>
      <c r="E293" s="46">
        <v>0.39661256175017645</v>
      </c>
      <c r="F293" s="46">
        <v>1.2999999999999999E-2</v>
      </c>
      <c r="G293">
        <f t="shared" si="4"/>
        <v>2</v>
      </c>
    </row>
    <row r="294" spans="1:7" x14ac:dyDescent="0.3">
      <c r="A294" s="34" t="s">
        <v>136</v>
      </c>
      <c r="B294" s="1" t="s">
        <v>504</v>
      </c>
      <c r="D294">
        <v>253</v>
      </c>
      <c r="E294" s="46">
        <v>0.39007092198581561</v>
      </c>
      <c r="F294" s="46">
        <v>1.4E-2</v>
      </c>
      <c r="G294">
        <f t="shared" si="4"/>
        <v>1.8</v>
      </c>
    </row>
    <row r="295" spans="1:7" x14ac:dyDescent="0.3">
      <c r="A295" s="34" t="s">
        <v>157</v>
      </c>
      <c r="B295" s="1" t="s">
        <v>525</v>
      </c>
      <c r="D295">
        <v>860</v>
      </c>
      <c r="E295" s="46">
        <v>0.33028455284552843</v>
      </c>
      <c r="F295" s="46">
        <v>7.0000000000000001E-3</v>
      </c>
      <c r="G295">
        <f t="shared" si="4"/>
        <v>1.8</v>
      </c>
    </row>
    <row r="296" spans="1:7" x14ac:dyDescent="0.3">
      <c r="A296" s="34" t="s">
        <v>184</v>
      </c>
      <c r="B296" s="1" t="s">
        <v>552</v>
      </c>
      <c r="D296">
        <v>1120</v>
      </c>
      <c r="E296" s="46">
        <v>0.64531249999999996</v>
      </c>
      <c r="F296" s="46">
        <v>0.127</v>
      </c>
      <c r="G296">
        <f t="shared" si="4"/>
        <v>1.8</v>
      </c>
    </row>
    <row r="297" spans="1:7" x14ac:dyDescent="0.3">
      <c r="A297" s="34" t="s">
        <v>316</v>
      </c>
      <c r="B297" s="1" t="s">
        <v>693</v>
      </c>
      <c r="D297">
        <v>3889</v>
      </c>
      <c r="E297" s="46">
        <v>0.67885881492318945</v>
      </c>
      <c r="F297" s="46">
        <v>0.29599999999999999</v>
      </c>
      <c r="G297">
        <f t="shared" si="4"/>
        <v>1.8</v>
      </c>
    </row>
    <row r="298" spans="1:7" x14ac:dyDescent="0.3">
      <c r="A298" s="34" t="s">
        <v>283</v>
      </c>
      <c r="B298" s="1" t="s">
        <v>658</v>
      </c>
      <c r="D298">
        <v>230</v>
      </c>
      <c r="E298" s="46">
        <v>0.36917562724014336</v>
      </c>
      <c r="F298" s="46">
        <v>0.13400000000000001</v>
      </c>
      <c r="G298">
        <f t="shared" si="4"/>
        <v>1.8</v>
      </c>
    </row>
    <row r="299" spans="1:7" x14ac:dyDescent="0.3">
      <c r="A299" s="34" t="s">
        <v>51</v>
      </c>
      <c r="B299" s="1" t="s">
        <v>412</v>
      </c>
      <c r="C299" s="1" t="s">
        <v>726</v>
      </c>
      <c r="D299">
        <v>670</v>
      </c>
      <c r="E299" s="46">
        <v>0.35696517412935325</v>
      </c>
      <c r="F299" s="46" t="s">
        <v>758</v>
      </c>
      <c r="G299">
        <f t="shared" si="4"/>
        <v>1.8</v>
      </c>
    </row>
    <row r="300" spans="1:7" x14ac:dyDescent="0.3">
      <c r="A300" s="34" t="s">
        <v>143</v>
      </c>
      <c r="B300" s="1" t="s">
        <v>511</v>
      </c>
      <c r="C300" s="1" t="s">
        <v>726</v>
      </c>
      <c r="D300">
        <v>206</v>
      </c>
      <c r="E300" s="46" t="s">
        <v>758</v>
      </c>
      <c r="F300" s="46">
        <v>8.9999999999999993E-3</v>
      </c>
      <c r="G300">
        <f t="shared" si="4"/>
        <v>1.8</v>
      </c>
    </row>
    <row r="301" spans="1:7" x14ac:dyDescent="0.3">
      <c r="A301" s="34" t="s">
        <v>112</v>
      </c>
      <c r="B301" s="1" t="s">
        <v>474</v>
      </c>
      <c r="D301">
        <v>2679</v>
      </c>
      <c r="E301" s="46">
        <v>0.54846066134549598</v>
      </c>
      <c r="F301" s="46">
        <v>0.46500000000000002</v>
      </c>
      <c r="G301">
        <f t="shared" si="4"/>
        <v>2</v>
      </c>
    </row>
    <row r="302" spans="1:7" x14ac:dyDescent="0.3">
      <c r="A302" s="34" t="s">
        <v>272</v>
      </c>
      <c r="B302" s="1" t="s">
        <v>643</v>
      </c>
      <c r="D302">
        <v>6320</v>
      </c>
      <c r="E302" s="46">
        <v>0.27455219271155035</v>
      </c>
      <c r="F302" s="46">
        <v>2.8000000000000001E-2</v>
      </c>
      <c r="G302">
        <f t="shared" si="4"/>
        <v>2</v>
      </c>
    </row>
    <row r="303" spans="1:7" x14ac:dyDescent="0.3">
      <c r="A303" s="34" t="s">
        <v>308</v>
      </c>
      <c r="B303" s="1" t="s">
        <v>685</v>
      </c>
      <c r="D303">
        <v>556</v>
      </c>
      <c r="E303" s="46">
        <v>0.71194762684124391</v>
      </c>
      <c r="F303" s="46">
        <v>0.25700000000000001</v>
      </c>
      <c r="G303">
        <f t="shared" si="4"/>
        <v>1.8</v>
      </c>
    </row>
    <row r="304" spans="1:7" x14ac:dyDescent="0.3">
      <c r="A304" s="34" t="s">
        <v>199</v>
      </c>
      <c r="B304" s="1" t="s">
        <v>567</v>
      </c>
      <c r="D304">
        <v>5544</v>
      </c>
      <c r="E304" s="46">
        <v>0.27254033533691868</v>
      </c>
      <c r="F304" s="46">
        <v>7.4999999999999997E-2</v>
      </c>
      <c r="G304">
        <f t="shared" si="4"/>
        <v>2</v>
      </c>
    </row>
    <row r="305" spans="1:7" x14ac:dyDescent="0.3">
      <c r="A305" s="34" t="s">
        <v>261</v>
      </c>
      <c r="B305" s="1" t="s">
        <v>632</v>
      </c>
      <c r="D305">
        <v>1058</v>
      </c>
      <c r="E305" s="46">
        <v>0.55172413793103448</v>
      </c>
      <c r="F305" s="46">
        <v>6.3E-2</v>
      </c>
      <c r="G305">
        <f t="shared" si="4"/>
        <v>2</v>
      </c>
    </row>
    <row r="306" spans="1:7" x14ac:dyDescent="0.3">
      <c r="A306" s="34" t="s">
        <v>38</v>
      </c>
      <c r="B306" s="1" t="s">
        <v>401</v>
      </c>
      <c r="D306">
        <v>21699</v>
      </c>
      <c r="E306" s="46">
        <v>0.4235263901374085</v>
      </c>
      <c r="F306" s="46">
        <v>0.17299999999999999</v>
      </c>
      <c r="G306">
        <f t="shared" si="4"/>
        <v>2</v>
      </c>
    </row>
    <row r="307" spans="1:7" x14ac:dyDescent="0.3">
      <c r="A307" s="34" t="s">
        <v>108</v>
      </c>
      <c r="B307" s="1" t="s">
        <v>470</v>
      </c>
      <c r="D307">
        <v>1436</v>
      </c>
      <c r="E307" s="46">
        <v>0.17210884353741496</v>
      </c>
      <c r="F307" s="46">
        <v>5.7000000000000002E-2</v>
      </c>
      <c r="G307">
        <f t="shared" si="4"/>
        <v>2</v>
      </c>
    </row>
    <row r="308" spans="1:7" x14ac:dyDescent="0.3">
      <c r="A308" s="34" t="s">
        <v>278</v>
      </c>
      <c r="B308" s="1" t="s">
        <v>650</v>
      </c>
      <c r="D308">
        <v>132</v>
      </c>
      <c r="E308" s="46">
        <v>0.6143790849673203</v>
      </c>
      <c r="F308" s="46" t="s">
        <v>758</v>
      </c>
      <c r="G308">
        <f t="shared" si="4"/>
        <v>1.8</v>
      </c>
    </row>
    <row r="309" spans="1:7" x14ac:dyDescent="0.3">
      <c r="A309" s="34" t="s">
        <v>279</v>
      </c>
      <c r="B309" s="1" t="s">
        <v>654</v>
      </c>
      <c r="C309" s="1" t="s">
        <v>726</v>
      </c>
      <c r="D309">
        <v>410</v>
      </c>
      <c r="E309" s="46">
        <v>0.4</v>
      </c>
      <c r="F309" s="46">
        <v>1.9E-2</v>
      </c>
      <c r="G309">
        <f t="shared" si="4"/>
        <v>1.8</v>
      </c>
    </row>
    <row r="310" spans="1:7" x14ac:dyDescent="0.3">
      <c r="A310" s="34" t="s">
        <v>72</v>
      </c>
      <c r="B310" s="1" t="s">
        <v>434</v>
      </c>
      <c r="D310">
        <v>2355</v>
      </c>
      <c r="E310" s="46">
        <v>0.84336875245966159</v>
      </c>
      <c r="F310" s="46">
        <v>0.54700000000000004</v>
      </c>
      <c r="G310">
        <f t="shared" si="4"/>
        <v>1.8</v>
      </c>
    </row>
    <row r="311" spans="1:7" x14ac:dyDescent="0.3">
      <c r="A311" s="34" t="s">
        <v>285</v>
      </c>
      <c r="B311" s="1" t="s">
        <v>660</v>
      </c>
      <c r="D311">
        <v>148</v>
      </c>
      <c r="E311" s="46">
        <v>0.40438871473354232</v>
      </c>
      <c r="F311" s="46" t="s">
        <v>758</v>
      </c>
      <c r="G311">
        <f t="shared" si="4"/>
        <v>1.8</v>
      </c>
    </row>
    <row r="312" spans="1:7" x14ac:dyDescent="0.3">
      <c r="A312" s="34" t="s">
        <v>281</v>
      </c>
      <c r="B312" s="1" t="s">
        <v>656</v>
      </c>
      <c r="D312">
        <v>5433</v>
      </c>
      <c r="E312" s="46">
        <v>0.46056508927023748</v>
      </c>
      <c r="F312" s="46">
        <v>0.157</v>
      </c>
      <c r="G312">
        <f t="shared" si="4"/>
        <v>2</v>
      </c>
    </row>
    <row r="313" spans="1:7" x14ac:dyDescent="0.3">
      <c r="A313" s="34" t="s">
        <v>320</v>
      </c>
      <c r="B313" s="1" t="s">
        <v>697</v>
      </c>
      <c r="D313">
        <v>3175</v>
      </c>
      <c r="E313" s="46">
        <v>0.77006880733944949</v>
      </c>
      <c r="F313" s="46">
        <v>0.48399999999999999</v>
      </c>
      <c r="G313">
        <f t="shared" si="4"/>
        <v>1.8</v>
      </c>
    </row>
    <row r="314" spans="1:7" x14ac:dyDescent="0.3">
      <c r="A314" s="34" t="s">
        <v>74</v>
      </c>
      <c r="B314" s="1" t="s">
        <v>436</v>
      </c>
      <c r="D314">
        <v>910</v>
      </c>
      <c r="E314" s="46">
        <v>0.60853080568720375</v>
      </c>
      <c r="F314" s="46">
        <v>0.312</v>
      </c>
      <c r="G314">
        <f t="shared" si="4"/>
        <v>1.8</v>
      </c>
    </row>
    <row r="315" spans="1:7" x14ac:dyDescent="0.3">
      <c r="A315" s="34" t="s">
        <v>718</v>
      </c>
      <c r="B315" s="1" t="s">
        <v>652</v>
      </c>
      <c r="D315">
        <v>116</v>
      </c>
      <c r="E315" s="46" t="s">
        <v>758</v>
      </c>
      <c r="F315" s="46" t="s">
        <v>758</v>
      </c>
      <c r="G315">
        <f t="shared" si="4"/>
        <v>1.8</v>
      </c>
    </row>
    <row r="316" spans="1:7" x14ac:dyDescent="0.3">
      <c r="A316" s="34" t="s">
        <v>719</v>
      </c>
      <c r="B316" s="1" t="s">
        <v>653</v>
      </c>
      <c r="D316">
        <v>140</v>
      </c>
      <c r="E316" s="46" t="s">
        <v>758</v>
      </c>
      <c r="F316" s="46" t="s">
        <v>758</v>
      </c>
      <c r="G316">
        <f t="shared" si="4"/>
        <v>1.8</v>
      </c>
    </row>
    <row r="317" spans="1:7" x14ac:dyDescent="0.3">
      <c r="A317" s="34" t="s">
        <v>42</v>
      </c>
      <c r="B317" s="1" t="s">
        <v>405</v>
      </c>
      <c r="D317">
        <v>2751</v>
      </c>
      <c r="E317" s="46">
        <v>0.31598897312198482</v>
      </c>
      <c r="F317" s="46">
        <v>0.05</v>
      </c>
      <c r="G317">
        <f t="shared" si="4"/>
        <v>2</v>
      </c>
    </row>
    <row r="318" spans="1:7" x14ac:dyDescent="0.3">
      <c r="A318" s="34" t="s">
        <v>12</v>
      </c>
      <c r="B318" s="1" t="s">
        <v>375</v>
      </c>
      <c r="D318">
        <v>71</v>
      </c>
      <c r="E318" s="46">
        <v>0.43243243243243246</v>
      </c>
      <c r="F318" s="46" t="s">
        <v>758</v>
      </c>
      <c r="G318">
        <f t="shared" si="4"/>
        <v>1.8</v>
      </c>
    </row>
    <row r="319" spans="1:7" x14ac:dyDescent="0.3">
      <c r="A319" s="34" t="s">
        <v>61</v>
      </c>
      <c r="B319" s="1" t="s">
        <v>422</v>
      </c>
      <c r="C319" s="1" t="s">
        <v>726</v>
      </c>
      <c r="D319">
        <v>262</v>
      </c>
      <c r="E319" s="46">
        <v>0.40293040293040294</v>
      </c>
      <c r="F319" s="46">
        <v>6.8000000000000005E-2</v>
      </c>
      <c r="G319">
        <f t="shared" si="4"/>
        <v>1.8</v>
      </c>
    </row>
    <row r="320" spans="1:7" x14ac:dyDescent="0.3">
      <c r="A320" s="34" t="s">
        <v>260</v>
      </c>
      <c r="B320" s="1" t="s">
        <v>631</v>
      </c>
      <c r="D320">
        <v>404</v>
      </c>
      <c r="E320" s="46">
        <v>0.78759999999999997</v>
      </c>
      <c r="F320" s="46">
        <v>0.22</v>
      </c>
      <c r="G320">
        <f t="shared" si="4"/>
        <v>1.8</v>
      </c>
    </row>
    <row r="321" spans="1:7" x14ac:dyDescent="0.3">
      <c r="A321" s="34" t="s">
        <v>31</v>
      </c>
      <c r="B321" s="1" t="s">
        <v>393</v>
      </c>
      <c r="D321">
        <v>6978</v>
      </c>
      <c r="E321" s="46">
        <v>0.50840514196920472</v>
      </c>
      <c r="F321" s="46">
        <v>0.23799999999999999</v>
      </c>
      <c r="G321">
        <f t="shared" si="4"/>
        <v>2</v>
      </c>
    </row>
    <row r="322" spans="1:7" x14ac:dyDescent="0.3">
      <c r="A322" s="34" t="s">
        <v>253</v>
      </c>
      <c r="B322" s="1" t="s">
        <v>622</v>
      </c>
      <c r="D322">
        <v>3351</v>
      </c>
      <c r="E322" s="46">
        <v>0.43478260869565216</v>
      </c>
      <c r="F322" s="46">
        <v>4.8000000000000001E-2</v>
      </c>
      <c r="G322">
        <f t="shared" si="4"/>
        <v>2</v>
      </c>
    </row>
    <row r="323" spans="1:7" x14ac:dyDescent="0.3">
      <c r="A323" s="34" t="s">
        <v>321</v>
      </c>
      <c r="B323" s="1" t="s">
        <v>698</v>
      </c>
      <c r="D323">
        <v>5548</v>
      </c>
      <c r="E323" s="46">
        <v>0.3677893228233608</v>
      </c>
      <c r="F323" s="46">
        <v>0.10100000000000001</v>
      </c>
      <c r="G323">
        <f t="shared" si="4"/>
        <v>2</v>
      </c>
    </row>
    <row r="324" spans="1:7" x14ac:dyDescent="0.3">
      <c r="A324" s="34" t="s">
        <v>161</v>
      </c>
      <c r="B324" s="1" t="s">
        <v>529</v>
      </c>
      <c r="D324">
        <v>340</v>
      </c>
      <c r="E324" s="46">
        <v>0.54725274725274731</v>
      </c>
      <c r="F324" s="46" t="s">
        <v>758</v>
      </c>
      <c r="G324">
        <f t="shared" si="4"/>
        <v>1.8</v>
      </c>
    </row>
    <row r="325" spans="1:7" x14ac:dyDescent="0.3">
      <c r="A325" s="34" t="s">
        <v>208</v>
      </c>
      <c r="B325" s="1" t="s">
        <v>576</v>
      </c>
      <c r="D325">
        <v>4375</v>
      </c>
      <c r="E325" s="46">
        <v>0.25164718384697132</v>
      </c>
      <c r="F325" s="46">
        <v>4.9000000000000002E-2</v>
      </c>
      <c r="G325">
        <f t="shared" si="4"/>
        <v>2</v>
      </c>
    </row>
    <row r="326" spans="1:7" x14ac:dyDescent="0.3">
      <c r="A326" s="34" t="s">
        <v>148</v>
      </c>
      <c r="B326" s="1" t="s">
        <v>516</v>
      </c>
      <c r="C326" s="1" t="s">
        <v>726</v>
      </c>
      <c r="D326">
        <v>1095</v>
      </c>
      <c r="E326" s="46">
        <v>0.29759862778730706</v>
      </c>
      <c r="F326" s="46">
        <v>0.16900000000000001</v>
      </c>
      <c r="G326">
        <f t="shared" ref="G326:G337" si="5">IF(OR(IF(ISNUMBER(D326),D326,0)&lt;=1000,IF(ISNUMBER(E326),E326,0)&gt;=0.6,IF(ISNUMBER(F326),F326,0)&gt;=0.6),1.8,2)</f>
        <v>2</v>
      </c>
    </row>
    <row r="327" spans="1:7" x14ac:dyDescent="0.3">
      <c r="A327" s="34" t="s">
        <v>706</v>
      </c>
      <c r="B327" s="1" t="s">
        <v>491</v>
      </c>
      <c r="D327">
        <v>198</v>
      </c>
      <c r="E327" s="46" t="s">
        <v>783</v>
      </c>
      <c r="F327" s="46">
        <v>0.114</v>
      </c>
      <c r="G327">
        <f t="shared" si="5"/>
        <v>1.8</v>
      </c>
    </row>
    <row r="328" spans="1:7" x14ac:dyDescent="0.3">
      <c r="A328" s="34" t="s">
        <v>168</v>
      </c>
      <c r="B328" s="1" t="s">
        <v>536</v>
      </c>
      <c r="D328">
        <v>224</v>
      </c>
      <c r="E328" s="46">
        <v>0.36614173228346458</v>
      </c>
      <c r="F328" s="46" t="s">
        <v>758</v>
      </c>
      <c r="G328">
        <f t="shared" si="5"/>
        <v>1.8</v>
      </c>
    </row>
    <row r="329" spans="1:7" x14ac:dyDescent="0.3">
      <c r="A329" s="34" t="s">
        <v>190</v>
      </c>
      <c r="B329" s="1" t="s">
        <v>558</v>
      </c>
      <c r="D329">
        <v>336</v>
      </c>
      <c r="E329" s="46">
        <v>0.23058252427184467</v>
      </c>
      <c r="F329" s="46">
        <v>1.2999999999999999E-2</v>
      </c>
      <c r="G329">
        <f t="shared" si="5"/>
        <v>1.8</v>
      </c>
    </row>
    <row r="330" spans="1:7" x14ac:dyDescent="0.3">
      <c r="A330" s="34" t="s">
        <v>80</v>
      </c>
      <c r="B330" s="1" t="s">
        <v>442</v>
      </c>
      <c r="D330">
        <v>116</v>
      </c>
      <c r="E330" s="46">
        <v>0.44776119402985076</v>
      </c>
      <c r="F330" s="46">
        <v>1.4E-2</v>
      </c>
      <c r="G330">
        <f t="shared" si="5"/>
        <v>1.8</v>
      </c>
    </row>
    <row r="331" spans="1:7" x14ac:dyDescent="0.3">
      <c r="A331" s="34" t="s">
        <v>155</v>
      </c>
      <c r="B331" s="1" t="s">
        <v>523</v>
      </c>
      <c r="D331">
        <v>813</v>
      </c>
      <c r="E331" s="46">
        <v>0.4960091220068415</v>
      </c>
      <c r="F331" s="46">
        <v>0.05</v>
      </c>
      <c r="G331">
        <f t="shared" si="5"/>
        <v>1.8</v>
      </c>
    </row>
    <row r="332" spans="1:7" x14ac:dyDescent="0.3">
      <c r="A332" s="34" t="s">
        <v>92</v>
      </c>
      <c r="B332" s="1" t="s">
        <v>454</v>
      </c>
      <c r="D332">
        <v>181</v>
      </c>
      <c r="E332" s="46">
        <v>0.54736842105263162</v>
      </c>
      <c r="F332" s="46">
        <v>1.4999999999999999E-2</v>
      </c>
      <c r="G332">
        <f t="shared" si="5"/>
        <v>1.8</v>
      </c>
    </row>
    <row r="333" spans="1:7" x14ac:dyDescent="0.3">
      <c r="A333" s="34" t="s">
        <v>140</v>
      </c>
      <c r="B333" s="1" t="s">
        <v>508</v>
      </c>
      <c r="C333" s="1" t="s">
        <v>726</v>
      </c>
      <c r="D333">
        <v>98</v>
      </c>
      <c r="E333" s="46">
        <v>0.85849056603773588</v>
      </c>
      <c r="F333" s="46" t="s">
        <v>758</v>
      </c>
      <c r="G333">
        <f t="shared" si="5"/>
        <v>1.8</v>
      </c>
    </row>
    <row r="334" spans="1:7" x14ac:dyDescent="0.3">
      <c r="A334" s="34" t="s">
        <v>54</v>
      </c>
      <c r="B334" s="1" t="s">
        <v>415</v>
      </c>
      <c r="D334">
        <v>2372</v>
      </c>
      <c r="E334" s="46">
        <v>0.35106796116504857</v>
      </c>
      <c r="F334" s="46">
        <v>0.09</v>
      </c>
      <c r="G334">
        <f t="shared" si="5"/>
        <v>2</v>
      </c>
    </row>
    <row r="335" spans="1:7" x14ac:dyDescent="0.3">
      <c r="A335" s="34" t="s">
        <v>310</v>
      </c>
      <c r="B335" s="1" t="s">
        <v>687</v>
      </c>
      <c r="D335">
        <v>15202</v>
      </c>
      <c r="E335" s="46">
        <v>0.77175368139223566</v>
      </c>
      <c r="F335" s="46">
        <v>0.318</v>
      </c>
      <c r="G335">
        <f t="shared" si="5"/>
        <v>1.8</v>
      </c>
    </row>
    <row r="336" spans="1:7" x14ac:dyDescent="0.3">
      <c r="A336" s="34" t="s">
        <v>270</v>
      </c>
      <c r="B336" s="1" t="s">
        <v>641</v>
      </c>
      <c r="D336">
        <v>5713</v>
      </c>
      <c r="E336" s="46">
        <v>0.34035529004873449</v>
      </c>
      <c r="F336" s="46">
        <v>3.7999999999999999E-2</v>
      </c>
      <c r="G336">
        <f t="shared" si="5"/>
        <v>2</v>
      </c>
    </row>
    <row r="337" spans="1:7" x14ac:dyDescent="0.3">
      <c r="A337" s="34" t="s">
        <v>319</v>
      </c>
      <c r="B337" s="1" t="s">
        <v>696</v>
      </c>
      <c r="D337">
        <v>1339</v>
      </c>
      <c r="E337" s="46">
        <v>0.44650499286733236</v>
      </c>
      <c r="F337" s="46">
        <v>0.13900000000000001</v>
      </c>
      <c r="G337">
        <f t="shared" si="5"/>
        <v>2</v>
      </c>
    </row>
    <row r="338" spans="1:7" x14ac:dyDescent="0.3">
      <c r="D338">
        <f>SUM(D5:D337)</f>
        <v>1078056</v>
      </c>
    </row>
  </sheetData>
  <autoFilter ref="A4:J338" xr:uid="{2F527AB9-561F-4DA7-9D4C-3E9BCAF3697B}"/>
  <hyperlinks>
    <hyperlink ref="L2" r:id="rId1" xr:uid="{1CBF0F5A-EABC-4E61-9888-C97F00210013}"/>
  </hyperlinks>
  <pageMargins left="0.7" right="0.7" top="0.75" bottom="0.75" header="0.3" footer="0.3"/>
  <pageSetup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F7394-412E-4E20-A8DA-055D168307AD}">
  <dimension ref="A1:A16"/>
  <sheetViews>
    <sheetView workbookViewId="0">
      <selection activeCell="K12" sqref="K12"/>
    </sheetView>
  </sheetViews>
  <sheetFormatPr defaultRowHeight="12.75" x14ac:dyDescent="0.2"/>
  <cols>
    <col min="1" max="1" width="131.28515625" bestFit="1" customWidth="1"/>
  </cols>
  <sheetData>
    <row r="1" spans="1:1" ht="16.5" x14ac:dyDescent="0.3">
      <c r="A1" s="35" t="s">
        <v>731</v>
      </c>
    </row>
    <row r="2" spans="1:1" x14ac:dyDescent="0.2">
      <c r="A2" t="s">
        <v>732</v>
      </c>
    </row>
    <row r="3" spans="1:1" x14ac:dyDescent="0.2">
      <c r="A3" s="37" t="s">
        <v>733</v>
      </c>
    </row>
    <row r="4" spans="1:1" x14ac:dyDescent="0.2">
      <c r="A4" s="37" t="s">
        <v>734</v>
      </c>
    </row>
    <row r="5" spans="1:1" x14ac:dyDescent="0.2">
      <c r="A5" s="37" t="s">
        <v>735</v>
      </c>
    </row>
    <row r="6" spans="1:1" x14ac:dyDescent="0.2">
      <c r="A6" s="37" t="s">
        <v>736</v>
      </c>
    </row>
    <row r="7" spans="1:1" x14ac:dyDescent="0.2">
      <c r="A7" s="37" t="s">
        <v>737</v>
      </c>
    </row>
    <row r="8" spans="1:1" x14ac:dyDescent="0.2">
      <c r="A8" s="37" t="s">
        <v>738</v>
      </c>
    </row>
    <row r="9" spans="1:1" x14ac:dyDescent="0.2">
      <c r="A9" s="37" t="s">
        <v>739</v>
      </c>
    </row>
    <row r="11" spans="1:1" x14ac:dyDescent="0.2">
      <c r="A11" s="38" t="s">
        <v>740</v>
      </c>
    </row>
    <row r="12" spans="1:1" x14ac:dyDescent="0.2">
      <c r="A12" t="s">
        <v>741</v>
      </c>
    </row>
    <row r="13" spans="1:1" x14ac:dyDescent="0.2">
      <c r="A13" t="s">
        <v>742</v>
      </c>
    </row>
    <row r="14" spans="1:1" x14ac:dyDescent="0.2">
      <c r="A14" s="37" t="s">
        <v>743</v>
      </c>
    </row>
    <row r="15" spans="1:1" x14ac:dyDescent="0.2">
      <c r="A15" s="39" t="s">
        <v>744</v>
      </c>
    </row>
    <row r="16" spans="1:1" x14ac:dyDescent="0.2">
      <c r="A16" s="40" t="s">
        <v>745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F136C-9939-4CBA-AC80-A271BC58BF58}">
  <dimension ref="A1:A9"/>
  <sheetViews>
    <sheetView workbookViewId="0">
      <selection activeCell="A3" sqref="A3"/>
    </sheetView>
  </sheetViews>
  <sheetFormatPr defaultRowHeight="16.5" x14ac:dyDescent="0.3"/>
  <cols>
    <col min="1" max="1" width="157.42578125" style="1" bestFit="1" customWidth="1"/>
  </cols>
  <sheetData>
    <row r="1" spans="1:1" x14ac:dyDescent="0.3">
      <c r="A1" s="50" t="s">
        <v>759</v>
      </c>
    </row>
    <row r="2" spans="1:1" x14ac:dyDescent="0.3">
      <c r="A2" s="50" t="s">
        <v>784</v>
      </c>
    </row>
    <row r="3" spans="1:1" ht="33" x14ac:dyDescent="0.2">
      <c r="A3" s="51" t="s">
        <v>764</v>
      </c>
    </row>
    <row r="4" spans="1:1" x14ac:dyDescent="0.2">
      <c r="A4" s="52" t="s">
        <v>760</v>
      </c>
    </row>
    <row r="5" spans="1:1" x14ac:dyDescent="0.2">
      <c r="A5" s="53" t="s">
        <v>765</v>
      </c>
    </row>
    <row r="6" spans="1:1" x14ac:dyDescent="0.2">
      <c r="A6" s="53" t="s">
        <v>761</v>
      </c>
    </row>
    <row r="7" spans="1:1" x14ac:dyDescent="0.2">
      <c r="A7" s="53" t="s">
        <v>762</v>
      </c>
    </row>
    <row r="8" spans="1:1" x14ac:dyDescent="0.2">
      <c r="A8" s="52" t="s">
        <v>763</v>
      </c>
    </row>
    <row r="9" spans="1:1" ht="33" x14ac:dyDescent="0.2">
      <c r="A9" s="52" t="s">
        <v>766</v>
      </c>
    </row>
  </sheetData>
  <hyperlinks>
    <hyperlink ref="A1" r:id="rId1" display="https://app.leg.wa.gov/BillSummary/?BillNumber=5263&amp;Year=2025&amp;Initiative=false" xr:uid="{1F5AA926-AD92-43FC-8C77-479F147BC30D}"/>
    <hyperlink ref="A2" r:id="rId2" xr:uid="{6B3265D2-4773-4BD4-9EDA-A0167663A11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DF5E8-516E-4250-828D-39FDB011F418}">
  <dimension ref="A1:E313"/>
  <sheetViews>
    <sheetView topLeftCell="A304" workbookViewId="0">
      <selection activeCell="D313" sqref="D313"/>
    </sheetView>
  </sheetViews>
  <sheetFormatPr defaultColWidth="9.140625" defaultRowHeight="16.5" x14ac:dyDescent="0.3"/>
  <cols>
    <col min="1" max="1" width="12.140625" style="1" bestFit="1" customWidth="1"/>
    <col min="2" max="4" width="16.140625" style="2" bestFit="1" customWidth="1"/>
    <col min="5" max="5" width="11.85546875" style="1" bestFit="1" customWidth="1"/>
    <col min="6" max="16384" width="9.140625" style="1"/>
  </cols>
  <sheetData>
    <row r="1" spans="1:5" x14ac:dyDescent="0.3">
      <c r="A1" s="1" t="s">
        <v>324</v>
      </c>
      <c r="B1" s="2" t="s">
        <v>326</v>
      </c>
      <c r="C1" s="2" t="s">
        <v>325</v>
      </c>
      <c r="D1" s="2" t="s">
        <v>327</v>
      </c>
    </row>
    <row r="2" spans="1:5" x14ac:dyDescent="0.3">
      <c r="A2" s="1" t="s">
        <v>12</v>
      </c>
      <c r="B2" s="2">
        <v>31732.880000000001</v>
      </c>
      <c r="C2" s="2">
        <v>63373.07</v>
      </c>
      <c r="D2" s="2">
        <f>IF(B2&gt;C2,0,C2-B2)</f>
        <v>31640.19</v>
      </c>
      <c r="E2" s="2"/>
    </row>
    <row r="3" spans="1:5" x14ac:dyDescent="0.3">
      <c r="A3" s="1" t="s">
        <v>13</v>
      </c>
      <c r="B3" s="2">
        <v>1192</v>
      </c>
      <c r="C3" s="2">
        <v>18328.439999999999</v>
      </c>
      <c r="D3" s="2">
        <f t="shared" ref="D3:D66" si="0">IF(B3&gt;C3,0,C3-B3)</f>
        <v>17136.439999999999</v>
      </c>
      <c r="E3" s="2"/>
    </row>
    <row r="4" spans="1:5" x14ac:dyDescent="0.3">
      <c r="A4" s="1" t="s">
        <v>14</v>
      </c>
      <c r="B4" s="2">
        <v>2416416.83</v>
      </c>
      <c r="C4" s="2">
        <v>2418001.33</v>
      </c>
      <c r="D4" s="2">
        <f t="shared" si="0"/>
        <v>1584.5</v>
      </c>
      <c r="E4" s="2"/>
    </row>
    <row r="5" spans="1:5" x14ac:dyDescent="0.3">
      <c r="A5" s="1" t="s">
        <v>15</v>
      </c>
      <c r="B5" s="2">
        <v>130746.62000000001</v>
      </c>
      <c r="C5" s="2">
        <v>213433.96000000002</v>
      </c>
      <c r="D5" s="2">
        <f t="shared" si="0"/>
        <v>82687.340000000011</v>
      </c>
      <c r="E5" s="2"/>
    </row>
    <row r="6" spans="1:5" x14ac:dyDescent="0.3">
      <c r="A6" s="1" t="s">
        <v>16</v>
      </c>
      <c r="B6" s="2">
        <v>119499.6</v>
      </c>
      <c r="C6" s="2">
        <v>172564.21</v>
      </c>
      <c r="D6" s="2">
        <f t="shared" si="0"/>
        <v>53064.609999999986</v>
      </c>
      <c r="E6" s="2"/>
    </row>
    <row r="7" spans="1:5" x14ac:dyDescent="0.3">
      <c r="A7" s="1" t="s">
        <v>17</v>
      </c>
      <c r="B7" s="2">
        <v>1203426.8400000001</v>
      </c>
      <c r="C7" s="2">
        <v>1376511.5900000003</v>
      </c>
      <c r="D7" s="2">
        <f t="shared" si="0"/>
        <v>173084.75000000023</v>
      </c>
      <c r="E7" s="2"/>
    </row>
    <row r="8" spans="1:5" x14ac:dyDescent="0.3">
      <c r="A8" s="1" t="s">
        <v>18</v>
      </c>
      <c r="B8" s="2">
        <v>164449.25</v>
      </c>
      <c r="C8" s="2">
        <v>200042.69000000003</v>
      </c>
      <c r="D8" s="2">
        <f t="shared" si="0"/>
        <v>35593.440000000031</v>
      </c>
      <c r="E8" s="2"/>
    </row>
    <row r="9" spans="1:5" x14ac:dyDescent="0.3">
      <c r="A9" s="1" t="s">
        <v>19</v>
      </c>
      <c r="B9" s="2">
        <v>7594056.5099999998</v>
      </c>
      <c r="C9" s="2">
        <v>8288514.1200000001</v>
      </c>
      <c r="D9" s="2">
        <f t="shared" si="0"/>
        <v>694457.61000000034</v>
      </c>
      <c r="E9" s="2"/>
    </row>
    <row r="10" spans="1:5" x14ac:dyDescent="0.3">
      <c r="A10" s="1" t="s">
        <v>20</v>
      </c>
      <c r="B10" s="2">
        <v>57344.149999999994</v>
      </c>
      <c r="C10" s="2">
        <v>95249.279999999999</v>
      </c>
      <c r="D10" s="2">
        <f t="shared" si="0"/>
        <v>37905.130000000005</v>
      </c>
      <c r="E10" s="2"/>
    </row>
    <row r="11" spans="1:5" x14ac:dyDescent="0.3">
      <c r="A11" s="1" t="s">
        <v>21</v>
      </c>
      <c r="B11" s="2">
        <v>594030.93000000005</v>
      </c>
      <c r="C11" s="2">
        <v>572161.21000000008</v>
      </c>
      <c r="D11" s="2">
        <f t="shared" si="0"/>
        <v>0</v>
      </c>
      <c r="E11" s="2"/>
    </row>
    <row r="12" spans="1:5" x14ac:dyDescent="0.3">
      <c r="A12" s="1" t="s">
        <v>22</v>
      </c>
      <c r="B12" s="2">
        <v>468780.97</v>
      </c>
      <c r="C12" s="2">
        <v>608352.02</v>
      </c>
      <c r="D12" s="2">
        <f t="shared" si="0"/>
        <v>139571.05000000005</v>
      </c>
      <c r="E12" s="2"/>
    </row>
    <row r="13" spans="1:5" x14ac:dyDescent="0.3">
      <c r="A13" s="1" t="s">
        <v>23</v>
      </c>
      <c r="B13" s="2">
        <v>1093042.81</v>
      </c>
      <c r="C13" s="2">
        <v>1308723.9700000002</v>
      </c>
      <c r="D13" s="2">
        <f t="shared" si="0"/>
        <v>215681.16000000015</v>
      </c>
      <c r="E13" s="2"/>
    </row>
    <row r="14" spans="1:5" x14ac:dyDescent="0.3">
      <c r="A14" s="1" t="s">
        <v>24</v>
      </c>
      <c r="B14" s="2">
        <v>3585205.4099999997</v>
      </c>
      <c r="C14" s="2">
        <v>4264420.5899999989</v>
      </c>
      <c r="D14" s="2">
        <f t="shared" si="0"/>
        <v>679215.17999999924</v>
      </c>
      <c r="E14" s="2"/>
    </row>
    <row r="15" spans="1:5" x14ac:dyDescent="0.3">
      <c r="A15" s="1" t="s">
        <v>25</v>
      </c>
      <c r="B15" s="2">
        <v>379357.35000000003</v>
      </c>
      <c r="C15" s="2">
        <v>530793.29</v>
      </c>
      <c r="D15" s="2">
        <f t="shared" si="0"/>
        <v>151435.94</v>
      </c>
      <c r="E15" s="2"/>
    </row>
    <row r="16" spans="1:5" x14ac:dyDescent="0.3">
      <c r="A16" s="1" t="s">
        <v>26</v>
      </c>
      <c r="B16" s="2">
        <v>0</v>
      </c>
      <c r="C16" s="2">
        <v>0</v>
      </c>
      <c r="D16" s="2">
        <f t="shared" si="0"/>
        <v>0</v>
      </c>
      <c r="E16" s="2"/>
    </row>
    <row r="17" spans="1:5" x14ac:dyDescent="0.3">
      <c r="A17" s="1" t="s">
        <v>27</v>
      </c>
      <c r="B17" s="2">
        <v>116741.65</v>
      </c>
      <c r="C17" s="2">
        <v>185216.42</v>
      </c>
      <c r="D17" s="2">
        <f t="shared" si="0"/>
        <v>68474.770000000019</v>
      </c>
      <c r="E17" s="2"/>
    </row>
    <row r="18" spans="1:5" x14ac:dyDescent="0.3">
      <c r="A18" s="1" t="s">
        <v>28</v>
      </c>
      <c r="B18" s="2">
        <v>701844.32000000007</v>
      </c>
      <c r="C18" s="2">
        <v>865597.59000000008</v>
      </c>
      <c r="D18" s="2">
        <f t="shared" si="0"/>
        <v>163753.27000000002</v>
      </c>
      <c r="E18" s="2"/>
    </row>
    <row r="19" spans="1:5" x14ac:dyDescent="0.3">
      <c r="A19" s="1" t="s">
        <v>29</v>
      </c>
      <c r="B19" s="2">
        <v>492720.95</v>
      </c>
      <c r="C19" s="2">
        <v>606385.41</v>
      </c>
      <c r="D19" s="2">
        <f t="shared" si="0"/>
        <v>113664.46000000002</v>
      </c>
      <c r="E19" s="2"/>
    </row>
    <row r="20" spans="1:5" x14ac:dyDescent="0.3">
      <c r="A20" s="1" t="s">
        <v>30</v>
      </c>
      <c r="B20" s="2">
        <v>365290.65</v>
      </c>
      <c r="C20" s="2">
        <v>522138.22000000003</v>
      </c>
      <c r="D20" s="2">
        <f t="shared" si="0"/>
        <v>156847.57</v>
      </c>
      <c r="E20" s="2"/>
    </row>
    <row r="21" spans="1:5" x14ac:dyDescent="0.3">
      <c r="A21" s="1" t="s">
        <v>31</v>
      </c>
      <c r="B21" s="2">
        <v>2779386.78</v>
      </c>
      <c r="C21" s="2">
        <v>2987318.2899999996</v>
      </c>
      <c r="D21" s="2">
        <f t="shared" si="0"/>
        <v>207931.50999999978</v>
      </c>
      <c r="E21" s="2"/>
    </row>
    <row r="22" spans="1:5" x14ac:dyDescent="0.3">
      <c r="A22" s="1" t="s">
        <v>32</v>
      </c>
      <c r="B22" s="2">
        <v>1438130.1500000001</v>
      </c>
      <c r="C22" s="2">
        <v>1539271.1599999997</v>
      </c>
      <c r="D22" s="2">
        <f t="shared" si="0"/>
        <v>101141.00999999954</v>
      </c>
      <c r="E22" s="2"/>
    </row>
    <row r="23" spans="1:5" x14ac:dyDescent="0.3">
      <c r="A23" s="1" t="s">
        <v>33</v>
      </c>
      <c r="B23" s="2">
        <v>84051.01</v>
      </c>
      <c r="C23" s="2">
        <v>119538.40999999999</v>
      </c>
      <c r="D23" s="2">
        <f t="shared" si="0"/>
        <v>35487.399999999994</v>
      </c>
      <c r="E23" s="2"/>
    </row>
    <row r="24" spans="1:5" x14ac:dyDescent="0.3">
      <c r="A24" s="1" t="s">
        <v>34</v>
      </c>
      <c r="B24" s="2">
        <v>938915.74</v>
      </c>
      <c r="C24" s="2">
        <v>1081396.1800000002</v>
      </c>
      <c r="D24" s="2">
        <f t="shared" si="0"/>
        <v>142480.44000000018</v>
      </c>
      <c r="E24" s="2"/>
    </row>
    <row r="25" spans="1:5" x14ac:dyDescent="0.3">
      <c r="A25" s="1" t="s">
        <v>35</v>
      </c>
      <c r="B25" s="2">
        <v>261492.27000000002</v>
      </c>
      <c r="C25" s="2">
        <v>493065.56</v>
      </c>
      <c r="D25" s="2">
        <f t="shared" si="0"/>
        <v>231573.28999999998</v>
      </c>
      <c r="E25" s="2"/>
    </row>
    <row r="26" spans="1:5" x14ac:dyDescent="0.3">
      <c r="A26" s="1" t="s">
        <v>36</v>
      </c>
      <c r="B26" s="2">
        <v>469651.24</v>
      </c>
      <c r="C26" s="2">
        <v>649671.77</v>
      </c>
      <c r="D26" s="2">
        <f t="shared" si="0"/>
        <v>180020.53000000003</v>
      </c>
      <c r="E26" s="2"/>
    </row>
    <row r="27" spans="1:5" x14ac:dyDescent="0.3">
      <c r="A27" s="1" t="s">
        <v>37</v>
      </c>
      <c r="B27" s="2">
        <v>61067.86</v>
      </c>
      <c r="C27" s="2">
        <v>61067.86</v>
      </c>
      <c r="D27" s="2">
        <f t="shared" si="0"/>
        <v>0</v>
      </c>
      <c r="E27" s="2"/>
    </row>
    <row r="28" spans="1:5" x14ac:dyDescent="0.3">
      <c r="A28" s="1" t="s">
        <v>38</v>
      </c>
      <c r="B28" s="2">
        <v>6840673.8500000006</v>
      </c>
      <c r="C28" s="2">
        <v>7356914.8100000005</v>
      </c>
      <c r="D28" s="2">
        <f t="shared" si="0"/>
        <v>516240.95999999996</v>
      </c>
      <c r="E28" s="2"/>
    </row>
    <row r="29" spans="1:5" x14ac:dyDescent="0.3">
      <c r="A29" s="1" t="s">
        <v>39</v>
      </c>
      <c r="B29" s="2">
        <v>467070.80000000005</v>
      </c>
      <c r="C29" s="2">
        <v>468006.39999999997</v>
      </c>
      <c r="D29" s="2">
        <f t="shared" si="0"/>
        <v>935.59999999991851</v>
      </c>
      <c r="E29" s="2"/>
    </row>
    <row r="30" spans="1:5" x14ac:dyDescent="0.3">
      <c r="A30" s="1" t="s">
        <v>40</v>
      </c>
      <c r="B30" s="2">
        <v>376033.49</v>
      </c>
      <c r="C30" s="2">
        <v>494717.18</v>
      </c>
      <c r="D30" s="2">
        <f t="shared" si="0"/>
        <v>118683.69</v>
      </c>
      <c r="E30" s="2"/>
    </row>
    <row r="31" spans="1:5" x14ac:dyDescent="0.3">
      <c r="A31" s="1" t="s">
        <v>41</v>
      </c>
      <c r="B31" s="2">
        <v>54927.97</v>
      </c>
      <c r="C31" s="2">
        <v>82688.52</v>
      </c>
      <c r="D31" s="2">
        <f t="shared" si="0"/>
        <v>27760.550000000003</v>
      </c>
      <c r="E31" s="2"/>
    </row>
    <row r="32" spans="1:5" x14ac:dyDescent="0.3">
      <c r="A32" s="1" t="s">
        <v>42</v>
      </c>
      <c r="B32" s="2">
        <v>812187.45</v>
      </c>
      <c r="C32" s="2">
        <v>1011410.0800000001</v>
      </c>
      <c r="D32" s="2">
        <f t="shared" si="0"/>
        <v>199222.63000000012</v>
      </c>
      <c r="E32" s="2"/>
    </row>
    <row r="33" spans="1:5" x14ac:dyDescent="0.3">
      <c r="A33" s="1" t="s">
        <v>43</v>
      </c>
      <c r="B33" s="2">
        <v>8188516.6099999994</v>
      </c>
      <c r="C33" s="2">
        <v>8057666.379999999</v>
      </c>
      <c r="D33" s="2">
        <f t="shared" si="0"/>
        <v>0</v>
      </c>
      <c r="E33" s="2"/>
    </row>
    <row r="34" spans="1:5" x14ac:dyDescent="0.3">
      <c r="A34" s="1" t="s">
        <v>44</v>
      </c>
      <c r="B34" s="2">
        <v>1620568.06</v>
      </c>
      <c r="C34" s="2">
        <v>1953140.9700000002</v>
      </c>
      <c r="D34" s="2">
        <f t="shared" si="0"/>
        <v>332572.91000000015</v>
      </c>
      <c r="E34" s="2"/>
    </row>
    <row r="35" spans="1:5" x14ac:dyDescent="0.3">
      <c r="A35" s="1" t="s">
        <v>45</v>
      </c>
      <c r="B35" s="2">
        <v>2845798.4199999995</v>
      </c>
      <c r="C35" s="2">
        <v>3110788.4700000007</v>
      </c>
      <c r="D35" s="2">
        <f t="shared" si="0"/>
        <v>264990.05000000121</v>
      </c>
      <c r="E35" s="2"/>
    </row>
    <row r="36" spans="1:5" x14ac:dyDescent="0.3">
      <c r="A36" s="1" t="s">
        <v>46</v>
      </c>
      <c r="B36" s="2">
        <v>621008.26</v>
      </c>
      <c r="C36" s="2">
        <v>637740.93999999994</v>
      </c>
      <c r="D36" s="2">
        <f t="shared" si="0"/>
        <v>16732.679999999935</v>
      </c>
      <c r="E36" s="2"/>
    </row>
    <row r="37" spans="1:5" x14ac:dyDescent="0.3">
      <c r="A37" s="1" t="s">
        <v>47</v>
      </c>
      <c r="B37" s="2">
        <v>0</v>
      </c>
      <c r="C37" s="2">
        <v>0</v>
      </c>
      <c r="D37" s="2">
        <f t="shared" si="0"/>
        <v>0</v>
      </c>
      <c r="E37" s="2"/>
    </row>
    <row r="38" spans="1:5" x14ac:dyDescent="0.3">
      <c r="A38" s="1" t="s">
        <v>48</v>
      </c>
      <c r="B38" s="2">
        <v>155601.96</v>
      </c>
      <c r="C38" s="2">
        <v>206981.46</v>
      </c>
      <c r="D38" s="2">
        <f t="shared" si="0"/>
        <v>51379.5</v>
      </c>
      <c r="E38" s="2"/>
    </row>
    <row r="39" spans="1:5" x14ac:dyDescent="0.3">
      <c r="A39" s="1" t="s">
        <v>49</v>
      </c>
      <c r="B39" s="2">
        <v>0</v>
      </c>
      <c r="C39" s="2">
        <v>1025.6500000000001</v>
      </c>
      <c r="D39" s="2">
        <f t="shared" si="0"/>
        <v>1025.6500000000001</v>
      </c>
      <c r="E39" s="2"/>
    </row>
    <row r="40" spans="1:5" x14ac:dyDescent="0.3">
      <c r="A40" s="1" t="s">
        <v>50</v>
      </c>
      <c r="B40" s="2">
        <v>2496752.14</v>
      </c>
      <c r="C40" s="2">
        <v>2665913.7999999998</v>
      </c>
      <c r="D40" s="2">
        <f t="shared" si="0"/>
        <v>169161.65999999968</v>
      </c>
      <c r="E40" s="2"/>
    </row>
    <row r="41" spans="1:5" x14ac:dyDescent="0.3">
      <c r="A41" s="1" t="s">
        <v>51</v>
      </c>
      <c r="B41" s="2">
        <v>281633.13</v>
      </c>
      <c r="C41" s="2">
        <v>352786.51999999996</v>
      </c>
      <c r="D41" s="2">
        <f t="shared" si="0"/>
        <v>71153.389999999956</v>
      </c>
      <c r="E41" s="2"/>
    </row>
    <row r="42" spans="1:5" x14ac:dyDescent="0.3">
      <c r="A42" s="1" t="s">
        <v>52</v>
      </c>
      <c r="B42" s="2">
        <v>404393.51</v>
      </c>
      <c r="C42" s="2">
        <v>535947.67000000004</v>
      </c>
      <c r="D42" s="2">
        <f t="shared" si="0"/>
        <v>131554.16000000003</v>
      </c>
      <c r="E42" s="2"/>
    </row>
    <row r="43" spans="1:5" x14ac:dyDescent="0.3">
      <c r="A43" s="1" t="s">
        <v>53</v>
      </c>
      <c r="B43" s="2">
        <v>255307.8</v>
      </c>
      <c r="C43" s="2">
        <v>283865.2</v>
      </c>
      <c r="D43" s="2">
        <f t="shared" si="0"/>
        <v>28557.400000000023</v>
      </c>
      <c r="E43" s="2"/>
    </row>
    <row r="44" spans="1:5" x14ac:dyDescent="0.3">
      <c r="A44" s="1" t="s">
        <v>54</v>
      </c>
      <c r="B44" s="2">
        <v>793373.45</v>
      </c>
      <c r="C44" s="2">
        <v>1020756.66</v>
      </c>
      <c r="D44" s="2">
        <f t="shared" si="0"/>
        <v>227383.21000000008</v>
      </c>
      <c r="E44" s="2"/>
    </row>
    <row r="45" spans="1:5" x14ac:dyDescent="0.3">
      <c r="A45" s="1" t="s">
        <v>55</v>
      </c>
      <c r="B45" s="2">
        <v>2016836.43</v>
      </c>
      <c r="C45" s="2">
        <v>2347139.64</v>
      </c>
      <c r="D45" s="2">
        <f t="shared" si="0"/>
        <v>330303.2100000002</v>
      </c>
      <c r="E45" s="2"/>
    </row>
    <row r="46" spans="1:5" x14ac:dyDescent="0.3">
      <c r="A46" s="1" t="s">
        <v>56</v>
      </c>
      <c r="B46" s="2">
        <v>155296.84999999998</v>
      </c>
      <c r="C46" s="2">
        <v>175419.05000000002</v>
      </c>
      <c r="D46" s="2">
        <f t="shared" si="0"/>
        <v>20122.200000000041</v>
      </c>
      <c r="E46" s="2"/>
    </row>
    <row r="47" spans="1:5" x14ac:dyDescent="0.3">
      <c r="A47" s="1" t="s">
        <v>57</v>
      </c>
      <c r="B47" s="2">
        <v>528980.35</v>
      </c>
      <c r="C47" s="2">
        <v>678593.86</v>
      </c>
      <c r="D47" s="2">
        <f t="shared" si="0"/>
        <v>149613.51</v>
      </c>
      <c r="E47" s="2"/>
    </row>
    <row r="48" spans="1:5" x14ac:dyDescent="0.3">
      <c r="A48" s="1" t="s">
        <v>58</v>
      </c>
      <c r="B48" s="2">
        <v>23041.51</v>
      </c>
      <c r="C48" s="2">
        <v>44747.369999999995</v>
      </c>
      <c r="D48" s="2">
        <f t="shared" si="0"/>
        <v>21705.859999999997</v>
      </c>
      <c r="E48" s="2"/>
    </row>
    <row r="49" spans="1:5" x14ac:dyDescent="0.3">
      <c r="A49" s="1" t="s">
        <v>59</v>
      </c>
      <c r="B49" s="2">
        <v>2517587.06</v>
      </c>
      <c r="C49" s="2">
        <v>2576540.73</v>
      </c>
      <c r="D49" s="2">
        <f t="shared" si="0"/>
        <v>58953.669999999925</v>
      </c>
      <c r="E49" s="2"/>
    </row>
    <row r="50" spans="1:5" x14ac:dyDescent="0.3">
      <c r="A50" s="1" t="s">
        <v>60</v>
      </c>
      <c r="B50" s="2">
        <v>58555.89</v>
      </c>
      <c r="C50" s="2">
        <v>102769.1</v>
      </c>
      <c r="D50" s="2">
        <f t="shared" si="0"/>
        <v>44213.210000000006</v>
      </c>
      <c r="E50" s="2"/>
    </row>
    <row r="51" spans="1:5" x14ac:dyDescent="0.3">
      <c r="A51" s="1" t="s">
        <v>61</v>
      </c>
      <c r="B51" s="2">
        <v>121588.65000000001</v>
      </c>
      <c r="C51" s="2">
        <v>151962.93</v>
      </c>
      <c r="D51" s="2">
        <f t="shared" si="0"/>
        <v>30374.279999999984</v>
      </c>
      <c r="E51" s="2"/>
    </row>
    <row r="52" spans="1:5" x14ac:dyDescent="0.3">
      <c r="A52" s="1" t="s">
        <v>62</v>
      </c>
      <c r="B52" s="2">
        <v>23047.52</v>
      </c>
      <c r="C52" s="2">
        <v>72822.150000000009</v>
      </c>
      <c r="D52" s="2">
        <f t="shared" si="0"/>
        <v>49774.630000000005</v>
      </c>
      <c r="E52" s="2"/>
    </row>
    <row r="53" spans="1:5" x14ac:dyDescent="0.3">
      <c r="A53" s="1" t="s">
        <v>63</v>
      </c>
      <c r="B53" s="2">
        <v>93281.57</v>
      </c>
      <c r="C53" s="2">
        <v>148229.29999999999</v>
      </c>
      <c r="D53" s="2">
        <f t="shared" si="0"/>
        <v>54947.729999999981</v>
      </c>
      <c r="E53" s="2"/>
    </row>
    <row r="54" spans="1:5" x14ac:dyDescent="0.3">
      <c r="A54" s="1" t="s">
        <v>64</v>
      </c>
      <c r="B54" s="2">
        <v>24152.639999999999</v>
      </c>
      <c r="C54" s="2">
        <v>40442.409999999996</v>
      </c>
      <c r="D54" s="2">
        <f t="shared" si="0"/>
        <v>16289.769999999997</v>
      </c>
      <c r="E54" s="2"/>
    </row>
    <row r="55" spans="1:5" x14ac:dyDescent="0.3">
      <c r="A55" s="1" t="s">
        <v>65</v>
      </c>
      <c r="B55" s="2">
        <v>115575.42</v>
      </c>
      <c r="C55" s="2">
        <v>197825.6</v>
      </c>
      <c r="D55" s="2">
        <f t="shared" si="0"/>
        <v>82250.180000000008</v>
      </c>
      <c r="E55" s="2"/>
    </row>
    <row r="56" spans="1:5" x14ac:dyDescent="0.3">
      <c r="A56" s="1" t="s">
        <v>66</v>
      </c>
      <c r="B56" s="2">
        <v>174540.69</v>
      </c>
      <c r="C56" s="2">
        <v>231581.35</v>
      </c>
      <c r="D56" s="2">
        <f t="shared" si="0"/>
        <v>57040.66</v>
      </c>
      <c r="E56" s="2"/>
    </row>
    <row r="57" spans="1:5" x14ac:dyDescent="0.3">
      <c r="A57" s="1" t="s">
        <v>67</v>
      </c>
      <c r="B57" s="2">
        <v>8944281.75</v>
      </c>
      <c r="C57" s="2">
        <v>7834310.5800000001</v>
      </c>
      <c r="D57" s="2">
        <f t="shared" si="0"/>
        <v>0</v>
      </c>
      <c r="E57" s="2"/>
    </row>
    <row r="58" spans="1:5" x14ac:dyDescent="0.3">
      <c r="A58" s="1" t="s">
        <v>68</v>
      </c>
      <c r="B58" s="2">
        <v>1078595.95</v>
      </c>
      <c r="C58" s="2">
        <v>1084606.83</v>
      </c>
      <c r="D58" s="2">
        <f t="shared" si="0"/>
        <v>6010.8800000001211</v>
      </c>
      <c r="E58" s="2"/>
    </row>
    <row r="59" spans="1:5" x14ac:dyDescent="0.3">
      <c r="A59" s="1" t="s">
        <v>69</v>
      </c>
      <c r="B59" s="2">
        <v>0</v>
      </c>
      <c r="C59" s="2">
        <v>0</v>
      </c>
      <c r="D59" s="2">
        <f t="shared" si="0"/>
        <v>0</v>
      </c>
      <c r="E59" s="2"/>
    </row>
    <row r="60" spans="1:5" x14ac:dyDescent="0.3">
      <c r="A60" s="1" t="s">
        <v>70</v>
      </c>
      <c r="B60" s="2">
        <v>33921.300000000003</v>
      </c>
      <c r="C60" s="2">
        <v>66195.849999999991</v>
      </c>
      <c r="D60" s="2">
        <f t="shared" si="0"/>
        <v>32274.549999999988</v>
      </c>
      <c r="E60" s="2"/>
    </row>
    <row r="61" spans="1:5" x14ac:dyDescent="0.3">
      <c r="A61" s="1" t="s">
        <v>71</v>
      </c>
      <c r="B61" s="2">
        <v>172792.71</v>
      </c>
      <c r="C61" s="2">
        <v>213032.18</v>
      </c>
      <c r="D61" s="2">
        <f t="shared" si="0"/>
        <v>40239.47</v>
      </c>
      <c r="E61" s="2"/>
    </row>
    <row r="62" spans="1:5" x14ac:dyDescent="0.3">
      <c r="A62" s="1" t="s">
        <v>72</v>
      </c>
      <c r="B62" s="2">
        <v>1525755.1099999999</v>
      </c>
      <c r="C62" s="2">
        <v>1494206.39</v>
      </c>
      <c r="D62" s="2">
        <f t="shared" si="0"/>
        <v>0</v>
      </c>
      <c r="E62" s="2"/>
    </row>
    <row r="63" spans="1:5" x14ac:dyDescent="0.3">
      <c r="A63" s="1" t="s">
        <v>73</v>
      </c>
      <c r="B63" s="2">
        <v>1504656.62</v>
      </c>
      <c r="C63" s="2">
        <v>1697326.0500000003</v>
      </c>
      <c r="D63" s="2">
        <f t="shared" si="0"/>
        <v>192669.43000000017</v>
      </c>
      <c r="E63" s="2"/>
    </row>
    <row r="64" spans="1:5" x14ac:dyDescent="0.3">
      <c r="A64" s="1" t="s">
        <v>74</v>
      </c>
      <c r="B64" s="2">
        <v>581773.18000000005</v>
      </c>
      <c r="C64" s="2">
        <v>566076.36</v>
      </c>
      <c r="D64" s="2">
        <f t="shared" si="0"/>
        <v>0</v>
      </c>
      <c r="E64" s="2"/>
    </row>
    <row r="65" spans="1:5" x14ac:dyDescent="0.3">
      <c r="A65" s="1" t="s">
        <v>75</v>
      </c>
      <c r="B65" s="2">
        <v>90754.25</v>
      </c>
      <c r="C65" s="2">
        <v>160669.62</v>
      </c>
      <c r="D65" s="2">
        <f t="shared" si="0"/>
        <v>69915.37</v>
      </c>
      <c r="E65" s="2"/>
    </row>
    <row r="66" spans="1:5" x14ac:dyDescent="0.3">
      <c r="A66" s="1" t="s">
        <v>76</v>
      </c>
      <c r="B66" s="2">
        <v>295821.56</v>
      </c>
      <c r="C66" s="2">
        <v>435266.31999999995</v>
      </c>
      <c r="D66" s="2">
        <f t="shared" si="0"/>
        <v>139444.75999999995</v>
      </c>
      <c r="E66" s="2"/>
    </row>
    <row r="67" spans="1:5" x14ac:dyDescent="0.3">
      <c r="A67" s="1" t="s">
        <v>77</v>
      </c>
      <c r="B67" s="2">
        <v>809020.39</v>
      </c>
      <c r="C67" s="2">
        <v>798320.81</v>
      </c>
      <c r="D67" s="2">
        <f t="shared" ref="D67:D130" si="1">IF(B67&gt;C67,0,C67-B67)</f>
        <v>0</v>
      </c>
      <c r="E67" s="2"/>
    </row>
    <row r="68" spans="1:5" x14ac:dyDescent="0.3">
      <c r="A68" s="1" t="s">
        <v>78</v>
      </c>
      <c r="B68" s="2">
        <v>3596539.5700000003</v>
      </c>
      <c r="C68" s="2">
        <v>4157779.649999999</v>
      </c>
      <c r="D68" s="2">
        <f t="shared" si="1"/>
        <v>561240.07999999868</v>
      </c>
      <c r="E68" s="2"/>
    </row>
    <row r="69" spans="1:5" x14ac:dyDescent="0.3">
      <c r="A69" s="1" t="s">
        <v>79</v>
      </c>
      <c r="B69" s="2">
        <v>878756.96</v>
      </c>
      <c r="C69" s="2">
        <v>1040678.5999999999</v>
      </c>
      <c r="D69" s="2">
        <f t="shared" si="1"/>
        <v>161921.6399999999</v>
      </c>
      <c r="E69" s="2"/>
    </row>
    <row r="70" spans="1:5" x14ac:dyDescent="0.3">
      <c r="A70" s="1" t="s">
        <v>80</v>
      </c>
      <c r="B70" s="2">
        <v>80982.38</v>
      </c>
      <c r="C70" s="2">
        <v>124931.83000000002</v>
      </c>
      <c r="D70" s="2">
        <f t="shared" si="1"/>
        <v>43949.450000000012</v>
      </c>
      <c r="E70" s="2"/>
    </row>
    <row r="71" spans="1:5" x14ac:dyDescent="0.3">
      <c r="A71" s="1" t="s">
        <v>81</v>
      </c>
      <c r="B71" s="2">
        <v>373713.05</v>
      </c>
      <c r="C71" s="2">
        <v>417348.79</v>
      </c>
      <c r="D71" s="2">
        <f t="shared" si="1"/>
        <v>43635.739999999991</v>
      </c>
      <c r="E71" s="2"/>
    </row>
    <row r="72" spans="1:5" x14ac:dyDescent="0.3">
      <c r="A72" s="1" t="s">
        <v>82</v>
      </c>
      <c r="B72" s="2">
        <v>1662407.8599999999</v>
      </c>
      <c r="C72" s="2">
        <v>2191009.4899999998</v>
      </c>
      <c r="D72" s="2">
        <f t="shared" si="1"/>
        <v>528601.62999999989</v>
      </c>
      <c r="E72" s="2"/>
    </row>
    <row r="73" spans="1:5" x14ac:dyDescent="0.3">
      <c r="A73" s="1" t="s">
        <v>83</v>
      </c>
      <c r="B73" s="2">
        <v>911915.09000000008</v>
      </c>
      <c r="C73" s="2">
        <v>951964.50000000012</v>
      </c>
      <c r="D73" s="2">
        <f t="shared" si="1"/>
        <v>40049.410000000033</v>
      </c>
      <c r="E73" s="2"/>
    </row>
    <row r="74" spans="1:5" x14ac:dyDescent="0.3">
      <c r="A74" s="1" t="s">
        <v>84</v>
      </c>
      <c r="B74" s="2">
        <v>298679.25</v>
      </c>
      <c r="C74" s="2">
        <v>361380.79000000004</v>
      </c>
      <c r="D74" s="2">
        <f t="shared" si="1"/>
        <v>62701.540000000037</v>
      </c>
      <c r="E74" s="2"/>
    </row>
    <row r="75" spans="1:5" x14ac:dyDescent="0.3">
      <c r="A75" s="1" t="s">
        <v>85</v>
      </c>
      <c r="B75" s="2">
        <v>133071.01999999999</v>
      </c>
      <c r="C75" s="2">
        <v>234701.36000000002</v>
      </c>
      <c r="D75" s="2">
        <f t="shared" si="1"/>
        <v>101630.34000000003</v>
      </c>
      <c r="E75" s="2"/>
    </row>
    <row r="76" spans="1:5" x14ac:dyDescent="0.3">
      <c r="A76" s="1" t="s">
        <v>86</v>
      </c>
      <c r="B76" s="2">
        <v>407590.54000000004</v>
      </c>
      <c r="C76" s="2">
        <v>465129.54000000004</v>
      </c>
      <c r="D76" s="2">
        <f t="shared" si="1"/>
        <v>57539</v>
      </c>
      <c r="E76" s="2"/>
    </row>
    <row r="77" spans="1:5" x14ac:dyDescent="0.3">
      <c r="A77" s="1" t="s">
        <v>87</v>
      </c>
      <c r="B77" s="2">
        <v>626027.67000000004</v>
      </c>
      <c r="C77" s="2">
        <v>839565.84</v>
      </c>
      <c r="D77" s="2">
        <f t="shared" si="1"/>
        <v>213538.16999999993</v>
      </c>
      <c r="E77" s="2"/>
    </row>
    <row r="78" spans="1:5" x14ac:dyDescent="0.3">
      <c r="A78" s="1" t="s">
        <v>88</v>
      </c>
      <c r="B78" s="2">
        <v>79803.56</v>
      </c>
      <c r="C78" s="2">
        <v>213079.27</v>
      </c>
      <c r="D78" s="2">
        <f t="shared" si="1"/>
        <v>133275.71</v>
      </c>
      <c r="E78" s="2"/>
    </row>
    <row r="79" spans="1:5" x14ac:dyDescent="0.3">
      <c r="A79" s="1" t="s">
        <v>89</v>
      </c>
      <c r="B79" s="2">
        <v>127734.13</v>
      </c>
      <c r="C79" s="2">
        <v>174755.22000000003</v>
      </c>
      <c r="D79" s="2">
        <f t="shared" si="1"/>
        <v>47021.090000000026</v>
      </c>
      <c r="E79" s="2"/>
    </row>
    <row r="80" spans="1:5" x14ac:dyDescent="0.3">
      <c r="A80" s="1" t="s">
        <v>90</v>
      </c>
      <c r="B80" s="2">
        <v>63714.039999999994</v>
      </c>
      <c r="C80" s="2">
        <v>96311.569999999992</v>
      </c>
      <c r="D80" s="2">
        <f t="shared" si="1"/>
        <v>32597.53</v>
      </c>
      <c r="E80" s="2"/>
    </row>
    <row r="81" spans="1:5" x14ac:dyDescent="0.3">
      <c r="A81" s="1" t="s">
        <v>91</v>
      </c>
      <c r="B81" s="2">
        <v>22298.73</v>
      </c>
      <c r="C81" s="2">
        <v>33505.729999999996</v>
      </c>
      <c r="D81" s="2">
        <f t="shared" si="1"/>
        <v>11206.999999999996</v>
      </c>
      <c r="E81" s="2"/>
    </row>
    <row r="82" spans="1:5" x14ac:dyDescent="0.3">
      <c r="A82" s="1" t="s">
        <v>92</v>
      </c>
      <c r="B82" s="2">
        <v>67124.7</v>
      </c>
      <c r="C82" s="2">
        <v>149522.1</v>
      </c>
      <c r="D82" s="2">
        <f t="shared" si="1"/>
        <v>82397.400000000009</v>
      </c>
      <c r="E82" s="2"/>
    </row>
    <row r="83" spans="1:5" x14ac:dyDescent="0.3">
      <c r="A83" s="1" t="s">
        <v>93</v>
      </c>
      <c r="B83" s="2">
        <v>278400.37</v>
      </c>
      <c r="C83" s="2">
        <v>465354.61999999994</v>
      </c>
      <c r="D83" s="2">
        <f t="shared" si="1"/>
        <v>186954.24999999994</v>
      </c>
      <c r="E83" s="2"/>
    </row>
    <row r="84" spans="1:5" x14ac:dyDescent="0.3">
      <c r="A84" s="1" t="s">
        <v>94</v>
      </c>
      <c r="B84" s="2">
        <v>138491.35999999999</v>
      </c>
      <c r="C84" s="2">
        <v>179072.2</v>
      </c>
      <c r="D84" s="2">
        <f t="shared" si="1"/>
        <v>40580.840000000026</v>
      </c>
      <c r="E84" s="2"/>
    </row>
    <row r="85" spans="1:5" x14ac:dyDescent="0.3">
      <c r="A85" s="1" t="s">
        <v>95</v>
      </c>
      <c r="B85" s="2">
        <v>2068289.58</v>
      </c>
      <c r="C85" s="2">
        <v>2674988.3499999996</v>
      </c>
      <c r="D85" s="2">
        <f t="shared" si="1"/>
        <v>606698.76999999955</v>
      </c>
      <c r="E85" s="2"/>
    </row>
    <row r="86" spans="1:5" x14ac:dyDescent="0.3">
      <c r="A86" s="1" t="s">
        <v>96</v>
      </c>
      <c r="B86" s="2">
        <v>236075.2</v>
      </c>
      <c r="C86" s="2">
        <v>245413.35</v>
      </c>
      <c r="D86" s="2">
        <f t="shared" si="1"/>
        <v>9338.1499999999942</v>
      </c>
      <c r="E86" s="2"/>
    </row>
    <row r="87" spans="1:5" x14ac:dyDescent="0.3">
      <c r="A87" s="1" t="s">
        <v>97</v>
      </c>
      <c r="B87" s="2">
        <v>282203.08</v>
      </c>
      <c r="C87" s="2">
        <v>510273.41000000003</v>
      </c>
      <c r="D87" s="2">
        <f t="shared" si="1"/>
        <v>228070.33000000002</v>
      </c>
      <c r="E87" s="2"/>
    </row>
    <row r="88" spans="1:5" x14ac:dyDescent="0.3">
      <c r="A88" s="1" t="s">
        <v>98</v>
      </c>
      <c r="B88" s="2">
        <v>13254.84</v>
      </c>
      <c r="C88" s="2">
        <v>71967.61</v>
      </c>
      <c r="D88" s="2">
        <f t="shared" si="1"/>
        <v>58712.770000000004</v>
      </c>
      <c r="E88" s="2"/>
    </row>
    <row r="89" spans="1:5" x14ac:dyDescent="0.3">
      <c r="A89" s="1" t="s">
        <v>99</v>
      </c>
      <c r="B89" s="2">
        <v>49927.799999999996</v>
      </c>
      <c r="C89" s="2">
        <v>72965.62999999999</v>
      </c>
      <c r="D89" s="2">
        <f t="shared" si="1"/>
        <v>23037.829999999994</v>
      </c>
      <c r="E89" s="2"/>
    </row>
    <row r="90" spans="1:5" x14ac:dyDescent="0.3">
      <c r="A90" s="1" t="s">
        <v>100</v>
      </c>
      <c r="B90" s="2">
        <v>82714.62</v>
      </c>
      <c r="C90" s="2">
        <v>121387.86</v>
      </c>
      <c r="D90" s="2">
        <f t="shared" si="1"/>
        <v>38673.240000000005</v>
      </c>
      <c r="E90" s="2"/>
    </row>
    <row r="91" spans="1:5" x14ac:dyDescent="0.3">
      <c r="A91" s="1" t="s">
        <v>101</v>
      </c>
      <c r="B91" s="2">
        <v>269795.5</v>
      </c>
      <c r="C91" s="2">
        <v>357537.27</v>
      </c>
      <c r="D91" s="2">
        <f t="shared" si="1"/>
        <v>87741.770000000019</v>
      </c>
      <c r="E91" s="2"/>
    </row>
    <row r="92" spans="1:5" x14ac:dyDescent="0.3">
      <c r="A92" s="1" t="s">
        <v>102</v>
      </c>
      <c r="B92" s="2">
        <v>343253.49</v>
      </c>
      <c r="C92" s="2">
        <v>470864.46999999991</v>
      </c>
      <c r="D92" s="2">
        <f t="shared" si="1"/>
        <v>127610.97999999992</v>
      </c>
      <c r="E92" s="2"/>
    </row>
    <row r="93" spans="1:5" x14ac:dyDescent="0.3">
      <c r="A93" s="1" t="s">
        <v>103</v>
      </c>
      <c r="B93" s="2">
        <v>12467794.039999999</v>
      </c>
      <c r="C93" s="2">
        <v>14459978.010000002</v>
      </c>
      <c r="D93" s="2">
        <f t="shared" si="1"/>
        <v>1992183.9700000025</v>
      </c>
      <c r="E93" s="2"/>
    </row>
    <row r="94" spans="1:5" x14ac:dyDescent="0.3">
      <c r="A94" s="1" t="s">
        <v>104</v>
      </c>
      <c r="B94" s="2">
        <v>8881292.2899999991</v>
      </c>
      <c r="C94" s="2">
        <v>9696058.4399999995</v>
      </c>
      <c r="D94" s="2">
        <f t="shared" si="1"/>
        <v>814766.15000000037</v>
      </c>
      <c r="E94" s="2"/>
    </row>
    <row r="95" spans="1:5" x14ac:dyDescent="0.3">
      <c r="A95" s="1" t="s">
        <v>105</v>
      </c>
      <c r="B95" s="2">
        <v>1293727.04</v>
      </c>
      <c r="C95" s="2">
        <v>1994065.1899999997</v>
      </c>
      <c r="D95" s="2">
        <f t="shared" si="1"/>
        <v>700338.14999999967</v>
      </c>
      <c r="E95" s="2"/>
    </row>
    <row r="96" spans="1:5" x14ac:dyDescent="0.3">
      <c r="A96" s="1" t="s">
        <v>106</v>
      </c>
      <c r="B96" s="2">
        <v>1631677.75</v>
      </c>
      <c r="C96" s="2">
        <v>1710299.3800000001</v>
      </c>
      <c r="D96" s="2">
        <f t="shared" si="1"/>
        <v>78621.630000000121</v>
      </c>
      <c r="E96" s="2"/>
    </row>
    <row r="97" spans="1:5" x14ac:dyDescent="0.3">
      <c r="A97" s="1" t="s">
        <v>107</v>
      </c>
      <c r="B97" s="2">
        <v>8589747.4000000004</v>
      </c>
      <c r="C97" s="2">
        <v>8235033.7200000016</v>
      </c>
      <c r="D97" s="2">
        <f t="shared" si="1"/>
        <v>0</v>
      </c>
      <c r="E97" s="2"/>
    </row>
    <row r="98" spans="1:5" x14ac:dyDescent="0.3">
      <c r="A98" s="1" t="s">
        <v>108</v>
      </c>
      <c r="B98" s="2">
        <v>616768.77</v>
      </c>
      <c r="C98" s="2">
        <v>630134.31000000006</v>
      </c>
      <c r="D98" s="2">
        <f t="shared" si="1"/>
        <v>13365.540000000037</v>
      </c>
      <c r="E98" s="2"/>
    </row>
    <row r="99" spans="1:5" x14ac:dyDescent="0.3">
      <c r="A99" s="1" t="s">
        <v>109</v>
      </c>
      <c r="B99" s="2">
        <v>5352488.2</v>
      </c>
      <c r="C99" s="2">
        <v>6289985.9699999997</v>
      </c>
      <c r="D99" s="2">
        <f t="shared" si="1"/>
        <v>937497.76999999955</v>
      </c>
      <c r="E99" s="2"/>
    </row>
    <row r="100" spans="1:5" x14ac:dyDescent="0.3">
      <c r="A100" s="1" t="s">
        <v>110</v>
      </c>
      <c r="B100" s="2">
        <v>35029.86</v>
      </c>
      <c r="C100" s="2">
        <v>100575.46</v>
      </c>
      <c r="D100" s="2">
        <f t="shared" si="1"/>
        <v>65545.600000000006</v>
      </c>
      <c r="E100" s="2"/>
    </row>
    <row r="101" spans="1:5" x14ac:dyDescent="0.3">
      <c r="A101" s="1" t="s">
        <v>111</v>
      </c>
      <c r="B101" s="2">
        <v>6166381.1299999999</v>
      </c>
      <c r="C101" s="2">
        <v>6221227.4100000001</v>
      </c>
      <c r="D101" s="2">
        <f t="shared" si="1"/>
        <v>54846.280000000261</v>
      </c>
      <c r="E101" s="2"/>
    </row>
    <row r="102" spans="1:5" x14ac:dyDescent="0.3">
      <c r="A102" s="1" t="s">
        <v>112</v>
      </c>
      <c r="B102" s="2">
        <v>1683764.45</v>
      </c>
      <c r="C102" s="2">
        <v>1933091.3299999998</v>
      </c>
      <c r="D102" s="2">
        <f t="shared" si="1"/>
        <v>249326.87999999989</v>
      </c>
      <c r="E102" s="2"/>
    </row>
    <row r="103" spans="1:5" x14ac:dyDescent="0.3">
      <c r="A103" s="1" t="s">
        <v>113</v>
      </c>
      <c r="B103" s="2">
        <v>942674.04</v>
      </c>
      <c r="C103" s="2">
        <v>995701.35999999987</v>
      </c>
      <c r="D103" s="2">
        <f t="shared" si="1"/>
        <v>53027.319999999832</v>
      </c>
      <c r="E103" s="2"/>
    </row>
    <row r="104" spans="1:5" x14ac:dyDescent="0.3">
      <c r="A104" s="1" t="s">
        <v>114</v>
      </c>
      <c r="B104" s="2">
        <v>7251161.54</v>
      </c>
      <c r="C104" s="2">
        <v>7083559.1199999992</v>
      </c>
      <c r="D104" s="2">
        <f t="shared" si="1"/>
        <v>0</v>
      </c>
      <c r="E104" s="2"/>
    </row>
    <row r="105" spans="1:5" x14ac:dyDescent="0.3">
      <c r="A105" s="1" t="s">
        <v>115</v>
      </c>
      <c r="B105" s="2">
        <v>1418731.8699999999</v>
      </c>
      <c r="C105" s="2">
        <v>1671847.1000000003</v>
      </c>
      <c r="D105" s="2">
        <f t="shared" si="1"/>
        <v>253115.23000000045</v>
      </c>
      <c r="E105" s="2"/>
    </row>
    <row r="106" spans="1:5" x14ac:dyDescent="0.3">
      <c r="A106" s="1" t="s">
        <v>116</v>
      </c>
      <c r="B106" s="2">
        <v>1266230.06</v>
      </c>
      <c r="C106" s="2">
        <v>1814661.4199999997</v>
      </c>
      <c r="D106" s="2">
        <f t="shared" si="1"/>
        <v>548431.35999999964</v>
      </c>
      <c r="E106" s="2"/>
    </row>
    <row r="107" spans="1:5" x14ac:dyDescent="0.3">
      <c r="A107" s="1" t="s">
        <v>117</v>
      </c>
      <c r="B107" s="2">
        <v>5197869.2</v>
      </c>
      <c r="C107" s="2">
        <v>4835605.3500000015</v>
      </c>
      <c r="D107" s="2">
        <f t="shared" si="1"/>
        <v>0</v>
      </c>
      <c r="E107" s="2"/>
    </row>
    <row r="108" spans="1:5" x14ac:dyDescent="0.3">
      <c r="A108" s="1" t="s">
        <v>118</v>
      </c>
      <c r="B108" s="2">
        <v>2382172.0999999996</v>
      </c>
      <c r="C108" s="2">
        <v>2551790.6</v>
      </c>
      <c r="D108" s="2">
        <f t="shared" si="1"/>
        <v>169618.50000000047</v>
      </c>
      <c r="E108" s="2"/>
    </row>
    <row r="109" spans="1:5" x14ac:dyDescent="0.3">
      <c r="A109" s="1" t="s">
        <v>119</v>
      </c>
      <c r="B109" s="2">
        <v>8312505.6899999995</v>
      </c>
      <c r="C109" s="2">
        <v>8956967.0099999998</v>
      </c>
      <c r="D109" s="2">
        <f t="shared" si="1"/>
        <v>644461.3200000003</v>
      </c>
      <c r="E109" s="2"/>
    </row>
    <row r="110" spans="1:5" x14ac:dyDescent="0.3">
      <c r="A110" s="1" t="s">
        <v>120</v>
      </c>
      <c r="B110" s="2">
        <v>10252182.49</v>
      </c>
      <c r="C110" s="2">
        <v>10170709.02</v>
      </c>
      <c r="D110" s="2">
        <f t="shared" si="1"/>
        <v>0</v>
      </c>
      <c r="E110" s="2"/>
    </row>
    <row r="111" spans="1:5" x14ac:dyDescent="0.3">
      <c r="A111" s="1" t="s">
        <v>121</v>
      </c>
      <c r="B111" s="2">
        <v>6578478.2000000002</v>
      </c>
      <c r="C111" s="2">
        <v>7056559.0499999998</v>
      </c>
      <c r="D111" s="2">
        <f t="shared" si="1"/>
        <v>478080.84999999963</v>
      </c>
      <c r="E111" s="2"/>
    </row>
    <row r="112" spans="1:5" x14ac:dyDescent="0.3">
      <c r="A112" s="1" t="s">
        <v>122</v>
      </c>
      <c r="B112" s="2">
        <v>57172.72</v>
      </c>
      <c r="C112" s="2">
        <v>92749.93</v>
      </c>
      <c r="D112" s="2">
        <f t="shared" si="1"/>
        <v>35577.209999999992</v>
      </c>
      <c r="E112" s="2"/>
    </row>
    <row r="113" spans="1:5" x14ac:dyDescent="0.3">
      <c r="A113" s="1" t="s">
        <v>123</v>
      </c>
      <c r="B113" s="2">
        <v>0</v>
      </c>
      <c r="C113" s="2">
        <v>75745.41</v>
      </c>
      <c r="D113" s="2">
        <f t="shared" si="1"/>
        <v>75745.41</v>
      </c>
      <c r="E113" s="2"/>
    </row>
    <row r="114" spans="1:5" x14ac:dyDescent="0.3">
      <c r="A114" s="1" t="s">
        <v>124</v>
      </c>
      <c r="B114" s="2">
        <v>52080.99</v>
      </c>
      <c r="C114" s="2">
        <v>88458</v>
      </c>
      <c r="D114" s="2">
        <f t="shared" si="1"/>
        <v>36377.01</v>
      </c>
      <c r="E114" s="2"/>
    </row>
    <row r="115" spans="1:5" x14ac:dyDescent="0.3">
      <c r="A115" s="1" t="s">
        <v>125</v>
      </c>
      <c r="B115" s="2">
        <v>42165.42</v>
      </c>
      <c r="C115" s="2">
        <v>74068.3</v>
      </c>
      <c r="D115" s="2">
        <f t="shared" si="1"/>
        <v>31902.880000000005</v>
      </c>
      <c r="E115" s="2"/>
    </row>
    <row r="116" spans="1:5" x14ac:dyDescent="0.3">
      <c r="A116" s="1" t="s">
        <v>126</v>
      </c>
      <c r="B116" s="2">
        <v>142003.5</v>
      </c>
      <c r="C116" s="2">
        <v>180557.6</v>
      </c>
      <c r="D116" s="2">
        <f t="shared" si="1"/>
        <v>38554.100000000006</v>
      </c>
      <c r="E116" s="2"/>
    </row>
    <row r="117" spans="1:5" x14ac:dyDescent="0.3">
      <c r="A117" s="1" t="s">
        <v>127</v>
      </c>
      <c r="B117" s="2">
        <v>41629.65</v>
      </c>
      <c r="C117" s="2">
        <v>95587.42</v>
      </c>
      <c r="D117" s="2">
        <f t="shared" si="1"/>
        <v>53957.77</v>
      </c>
      <c r="E117" s="2"/>
    </row>
    <row r="118" spans="1:5" x14ac:dyDescent="0.3">
      <c r="A118" s="1" t="s">
        <v>128</v>
      </c>
      <c r="B118" s="2">
        <v>2203094.96</v>
      </c>
      <c r="C118" s="2">
        <v>2098380.9400000004</v>
      </c>
      <c r="D118" s="2">
        <f t="shared" si="1"/>
        <v>0</v>
      </c>
      <c r="E118" s="2"/>
    </row>
    <row r="119" spans="1:5" x14ac:dyDescent="0.3">
      <c r="A119" s="1" t="s">
        <v>129</v>
      </c>
      <c r="B119" s="2">
        <v>952299.34000000008</v>
      </c>
      <c r="C119" s="2">
        <v>1032464.89</v>
      </c>
      <c r="D119" s="2">
        <f t="shared" si="1"/>
        <v>80165.54999999993</v>
      </c>
      <c r="E119" s="2"/>
    </row>
    <row r="120" spans="1:5" x14ac:dyDescent="0.3">
      <c r="A120" s="1" t="s">
        <v>130</v>
      </c>
      <c r="B120" s="2">
        <v>1731080.0499999998</v>
      </c>
      <c r="C120" s="2">
        <v>1936865.6</v>
      </c>
      <c r="D120" s="2">
        <f t="shared" si="1"/>
        <v>205785.55000000028</v>
      </c>
      <c r="E120" s="2"/>
    </row>
    <row r="121" spans="1:5" x14ac:dyDescent="0.3">
      <c r="A121" s="1" t="s">
        <v>131</v>
      </c>
      <c r="B121" s="2">
        <v>3210364.28</v>
      </c>
      <c r="C121" s="2">
        <v>3931300.43</v>
      </c>
      <c r="D121" s="2">
        <f t="shared" si="1"/>
        <v>720936.15000000037</v>
      </c>
      <c r="E121" s="2"/>
    </row>
    <row r="122" spans="1:5" x14ac:dyDescent="0.3">
      <c r="A122" s="1" t="s">
        <v>132</v>
      </c>
      <c r="B122" s="2">
        <v>3423525.16</v>
      </c>
      <c r="C122" s="2">
        <v>3766527.47</v>
      </c>
      <c r="D122" s="2">
        <f t="shared" si="1"/>
        <v>343002.31000000006</v>
      </c>
      <c r="E122" s="2"/>
    </row>
    <row r="123" spans="1:5" x14ac:dyDescent="0.3">
      <c r="A123" s="1" t="s">
        <v>133</v>
      </c>
      <c r="B123" s="2">
        <v>0</v>
      </c>
      <c r="C123" s="2">
        <v>0</v>
      </c>
      <c r="D123" s="2">
        <f t="shared" si="1"/>
        <v>0</v>
      </c>
      <c r="E123" s="2"/>
    </row>
    <row r="124" spans="1:5" x14ac:dyDescent="0.3">
      <c r="A124" s="1" t="s">
        <v>134</v>
      </c>
      <c r="B124" s="2">
        <v>0</v>
      </c>
      <c r="C124" s="2">
        <v>0</v>
      </c>
      <c r="D124" s="2">
        <f t="shared" si="1"/>
        <v>0</v>
      </c>
      <c r="E124" s="2"/>
    </row>
    <row r="125" spans="1:5" x14ac:dyDescent="0.3">
      <c r="A125" s="1" t="s">
        <v>135</v>
      </c>
      <c r="B125" s="2">
        <v>59617.549999999996</v>
      </c>
      <c r="C125" s="2">
        <v>97552.279999999984</v>
      </c>
      <c r="D125" s="2">
        <f t="shared" si="1"/>
        <v>37934.729999999989</v>
      </c>
      <c r="E125" s="2"/>
    </row>
    <row r="126" spans="1:5" x14ac:dyDescent="0.3">
      <c r="A126" s="1" t="s">
        <v>136</v>
      </c>
      <c r="B126" s="2">
        <v>64491.75</v>
      </c>
      <c r="C126" s="2">
        <v>97824.470000000016</v>
      </c>
      <c r="D126" s="2">
        <f t="shared" si="1"/>
        <v>33332.720000000016</v>
      </c>
      <c r="E126" s="2"/>
    </row>
    <row r="127" spans="1:5" x14ac:dyDescent="0.3">
      <c r="A127" s="1" t="s">
        <v>137</v>
      </c>
      <c r="B127" s="2">
        <v>930145.80999999994</v>
      </c>
      <c r="C127" s="2">
        <v>1022560.6299999999</v>
      </c>
      <c r="D127" s="2">
        <f t="shared" si="1"/>
        <v>92414.819999999949</v>
      </c>
      <c r="E127" s="2"/>
    </row>
    <row r="128" spans="1:5" x14ac:dyDescent="0.3">
      <c r="A128" s="1" t="s">
        <v>138</v>
      </c>
      <c r="B128" s="2">
        <v>184916.99</v>
      </c>
      <c r="C128" s="2">
        <v>261204.12</v>
      </c>
      <c r="D128" s="2">
        <f t="shared" si="1"/>
        <v>76287.13</v>
      </c>
      <c r="E128" s="2"/>
    </row>
    <row r="129" spans="1:5" x14ac:dyDescent="0.3">
      <c r="A129" s="1" t="s">
        <v>139</v>
      </c>
      <c r="B129" s="2">
        <v>249161.86</v>
      </c>
      <c r="C129" s="2">
        <v>315070.19</v>
      </c>
      <c r="D129" s="2">
        <f t="shared" si="1"/>
        <v>65908.330000000016</v>
      </c>
      <c r="E129" s="2"/>
    </row>
    <row r="130" spans="1:5" x14ac:dyDescent="0.3">
      <c r="A130" s="1" t="s">
        <v>140</v>
      </c>
      <c r="B130" s="2">
        <v>44259.179999999993</v>
      </c>
      <c r="C130" s="2">
        <v>77855.210000000021</v>
      </c>
      <c r="D130" s="2">
        <f t="shared" si="1"/>
        <v>33596.030000000028</v>
      </c>
      <c r="E130" s="2"/>
    </row>
    <row r="131" spans="1:5" x14ac:dyDescent="0.3">
      <c r="A131" s="1" t="s">
        <v>141</v>
      </c>
      <c r="B131" s="2">
        <v>0</v>
      </c>
      <c r="C131" s="2">
        <v>0</v>
      </c>
      <c r="D131" s="2">
        <f t="shared" ref="D131:D194" si="2">IF(B131&gt;C131,0,C131-B131)</f>
        <v>0</v>
      </c>
      <c r="E131" s="2"/>
    </row>
    <row r="132" spans="1:5" x14ac:dyDescent="0.3">
      <c r="A132" s="1" t="s">
        <v>142</v>
      </c>
      <c r="B132" s="2">
        <v>39275.990000000005</v>
      </c>
      <c r="C132" s="2">
        <v>58564.409999999996</v>
      </c>
      <c r="D132" s="2">
        <f t="shared" si="2"/>
        <v>19288.419999999991</v>
      </c>
      <c r="E132" s="2"/>
    </row>
    <row r="133" spans="1:5" x14ac:dyDescent="0.3">
      <c r="A133" s="1" t="s">
        <v>143</v>
      </c>
      <c r="B133" s="2">
        <v>75621.45</v>
      </c>
      <c r="C133" s="2">
        <v>105608.24</v>
      </c>
      <c r="D133" s="2">
        <f t="shared" si="2"/>
        <v>29986.790000000008</v>
      </c>
      <c r="E133" s="2"/>
    </row>
    <row r="134" spans="1:5" x14ac:dyDescent="0.3">
      <c r="A134" s="1" t="s">
        <v>144</v>
      </c>
      <c r="B134" s="2">
        <v>45955.179999999993</v>
      </c>
      <c r="C134" s="2">
        <v>103636.61</v>
      </c>
      <c r="D134" s="2">
        <f t="shared" si="2"/>
        <v>57681.430000000008</v>
      </c>
      <c r="E134" s="2"/>
    </row>
    <row r="135" spans="1:5" x14ac:dyDescent="0.3">
      <c r="A135" s="1" t="s">
        <v>145</v>
      </c>
      <c r="B135" s="2">
        <v>36168.949999999997</v>
      </c>
      <c r="C135" s="2">
        <v>101104.1</v>
      </c>
      <c r="D135" s="2">
        <f t="shared" si="2"/>
        <v>64935.150000000009</v>
      </c>
      <c r="E135" s="2"/>
    </row>
    <row r="136" spans="1:5" x14ac:dyDescent="0.3">
      <c r="A136" s="1" t="s">
        <v>146</v>
      </c>
      <c r="B136" s="2">
        <v>0</v>
      </c>
      <c r="C136" s="2">
        <v>22.69</v>
      </c>
      <c r="D136" s="2">
        <f t="shared" si="2"/>
        <v>22.69</v>
      </c>
      <c r="E136" s="2"/>
    </row>
    <row r="137" spans="1:5" x14ac:dyDescent="0.3">
      <c r="A137" s="1" t="s">
        <v>147</v>
      </c>
      <c r="B137" s="2">
        <v>347029.95</v>
      </c>
      <c r="C137" s="2">
        <v>347307.34000000008</v>
      </c>
      <c r="D137" s="2">
        <f t="shared" si="2"/>
        <v>277.39000000007218</v>
      </c>
      <c r="E137" s="2"/>
    </row>
    <row r="138" spans="1:5" x14ac:dyDescent="0.3">
      <c r="A138" s="1" t="s">
        <v>148</v>
      </c>
      <c r="B138" s="2">
        <v>301166.77</v>
      </c>
      <c r="C138" s="2">
        <v>358657.60000000003</v>
      </c>
      <c r="D138" s="2">
        <f t="shared" si="2"/>
        <v>57490.830000000016</v>
      </c>
      <c r="E138" s="2"/>
    </row>
    <row r="139" spans="1:5" x14ac:dyDescent="0.3">
      <c r="A139" s="1" t="s">
        <v>149</v>
      </c>
      <c r="B139" s="2">
        <v>118870.91</v>
      </c>
      <c r="C139" s="2">
        <v>215929.94999999998</v>
      </c>
      <c r="D139" s="2">
        <f t="shared" si="2"/>
        <v>97059.039999999979</v>
      </c>
      <c r="E139" s="2"/>
    </row>
    <row r="140" spans="1:5" x14ac:dyDescent="0.3">
      <c r="A140" s="1" t="s">
        <v>150</v>
      </c>
      <c r="B140" s="2">
        <v>235126.26</v>
      </c>
      <c r="C140" s="2">
        <v>253141.88999999998</v>
      </c>
      <c r="D140" s="2">
        <f t="shared" si="2"/>
        <v>18015.629999999976</v>
      </c>
      <c r="E140" s="2"/>
    </row>
    <row r="141" spans="1:5" x14ac:dyDescent="0.3">
      <c r="A141" s="1" t="s">
        <v>151</v>
      </c>
      <c r="B141" s="2">
        <v>4073</v>
      </c>
      <c r="C141" s="2">
        <v>25633.309999999998</v>
      </c>
      <c r="D141" s="2">
        <f t="shared" si="2"/>
        <v>21560.309999999998</v>
      </c>
      <c r="E141" s="2"/>
    </row>
    <row r="142" spans="1:5" x14ac:dyDescent="0.3">
      <c r="A142" s="1" t="s">
        <v>152</v>
      </c>
      <c r="B142" s="2">
        <v>222418.95</v>
      </c>
      <c r="C142" s="2">
        <v>250065.07</v>
      </c>
      <c r="D142" s="2">
        <f t="shared" si="2"/>
        <v>27646.119999999995</v>
      </c>
      <c r="E142" s="2"/>
    </row>
    <row r="143" spans="1:5" x14ac:dyDescent="0.3">
      <c r="A143" s="1" t="s">
        <v>153</v>
      </c>
      <c r="B143" s="2">
        <v>101084.04999999999</v>
      </c>
      <c r="C143" s="2">
        <v>179005.69</v>
      </c>
      <c r="D143" s="2">
        <f t="shared" si="2"/>
        <v>77921.640000000014</v>
      </c>
      <c r="E143" s="2"/>
    </row>
    <row r="144" spans="1:5" x14ac:dyDescent="0.3">
      <c r="A144" s="1" t="s">
        <v>154</v>
      </c>
      <c r="B144" s="2">
        <v>236227.08</v>
      </c>
      <c r="C144" s="2">
        <v>262904.61</v>
      </c>
      <c r="D144" s="2">
        <f t="shared" si="2"/>
        <v>26677.53</v>
      </c>
      <c r="E144" s="2"/>
    </row>
    <row r="145" spans="1:5" x14ac:dyDescent="0.3">
      <c r="A145" s="1" t="s">
        <v>155</v>
      </c>
      <c r="B145" s="2">
        <v>378338.41</v>
      </c>
      <c r="C145" s="2">
        <v>449971.29</v>
      </c>
      <c r="D145" s="2">
        <f t="shared" si="2"/>
        <v>71632.88</v>
      </c>
      <c r="E145" s="2"/>
    </row>
    <row r="146" spans="1:5" x14ac:dyDescent="0.3">
      <c r="A146" s="1" t="s">
        <v>156</v>
      </c>
      <c r="B146" s="2">
        <v>54989.350000000006</v>
      </c>
      <c r="C146" s="2">
        <v>90321.249999999985</v>
      </c>
      <c r="D146" s="2">
        <f t="shared" si="2"/>
        <v>35331.89999999998</v>
      </c>
      <c r="E146" s="2"/>
    </row>
    <row r="147" spans="1:5" x14ac:dyDescent="0.3">
      <c r="A147" s="1" t="s">
        <v>157</v>
      </c>
      <c r="B147" s="2">
        <v>238971.00999999998</v>
      </c>
      <c r="C147" s="2">
        <v>253768.04</v>
      </c>
      <c r="D147" s="2">
        <f t="shared" si="2"/>
        <v>14797.030000000028</v>
      </c>
      <c r="E147" s="2"/>
    </row>
    <row r="148" spans="1:5" x14ac:dyDescent="0.3">
      <c r="A148" s="1" t="s">
        <v>158</v>
      </c>
      <c r="B148" s="2">
        <v>355885.23</v>
      </c>
      <c r="C148" s="2">
        <v>329917.2</v>
      </c>
      <c r="D148" s="2">
        <f t="shared" si="2"/>
        <v>0</v>
      </c>
      <c r="E148" s="2"/>
    </row>
    <row r="149" spans="1:5" x14ac:dyDescent="0.3">
      <c r="A149" s="1" t="s">
        <v>159</v>
      </c>
      <c r="B149" s="2">
        <v>138334.49</v>
      </c>
      <c r="C149" s="2">
        <v>159672.56000000003</v>
      </c>
      <c r="D149" s="2">
        <f t="shared" si="2"/>
        <v>21338.070000000036</v>
      </c>
      <c r="E149" s="2"/>
    </row>
    <row r="150" spans="1:5" x14ac:dyDescent="0.3">
      <c r="A150" s="1" t="s">
        <v>160</v>
      </c>
      <c r="B150" s="2">
        <v>828401.67</v>
      </c>
      <c r="C150" s="2">
        <v>1015112.81</v>
      </c>
      <c r="D150" s="2">
        <f t="shared" si="2"/>
        <v>186711.14</v>
      </c>
      <c r="E150" s="2"/>
    </row>
    <row r="151" spans="1:5" x14ac:dyDescent="0.3">
      <c r="A151" s="1" t="s">
        <v>161</v>
      </c>
      <c r="B151" s="2">
        <v>137645.08000000002</v>
      </c>
      <c r="C151" s="2">
        <v>234381.79</v>
      </c>
      <c r="D151" s="2">
        <f t="shared" si="2"/>
        <v>96736.709999999992</v>
      </c>
      <c r="E151" s="2"/>
    </row>
    <row r="152" spans="1:5" x14ac:dyDescent="0.3">
      <c r="A152" s="1" t="s">
        <v>162</v>
      </c>
      <c r="B152" s="2">
        <v>1497288.0099999998</v>
      </c>
      <c r="C152" s="2">
        <v>1874772.29</v>
      </c>
      <c r="D152" s="2">
        <f t="shared" si="2"/>
        <v>377484.28000000026</v>
      </c>
      <c r="E152" s="2"/>
    </row>
    <row r="153" spans="1:5" x14ac:dyDescent="0.3">
      <c r="A153" s="1" t="s">
        <v>163</v>
      </c>
      <c r="B153" s="2">
        <v>39772.269999999997</v>
      </c>
      <c r="C153" s="2">
        <v>91723.310000000012</v>
      </c>
      <c r="D153" s="2">
        <f t="shared" si="2"/>
        <v>51951.040000000015</v>
      </c>
      <c r="E153" s="2"/>
    </row>
    <row r="154" spans="1:5" x14ac:dyDescent="0.3">
      <c r="A154" s="1" t="s">
        <v>164</v>
      </c>
      <c r="B154" s="2">
        <v>197357.44</v>
      </c>
      <c r="C154" s="2">
        <v>269738.45999999996</v>
      </c>
      <c r="D154" s="2">
        <f t="shared" si="2"/>
        <v>72381.01999999996</v>
      </c>
      <c r="E154" s="2"/>
    </row>
    <row r="155" spans="1:5" x14ac:dyDescent="0.3">
      <c r="A155" s="1" t="s">
        <v>165</v>
      </c>
      <c r="B155" s="2">
        <v>53790.8</v>
      </c>
      <c r="C155" s="2">
        <v>112742.45</v>
      </c>
      <c r="D155" s="2">
        <f t="shared" si="2"/>
        <v>58951.649999999994</v>
      </c>
      <c r="E155" s="2"/>
    </row>
    <row r="156" spans="1:5" x14ac:dyDescent="0.3">
      <c r="A156" s="1" t="s">
        <v>166</v>
      </c>
      <c r="B156" s="2">
        <v>40084.380000000005</v>
      </c>
      <c r="C156" s="2">
        <v>87164.290000000008</v>
      </c>
      <c r="D156" s="2">
        <f t="shared" si="2"/>
        <v>47079.91</v>
      </c>
      <c r="E156" s="2"/>
    </row>
    <row r="157" spans="1:5" x14ac:dyDescent="0.3">
      <c r="A157" s="1" t="s">
        <v>167</v>
      </c>
      <c r="B157" s="2">
        <v>94882.91</v>
      </c>
      <c r="C157" s="2">
        <v>123838.71</v>
      </c>
      <c r="D157" s="2">
        <f t="shared" si="2"/>
        <v>28955.800000000003</v>
      </c>
      <c r="E157" s="2"/>
    </row>
    <row r="158" spans="1:5" x14ac:dyDescent="0.3">
      <c r="A158" s="1" t="s">
        <v>168</v>
      </c>
      <c r="B158" s="2">
        <v>74130.92</v>
      </c>
      <c r="C158" s="2">
        <v>129774.37000000001</v>
      </c>
      <c r="D158" s="2">
        <f t="shared" si="2"/>
        <v>55643.450000000012</v>
      </c>
      <c r="E158" s="2"/>
    </row>
    <row r="159" spans="1:5" x14ac:dyDescent="0.3">
      <c r="A159" s="1" t="s">
        <v>169</v>
      </c>
      <c r="B159" s="2">
        <v>76266.89</v>
      </c>
      <c r="C159" s="2">
        <v>147217.38</v>
      </c>
      <c r="D159" s="2">
        <f t="shared" si="2"/>
        <v>70950.490000000005</v>
      </c>
      <c r="E159" s="2"/>
    </row>
    <row r="160" spans="1:5" x14ac:dyDescent="0.3">
      <c r="A160" s="1" t="s">
        <v>170</v>
      </c>
      <c r="B160" s="2">
        <v>223217.57</v>
      </c>
      <c r="C160" s="2">
        <v>263461.09999999998</v>
      </c>
      <c r="D160" s="2">
        <f t="shared" si="2"/>
        <v>40243.52999999997</v>
      </c>
      <c r="E160" s="2"/>
    </row>
    <row r="161" spans="1:5" x14ac:dyDescent="0.3">
      <c r="A161" s="1" t="s">
        <v>171</v>
      </c>
      <c r="B161" s="2">
        <v>59766.36</v>
      </c>
      <c r="C161" s="2">
        <v>64070.31</v>
      </c>
      <c r="D161" s="2">
        <f t="shared" si="2"/>
        <v>4303.9499999999971</v>
      </c>
      <c r="E161" s="2"/>
    </row>
    <row r="162" spans="1:5" x14ac:dyDescent="0.3">
      <c r="A162" s="1" t="s">
        <v>172</v>
      </c>
      <c r="B162" s="2">
        <v>84365.96</v>
      </c>
      <c r="C162" s="2">
        <v>85371.069999999992</v>
      </c>
      <c r="D162" s="2">
        <f t="shared" si="2"/>
        <v>1005.109999999986</v>
      </c>
      <c r="E162" s="2"/>
    </row>
    <row r="163" spans="1:5" x14ac:dyDescent="0.3">
      <c r="A163" s="1" t="s">
        <v>173</v>
      </c>
      <c r="B163" s="2">
        <v>1701321.75</v>
      </c>
      <c r="C163" s="2">
        <v>1664665.3699999999</v>
      </c>
      <c r="D163" s="2">
        <f t="shared" si="2"/>
        <v>0</v>
      </c>
      <c r="E163" s="2"/>
    </row>
    <row r="164" spans="1:5" x14ac:dyDescent="0.3">
      <c r="A164" s="1" t="s">
        <v>174</v>
      </c>
      <c r="B164" s="2">
        <v>88180.65</v>
      </c>
      <c r="C164" s="2">
        <v>152338.82999999999</v>
      </c>
      <c r="D164" s="2">
        <f t="shared" si="2"/>
        <v>64158.179999999993</v>
      </c>
      <c r="E164" s="2"/>
    </row>
    <row r="165" spans="1:5" x14ac:dyDescent="0.3">
      <c r="A165" s="1" t="s">
        <v>175</v>
      </c>
      <c r="B165" s="2">
        <v>328886.33999999997</v>
      </c>
      <c r="C165" s="2">
        <v>347933.95999999996</v>
      </c>
      <c r="D165" s="2">
        <f t="shared" si="2"/>
        <v>19047.619999999995</v>
      </c>
      <c r="E165" s="2"/>
    </row>
    <row r="166" spans="1:5" x14ac:dyDescent="0.3">
      <c r="A166" s="1" t="s">
        <v>176</v>
      </c>
      <c r="B166" s="2">
        <v>938927.78999999992</v>
      </c>
      <c r="C166" s="2">
        <v>1029052.4800000002</v>
      </c>
      <c r="D166" s="2">
        <f t="shared" si="2"/>
        <v>90124.690000000293</v>
      </c>
      <c r="E166" s="2"/>
    </row>
    <row r="167" spans="1:5" x14ac:dyDescent="0.3">
      <c r="A167" s="1" t="s">
        <v>177</v>
      </c>
      <c r="B167" s="2">
        <v>207604.71</v>
      </c>
      <c r="C167" s="2">
        <v>256222.76000000004</v>
      </c>
      <c r="D167" s="2">
        <f t="shared" si="2"/>
        <v>48618.050000000047</v>
      </c>
      <c r="E167" s="2"/>
    </row>
    <row r="168" spans="1:5" x14ac:dyDescent="0.3">
      <c r="A168" s="1" t="s">
        <v>178</v>
      </c>
      <c r="B168" s="2">
        <v>107110.14</v>
      </c>
      <c r="C168" s="2">
        <v>188965.98</v>
      </c>
      <c r="D168" s="2">
        <f t="shared" si="2"/>
        <v>81855.840000000011</v>
      </c>
      <c r="E168" s="2"/>
    </row>
    <row r="169" spans="1:5" x14ac:dyDescent="0.3">
      <c r="A169" s="1" t="s">
        <v>179</v>
      </c>
      <c r="B169" s="2">
        <v>722777.31</v>
      </c>
      <c r="C169" s="2">
        <v>883490.75</v>
      </c>
      <c r="D169" s="2">
        <f t="shared" si="2"/>
        <v>160713.43999999994</v>
      </c>
      <c r="E169" s="2"/>
    </row>
    <row r="170" spans="1:5" x14ac:dyDescent="0.3">
      <c r="A170" s="1" t="s">
        <v>180</v>
      </c>
      <c r="B170" s="2">
        <v>353835.99</v>
      </c>
      <c r="C170" s="2">
        <v>455218.70999999996</v>
      </c>
      <c r="D170" s="2">
        <f t="shared" si="2"/>
        <v>101382.71999999997</v>
      </c>
      <c r="E170" s="2"/>
    </row>
    <row r="171" spans="1:5" x14ac:dyDescent="0.3">
      <c r="A171" s="1" t="s">
        <v>181</v>
      </c>
      <c r="B171" s="2">
        <v>418566.6</v>
      </c>
      <c r="C171" s="2">
        <v>494172.61</v>
      </c>
      <c r="D171" s="2">
        <f t="shared" si="2"/>
        <v>75606.010000000009</v>
      </c>
      <c r="E171" s="2"/>
    </row>
    <row r="172" spans="1:5" x14ac:dyDescent="0.3">
      <c r="A172" s="1" t="s">
        <v>182</v>
      </c>
      <c r="B172" s="2">
        <v>180297.51</v>
      </c>
      <c r="C172" s="2">
        <v>231432.73</v>
      </c>
      <c r="D172" s="2">
        <f t="shared" si="2"/>
        <v>51135.22</v>
      </c>
      <c r="E172" s="2"/>
    </row>
    <row r="173" spans="1:5" x14ac:dyDescent="0.3">
      <c r="A173" s="1" t="s">
        <v>183</v>
      </c>
      <c r="B173" s="2">
        <v>230679.51</v>
      </c>
      <c r="C173" s="2">
        <v>328219.42999999993</v>
      </c>
      <c r="D173" s="2">
        <f t="shared" si="2"/>
        <v>97539.919999999925</v>
      </c>
      <c r="E173" s="2"/>
    </row>
    <row r="174" spans="1:5" x14ac:dyDescent="0.3">
      <c r="A174" s="1" t="s">
        <v>184</v>
      </c>
      <c r="B174" s="2">
        <v>479947.61</v>
      </c>
      <c r="C174" s="2">
        <v>529277.15999999992</v>
      </c>
      <c r="D174" s="2">
        <f t="shared" si="2"/>
        <v>49329.54999999993</v>
      </c>
      <c r="E174" s="2"/>
    </row>
    <row r="175" spans="1:5" x14ac:dyDescent="0.3">
      <c r="A175" s="1" t="s">
        <v>185</v>
      </c>
      <c r="B175" s="2">
        <v>263128.91000000003</v>
      </c>
      <c r="C175" s="2">
        <v>312342.51999999996</v>
      </c>
      <c r="D175" s="2">
        <f t="shared" si="2"/>
        <v>49213.609999999928</v>
      </c>
      <c r="E175" s="2"/>
    </row>
    <row r="176" spans="1:5" x14ac:dyDescent="0.3">
      <c r="A176" s="1" t="s">
        <v>186</v>
      </c>
      <c r="B176" s="2">
        <v>516720.99</v>
      </c>
      <c r="C176" s="2">
        <v>534865.62999999989</v>
      </c>
      <c r="D176" s="2">
        <f t="shared" si="2"/>
        <v>18144.639999999898</v>
      </c>
      <c r="E176" s="2"/>
    </row>
    <row r="177" spans="1:5" x14ac:dyDescent="0.3">
      <c r="A177" s="1" t="s">
        <v>187</v>
      </c>
      <c r="B177" s="2">
        <v>271083.73</v>
      </c>
      <c r="C177" s="2">
        <v>333768.77</v>
      </c>
      <c r="D177" s="2">
        <f t="shared" si="2"/>
        <v>62685.040000000037</v>
      </c>
      <c r="E177" s="2"/>
    </row>
    <row r="178" spans="1:5" x14ac:dyDescent="0.3">
      <c r="A178" s="1" t="s">
        <v>188</v>
      </c>
      <c r="B178" s="2">
        <v>250482.28999999998</v>
      </c>
      <c r="C178" s="2">
        <v>343106.85</v>
      </c>
      <c r="D178" s="2">
        <f t="shared" si="2"/>
        <v>92624.56</v>
      </c>
      <c r="E178" s="2"/>
    </row>
    <row r="179" spans="1:5" x14ac:dyDescent="0.3">
      <c r="A179" s="1" t="s">
        <v>189</v>
      </c>
      <c r="B179" s="2">
        <v>148411.71</v>
      </c>
      <c r="C179" s="2">
        <v>191317.13000000003</v>
      </c>
      <c r="D179" s="2">
        <f t="shared" si="2"/>
        <v>42905.420000000042</v>
      </c>
      <c r="E179" s="2"/>
    </row>
    <row r="180" spans="1:5" x14ac:dyDescent="0.3">
      <c r="A180" s="1" t="s">
        <v>190</v>
      </c>
      <c r="B180" s="2">
        <v>199811.22</v>
      </c>
      <c r="C180" s="2">
        <v>236625.83</v>
      </c>
      <c r="D180" s="2">
        <f t="shared" si="2"/>
        <v>36814.609999999986</v>
      </c>
      <c r="E180" s="2"/>
    </row>
    <row r="181" spans="1:5" x14ac:dyDescent="0.3">
      <c r="A181" s="1" t="s">
        <v>191</v>
      </c>
      <c r="B181" s="2">
        <v>38075.43</v>
      </c>
      <c r="C181" s="2">
        <v>93827.93</v>
      </c>
      <c r="D181" s="2">
        <f t="shared" si="2"/>
        <v>55752.499999999993</v>
      </c>
      <c r="E181" s="2"/>
    </row>
    <row r="182" spans="1:5" x14ac:dyDescent="0.3">
      <c r="A182" s="1" t="s">
        <v>192</v>
      </c>
      <c r="B182" s="2">
        <v>523456.21</v>
      </c>
      <c r="C182" s="2">
        <v>659696.87000000011</v>
      </c>
      <c r="D182" s="2">
        <f t="shared" si="2"/>
        <v>136240.66000000009</v>
      </c>
      <c r="E182" s="2"/>
    </row>
    <row r="183" spans="1:5" x14ac:dyDescent="0.3">
      <c r="A183" s="1" t="s">
        <v>193</v>
      </c>
      <c r="B183" s="2">
        <v>93396.7</v>
      </c>
      <c r="C183" s="2">
        <v>144951.22</v>
      </c>
      <c r="D183" s="2">
        <f t="shared" si="2"/>
        <v>51554.520000000004</v>
      </c>
      <c r="E183" s="2"/>
    </row>
    <row r="184" spans="1:5" x14ac:dyDescent="0.3">
      <c r="A184" s="1" t="s">
        <v>194</v>
      </c>
      <c r="B184" s="2">
        <v>83042.790000000008</v>
      </c>
      <c r="C184" s="2">
        <v>171051.48000000004</v>
      </c>
      <c r="D184" s="2">
        <f t="shared" si="2"/>
        <v>88008.690000000031</v>
      </c>
      <c r="E184" s="2"/>
    </row>
    <row r="185" spans="1:5" x14ac:dyDescent="0.3">
      <c r="A185" s="1" t="s">
        <v>195</v>
      </c>
      <c r="B185" s="2">
        <v>930291.08</v>
      </c>
      <c r="C185" s="2">
        <v>1066190.6499999999</v>
      </c>
      <c r="D185" s="2">
        <f t="shared" si="2"/>
        <v>135899.56999999995</v>
      </c>
      <c r="E185" s="2"/>
    </row>
    <row r="186" spans="1:5" x14ac:dyDescent="0.3">
      <c r="A186" s="1" t="s">
        <v>196</v>
      </c>
      <c r="B186" s="2">
        <v>5517623.4799999995</v>
      </c>
      <c r="C186" s="2">
        <v>6012404.0100000007</v>
      </c>
      <c r="D186" s="2">
        <f t="shared" si="2"/>
        <v>494780.53000000119</v>
      </c>
      <c r="E186" s="2"/>
    </row>
    <row r="187" spans="1:5" x14ac:dyDescent="0.3">
      <c r="A187" s="1" t="s">
        <v>197</v>
      </c>
      <c r="B187" s="2">
        <v>11102343.68</v>
      </c>
      <c r="C187" s="2">
        <v>13088272.860000003</v>
      </c>
      <c r="D187" s="2">
        <f t="shared" si="2"/>
        <v>1985929.1800000034</v>
      </c>
      <c r="E187" s="2"/>
    </row>
    <row r="188" spans="1:5" x14ac:dyDescent="0.3">
      <c r="A188" s="1" t="s">
        <v>198</v>
      </c>
      <c r="B188" s="2">
        <v>39516.949999999997</v>
      </c>
      <c r="C188" s="2">
        <v>65053.37000000001</v>
      </c>
      <c r="D188" s="2">
        <f t="shared" si="2"/>
        <v>25536.420000000013</v>
      </c>
      <c r="E188" s="2"/>
    </row>
    <row r="189" spans="1:5" x14ac:dyDescent="0.3">
      <c r="A189" s="1" t="s">
        <v>199</v>
      </c>
      <c r="B189" s="2">
        <v>2039956.1099999999</v>
      </c>
      <c r="C189" s="2">
        <v>2299942.2800000003</v>
      </c>
      <c r="D189" s="2">
        <f t="shared" si="2"/>
        <v>259986.17000000039</v>
      </c>
      <c r="E189" s="2"/>
    </row>
    <row r="190" spans="1:5" x14ac:dyDescent="0.3">
      <c r="A190" s="1" t="s">
        <v>200</v>
      </c>
      <c r="B190" s="2">
        <v>3129680.1399999997</v>
      </c>
      <c r="C190" s="2">
        <v>3412937.56</v>
      </c>
      <c r="D190" s="2">
        <f t="shared" si="2"/>
        <v>283257.42000000039</v>
      </c>
      <c r="E190" s="2"/>
    </row>
    <row r="191" spans="1:5" x14ac:dyDescent="0.3">
      <c r="A191" s="1" t="s">
        <v>201</v>
      </c>
      <c r="B191" s="2">
        <v>274193.62</v>
      </c>
      <c r="C191" s="2">
        <v>302979.42</v>
      </c>
      <c r="D191" s="2">
        <f t="shared" si="2"/>
        <v>28785.799999999988</v>
      </c>
      <c r="E191" s="2"/>
    </row>
    <row r="192" spans="1:5" x14ac:dyDescent="0.3">
      <c r="A192" s="1" t="s">
        <v>202</v>
      </c>
      <c r="B192" s="2">
        <v>625862.89</v>
      </c>
      <c r="C192" s="2">
        <v>744732.74</v>
      </c>
      <c r="D192" s="2">
        <f t="shared" si="2"/>
        <v>118869.84999999998</v>
      </c>
      <c r="E192" s="2"/>
    </row>
    <row r="193" spans="1:5" x14ac:dyDescent="0.3">
      <c r="A193" s="1" t="s">
        <v>203</v>
      </c>
      <c r="B193" s="2">
        <v>6102869.8499999996</v>
      </c>
      <c r="C193" s="2">
        <v>6659741</v>
      </c>
      <c r="D193" s="2">
        <f t="shared" si="2"/>
        <v>556871.15000000037</v>
      </c>
      <c r="E193" s="2"/>
    </row>
    <row r="194" spans="1:5" x14ac:dyDescent="0.3">
      <c r="A194" s="1" t="s">
        <v>204</v>
      </c>
      <c r="B194" s="2">
        <v>2277136.1100000003</v>
      </c>
      <c r="C194" s="2">
        <v>2470432.7000000002</v>
      </c>
      <c r="D194" s="2">
        <f t="shared" si="2"/>
        <v>193296.58999999985</v>
      </c>
      <c r="E194" s="2"/>
    </row>
    <row r="195" spans="1:5" x14ac:dyDescent="0.3">
      <c r="A195" s="1" t="s">
        <v>205</v>
      </c>
      <c r="B195" s="2">
        <v>4269827.66</v>
      </c>
      <c r="C195" s="2">
        <v>4249314.8699999992</v>
      </c>
      <c r="D195" s="2">
        <f t="shared" ref="D195:D258" si="3">IF(B195&gt;C195,0,C195-B195)</f>
        <v>0</v>
      </c>
      <c r="E195" s="2"/>
    </row>
    <row r="196" spans="1:5" x14ac:dyDescent="0.3">
      <c r="A196" s="1" t="s">
        <v>206</v>
      </c>
      <c r="B196" s="2">
        <v>6991451.1300000008</v>
      </c>
      <c r="C196" s="2">
        <v>7315409.4200000009</v>
      </c>
      <c r="D196" s="2">
        <f t="shared" si="3"/>
        <v>323958.29000000004</v>
      </c>
      <c r="E196" s="2"/>
    </row>
    <row r="197" spans="1:5" x14ac:dyDescent="0.3">
      <c r="A197" s="1" t="s">
        <v>207</v>
      </c>
      <c r="B197" s="2">
        <v>639042.57000000007</v>
      </c>
      <c r="C197" s="2">
        <v>909477.22999999986</v>
      </c>
      <c r="D197" s="2">
        <f t="shared" si="3"/>
        <v>270434.6599999998</v>
      </c>
      <c r="E197" s="2"/>
    </row>
    <row r="198" spans="1:5" x14ac:dyDescent="0.3">
      <c r="A198" s="1" t="s">
        <v>208</v>
      </c>
      <c r="B198" s="2">
        <v>1185919.5899999999</v>
      </c>
      <c r="C198" s="2">
        <v>1423770.99</v>
      </c>
      <c r="D198" s="2">
        <f t="shared" si="3"/>
        <v>237851.40000000014</v>
      </c>
      <c r="E198" s="2"/>
    </row>
    <row r="199" spans="1:5" x14ac:dyDescent="0.3">
      <c r="A199" s="1" t="s">
        <v>209</v>
      </c>
      <c r="B199" s="2">
        <v>1220046.73</v>
      </c>
      <c r="C199" s="2">
        <v>1348153.39</v>
      </c>
      <c r="D199" s="2">
        <f t="shared" si="3"/>
        <v>128106.65999999992</v>
      </c>
      <c r="E199" s="2"/>
    </row>
    <row r="200" spans="1:5" x14ac:dyDescent="0.3">
      <c r="A200" s="1" t="s">
        <v>210</v>
      </c>
      <c r="B200" s="2">
        <v>78253.909999999989</v>
      </c>
      <c r="C200" s="2">
        <v>216224.67</v>
      </c>
      <c r="D200" s="2">
        <f t="shared" si="3"/>
        <v>137970.76</v>
      </c>
      <c r="E200" s="2"/>
    </row>
    <row r="201" spans="1:5" x14ac:dyDescent="0.3">
      <c r="A201" s="1" t="s">
        <v>211</v>
      </c>
      <c r="B201" s="2">
        <v>29858.86</v>
      </c>
      <c r="C201" s="2">
        <v>59176.56</v>
      </c>
      <c r="D201" s="2">
        <f t="shared" si="3"/>
        <v>29317.699999999997</v>
      </c>
      <c r="E201" s="2"/>
    </row>
    <row r="202" spans="1:5" x14ac:dyDescent="0.3">
      <c r="A202" s="1" t="s">
        <v>212</v>
      </c>
      <c r="B202" s="2">
        <v>100904.26</v>
      </c>
      <c r="C202" s="2">
        <v>150785.54999999999</v>
      </c>
      <c r="D202" s="2">
        <f t="shared" si="3"/>
        <v>49881.289999999994</v>
      </c>
      <c r="E202" s="2"/>
    </row>
    <row r="203" spans="1:5" x14ac:dyDescent="0.3">
      <c r="A203" s="1" t="s">
        <v>213</v>
      </c>
      <c r="B203" s="2">
        <v>0</v>
      </c>
      <c r="C203" s="2">
        <v>0</v>
      </c>
      <c r="D203" s="2">
        <f t="shared" si="3"/>
        <v>0</v>
      </c>
      <c r="E203" s="2"/>
    </row>
    <row r="204" spans="1:5" x14ac:dyDescent="0.3">
      <c r="A204" s="1" t="s">
        <v>214</v>
      </c>
      <c r="B204" s="2">
        <v>199245.82</v>
      </c>
      <c r="C204" s="2">
        <v>272387.99</v>
      </c>
      <c r="D204" s="2">
        <f t="shared" si="3"/>
        <v>73142.169999999984</v>
      </c>
      <c r="E204" s="2"/>
    </row>
    <row r="205" spans="1:5" x14ac:dyDescent="0.3">
      <c r="A205" s="1" t="s">
        <v>215</v>
      </c>
      <c r="B205" s="2">
        <v>101655.59</v>
      </c>
      <c r="C205" s="2">
        <v>159799.70000000004</v>
      </c>
      <c r="D205" s="2">
        <f t="shared" si="3"/>
        <v>58144.110000000044</v>
      </c>
      <c r="E205" s="2"/>
    </row>
    <row r="206" spans="1:5" x14ac:dyDescent="0.3">
      <c r="A206" s="1" t="s">
        <v>216</v>
      </c>
      <c r="B206" s="2">
        <v>311433.25</v>
      </c>
      <c r="C206" s="2">
        <v>417556.56</v>
      </c>
      <c r="D206" s="2">
        <f t="shared" si="3"/>
        <v>106123.31</v>
      </c>
      <c r="E206" s="2"/>
    </row>
    <row r="207" spans="1:5" x14ac:dyDescent="0.3">
      <c r="A207" s="1" t="s">
        <v>217</v>
      </c>
      <c r="B207" s="2">
        <v>272227.18</v>
      </c>
      <c r="C207" s="2">
        <v>327594.33</v>
      </c>
      <c r="D207" s="2">
        <f t="shared" si="3"/>
        <v>55367.150000000023</v>
      </c>
      <c r="E207" s="2"/>
    </row>
    <row r="208" spans="1:5" x14ac:dyDescent="0.3">
      <c r="A208" s="1" t="s">
        <v>218</v>
      </c>
      <c r="B208" s="2">
        <v>1202039.47</v>
      </c>
      <c r="C208" s="2">
        <v>1503186.24</v>
      </c>
      <c r="D208" s="2">
        <f t="shared" si="3"/>
        <v>301146.77</v>
      </c>
      <c r="E208" s="2"/>
    </row>
    <row r="209" spans="1:5" x14ac:dyDescent="0.3">
      <c r="A209" s="1" t="s">
        <v>219</v>
      </c>
      <c r="B209" s="2">
        <v>1773428.52</v>
      </c>
      <c r="C209" s="2">
        <v>1933666.45</v>
      </c>
      <c r="D209" s="2">
        <f t="shared" si="3"/>
        <v>160237.92999999993</v>
      </c>
      <c r="E209" s="2"/>
    </row>
    <row r="210" spans="1:5" x14ac:dyDescent="0.3">
      <c r="A210" s="1" t="s">
        <v>220</v>
      </c>
      <c r="B210" s="2">
        <v>733696.61</v>
      </c>
      <c r="C210" s="2">
        <v>866401.69000000006</v>
      </c>
      <c r="D210" s="2">
        <f t="shared" si="3"/>
        <v>132705.08000000007</v>
      </c>
      <c r="E210" s="2"/>
    </row>
    <row r="211" spans="1:5" x14ac:dyDescent="0.3">
      <c r="A211" s="1" t="s">
        <v>221</v>
      </c>
      <c r="B211" s="2">
        <v>230835.72</v>
      </c>
      <c r="C211" s="2">
        <v>376107.55</v>
      </c>
      <c r="D211" s="2">
        <f t="shared" si="3"/>
        <v>145271.82999999999</v>
      </c>
      <c r="E211" s="2"/>
    </row>
    <row r="212" spans="1:5" x14ac:dyDescent="0.3">
      <c r="A212" s="1" t="s">
        <v>222</v>
      </c>
      <c r="B212" s="2">
        <v>85288.97</v>
      </c>
      <c r="C212" s="2">
        <v>143972.09</v>
      </c>
      <c r="D212" s="2">
        <f t="shared" si="3"/>
        <v>58683.119999999995</v>
      </c>
      <c r="E212" s="2"/>
    </row>
    <row r="213" spans="1:5" x14ac:dyDescent="0.3">
      <c r="A213" s="1" t="s">
        <v>223</v>
      </c>
      <c r="B213" s="2">
        <v>2644543.11</v>
      </c>
      <c r="C213" s="2">
        <v>2907123.64</v>
      </c>
      <c r="D213" s="2">
        <f t="shared" si="3"/>
        <v>262580.53000000026</v>
      </c>
      <c r="E213" s="2"/>
    </row>
    <row r="214" spans="1:5" x14ac:dyDescent="0.3">
      <c r="A214" s="1" t="s">
        <v>224</v>
      </c>
      <c r="B214" s="2">
        <v>64639.75</v>
      </c>
      <c r="C214" s="2">
        <v>122894.18</v>
      </c>
      <c r="D214" s="2">
        <f t="shared" si="3"/>
        <v>58254.429999999993</v>
      </c>
      <c r="E214" s="2"/>
    </row>
    <row r="215" spans="1:5" x14ac:dyDescent="0.3">
      <c r="A215" s="1" t="s">
        <v>225</v>
      </c>
      <c r="B215" s="2">
        <v>970.21</v>
      </c>
      <c r="C215" s="2">
        <v>1251.3499999999999</v>
      </c>
      <c r="D215" s="2">
        <f t="shared" si="3"/>
        <v>281.13999999999987</v>
      </c>
      <c r="E215" s="2"/>
    </row>
    <row r="216" spans="1:5" x14ac:dyDescent="0.3">
      <c r="A216" s="1" t="s">
        <v>226</v>
      </c>
      <c r="B216" s="2">
        <v>15677.67</v>
      </c>
      <c r="C216" s="2">
        <v>41725.379999999997</v>
      </c>
      <c r="D216" s="2">
        <f t="shared" si="3"/>
        <v>26047.71</v>
      </c>
      <c r="E216" s="2"/>
    </row>
    <row r="217" spans="1:5" x14ac:dyDescent="0.3">
      <c r="A217" s="1" t="s">
        <v>227</v>
      </c>
      <c r="B217" s="2">
        <v>422572.66</v>
      </c>
      <c r="C217" s="2">
        <v>475689.9</v>
      </c>
      <c r="D217" s="2">
        <f t="shared" si="3"/>
        <v>53117.240000000049</v>
      </c>
      <c r="E217" s="2"/>
    </row>
    <row r="218" spans="1:5" x14ac:dyDescent="0.3">
      <c r="A218" s="1" t="s">
        <v>228</v>
      </c>
      <c r="B218" s="2">
        <v>7079617.1600000001</v>
      </c>
      <c r="C218" s="2">
        <v>7273972.0999999996</v>
      </c>
      <c r="D218" s="2">
        <f t="shared" si="3"/>
        <v>194354.93999999948</v>
      </c>
      <c r="E218" s="2"/>
    </row>
    <row r="219" spans="1:5" x14ac:dyDescent="0.3">
      <c r="A219" s="1" t="s">
        <v>229</v>
      </c>
      <c r="B219" s="2">
        <v>2421866.69</v>
      </c>
      <c r="C219" s="2">
        <v>2771167.8800000008</v>
      </c>
      <c r="D219" s="2">
        <f t="shared" si="3"/>
        <v>349301.19000000088</v>
      </c>
      <c r="E219" s="2"/>
    </row>
    <row r="220" spans="1:5" x14ac:dyDescent="0.3">
      <c r="A220" s="1" t="s">
        <v>230</v>
      </c>
      <c r="B220" s="2">
        <v>5436267.5999999996</v>
      </c>
      <c r="C220" s="2">
        <v>6152244.6200000001</v>
      </c>
      <c r="D220" s="2">
        <f t="shared" si="3"/>
        <v>715977.02000000048</v>
      </c>
      <c r="E220" s="2"/>
    </row>
    <row r="221" spans="1:5" x14ac:dyDescent="0.3">
      <c r="A221" s="1" t="s">
        <v>231</v>
      </c>
      <c r="B221" s="2">
        <v>4608980.29</v>
      </c>
      <c r="C221" s="2">
        <v>5606528.1200000001</v>
      </c>
      <c r="D221" s="2">
        <f t="shared" si="3"/>
        <v>997547.83000000007</v>
      </c>
      <c r="E221" s="2"/>
    </row>
    <row r="222" spans="1:5" x14ac:dyDescent="0.3">
      <c r="A222" s="1" t="s">
        <v>232</v>
      </c>
      <c r="B222" s="2">
        <v>1665137.48</v>
      </c>
      <c r="C222" s="2">
        <v>1777430.63</v>
      </c>
      <c r="D222" s="2">
        <f t="shared" si="3"/>
        <v>112293.14999999991</v>
      </c>
      <c r="E222" s="2"/>
    </row>
    <row r="223" spans="1:5" x14ac:dyDescent="0.3">
      <c r="A223" s="1" t="s">
        <v>233</v>
      </c>
      <c r="B223" s="2">
        <v>3531922.26</v>
      </c>
      <c r="C223" s="2">
        <v>4443826.37</v>
      </c>
      <c r="D223" s="2">
        <f t="shared" si="3"/>
        <v>911904.11000000034</v>
      </c>
      <c r="E223" s="2"/>
    </row>
    <row r="224" spans="1:5" x14ac:dyDescent="0.3">
      <c r="A224" s="1" t="s">
        <v>234</v>
      </c>
      <c r="B224" s="2">
        <v>6880.14</v>
      </c>
      <c r="C224" s="2">
        <v>18959.450000000004</v>
      </c>
      <c r="D224" s="2">
        <f t="shared" si="3"/>
        <v>12079.310000000005</v>
      </c>
      <c r="E224" s="2"/>
    </row>
    <row r="225" spans="1:5" x14ac:dyDescent="0.3">
      <c r="A225" s="1" t="s">
        <v>235</v>
      </c>
      <c r="B225" s="2">
        <v>1425931.33</v>
      </c>
      <c r="C225" s="2">
        <v>1362240.6099999999</v>
      </c>
      <c r="D225" s="2">
        <f t="shared" si="3"/>
        <v>0</v>
      </c>
      <c r="E225" s="2"/>
    </row>
    <row r="226" spans="1:5" x14ac:dyDescent="0.3">
      <c r="A226" s="1" t="s">
        <v>236</v>
      </c>
      <c r="B226" s="2">
        <v>2392694.5700000003</v>
      </c>
      <c r="C226" s="2">
        <v>2463562.83</v>
      </c>
      <c r="D226" s="2">
        <f t="shared" si="3"/>
        <v>70868.259999999776</v>
      </c>
      <c r="E226" s="2"/>
    </row>
    <row r="227" spans="1:5" x14ac:dyDescent="0.3">
      <c r="A227" s="1" t="s">
        <v>237</v>
      </c>
      <c r="B227" s="2">
        <v>616056.55000000005</v>
      </c>
      <c r="C227" s="2">
        <v>724026.70000000007</v>
      </c>
      <c r="D227" s="2">
        <f t="shared" si="3"/>
        <v>107970.15000000002</v>
      </c>
      <c r="E227" s="2"/>
    </row>
    <row r="228" spans="1:5" x14ac:dyDescent="0.3">
      <c r="A228" s="1" t="s">
        <v>238</v>
      </c>
      <c r="B228" s="2">
        <v>822392.98</v>
      </c>
      <c r="C228" s="2">
        <v>967704.6</v>
      </c>
      <c r="D228" s="2">
        <f t="shared" si="3"/>
        <v>145311.62</v>
      </c>
      <c r="E228" s="2"/>
    </row>
    <row r="229" spans="1:5" x14ac:dyDescent="0.3">
      <c r="A229" s="1" t="s">
        <v>239</v>
      </c>
      <c r="B229" s="2">
        <v>113151.08</v>
      </c>
      <c r="C229" s="2">
        <v>178283.6</v>
      </c>
      <c r="D229" s="2">
        <f t="shared" si="3"/>
        <v>65132.520000000004</v>
      </c>
      <c r="E229" s="2"/>
    </row>
    <row r="230" spans="1:5" x14ac:dyDescent="0.3">
      <c r="A230" s="1" t="s">
        <v>240</v>
      </c>
      <c r="B230" s="2">
        <v>606065.54999999993</v>
      </c>
      <c r="C230" s="2">
        <v>680727.39</v>
      </c>
      <c r="D230" s="2">
        <f t="shared" si="3"/>
        <v>74661.840000000084</v>
      </c>
      <c r="E230" s="2"/>
    </row>
    <row r="231" spans="1:5" x14ac:dyDescent="0.3">
      <c r="A231" s="1" t="s">
        <v>241</v>
      </c>
      <c r="B231" s="2">
        <v>1143227.55</v>
      </c>
      <c r="C231" s="2">
        <v>1661059.5300000005</v>
      </c>
      <c r="D231" s="2">
        <f t="shared" si="3"/>
        <v>517831.98000000045</v>
      </c>
      <c r="E231" s="2"/>
    </row>
    <row r="232" spans="1:5" x14ac:dyDescent="0.3">
      <c r="A232" s="1" t="s">
        <v>242</v>
      </c>
      <c r="B232" s="2">
        <v>13585113.68</v>
      </c>
      <c r="C232" s="2">
        <v>15074797.58</v>
      </c>
      <c r="D232" s="2">
        <f t="shared" si="3"/>
        <v>1489683.9000000004</v>
      </c>
      <c r="E232" s="2"/>
    </row>
    <row r="233" spans="1:5" x14ac:dyDescent="0.3">
      <c r="A233" s="1" t="s">
        <v>243</v>
      </c>
      <c r="B233" s="2">
        <v>1594.6100000000001</v>
      </c>
      <c r="C233" s="2">
        <v>1671.08</v>
      </c>
      <c r="D233" s="2">
        <f t="shared" si="3"/>
        <v>76.4699999999998</v>
      </c>
      <c r="E233" s="2"/>
    </row>
    <row r="234" spans="1:5" x14ac:dyDescent="0.3">
      <c r="A234" s="1" t="s">
        <v>244</v>
      </c>
      <c r="B234" s="2">
        <v>0</v>
      </c>
      <c r="C234" s="2">
        <v>0</v>
      </c>
      <c r="D234" s="2">
        <f t="shared" si="3"/>
        <v>0</v>
      </c>
      <c r="E234" s="2"/>
    </row>
    <row r="235" spans="1:5" x14ac:dyDescent="0.3">
      <c r="A235" s="1" t="s">
        <v>245</v>
      </c>
      <c r="B235" s="2">
        <v>385224.26</v>
      </c>
      <c r="C235" s="2">
        <v>576857.42000000004</v>
      </c>
      <c r="D235" s="2">
        <f t="shared" si="3"/>
        <v>191633.16000000003</v>
      </c>
      <c r="E235" s="2"/>
    </row>
    <row r="236" spans="1:5" x14ac:dyDescent="0.3">
      <c r="A236" s="1" t="s">
        <v>246</v>
      </c>
      <c r="B236" s="2">
        <v>635798.43999999994</v>
      </c>
      <c r="C236" s="2">
        <v>804448.60000000021</v>
      </c>
      <c r="D236" s="2">
        <f t="shared" si="3"/>
        <v>168650.16000000027</v>
      </c>
      <c r="E236" s="2"/>
    </row>
    <row r="237" spans="1:5" x14ac:dyDescent="0.3">
      <c r="A237" s="1" t="s">
        <v>247</v>
      </c>
      <c r="B237" s="2">
        <v>3279858.5599999996</v>
      </c>
      <c r="C237" s="2">
        <v>3294748.86</v>
      </c>
      <c r="D237" s="2">
        <f t="shared" si="3"/>
        <v>14890.300000000279</v>
      </c>
      <c r="E237" s="2"/>
    </row>
    <row r="238" spans="1:5" x14ac:dyDescent="0.3">
      <c r="A238" s="1" t="s">
        <v>248</v>
      </c>
      <c r="B238" s="2">
        <v>4123934.9000000004</v>
      </c>
      <c r="C238" s="2">
        <v>5325266.88</v>
      </c>
      <c r="D238" s="2">
        <f t="shared" si="3"/>
        <v>1201331.9799999995</v>
      </c>
      <c r="E238" s="2"/>
    </row>
    <row r="239" spans="1:5" x14ac:dyDescent="0.3">
      <c r="A239" s="1" t="s">
        <v>249</v>
      </c>
      <c r="B239" s="2">
        <v>297935.12</v>
      </c>
      <c r="C239" s="2">
        <v>316559.55</v>
      </c>
      <c r="D239" s="2">
        <f t="shared" si="3"/>
        <v>18624.429999999993</v>
      </c>
      <c r="E239" s="2"/>
    </row>
    <row r="240" spans="1:5" x14ac:dyDescent="0.3">
      <c r="A240" s="1" t="s">
        <v>250</v>
      </c>
      <c r="B240" s="2">
        <v>1477368.38</v>
      </c>
      <c r="C240" s="2">
        <v>1913286.4100000001</v>
      </c>
      <c r="D240" s="2">
        <f t="shared" si="3"/>
        <v>435918.03000000026</v>
      </c>
      <c r="E240" s="2"/>
    </row>
    <row r="241" spans="1:5" x14ac:dyDescent="0.3">
      <c r="A241" s="1" t="s">
        <v>251</v>
      </c>
      <c r="B241" s="2">
        <v>1591149.21</v>
      </c>
      <c r="C241" s="2">
        <v>1944552.15</v>
      </c>
      <c r="D241" s="2">
        <f t="shared" si="3"/>
        <v>353402.93999999994</v>
      </c>
      <c r="E241" s="2"/>
    </row>
    <row r="242" spans="1:5" x14ac:dyDescent="0.3">
      <c r="A242" s="1" t="s">
        <v>252</v>
      </c>
      <c r="B242" s="2">
        <v>206064.15000000002</v>
      </c>
      <c r="C242" s="2">
        <v>271027.05</v>
      </c>
      <c r="D242" s="2">
        <f t="shared" si="3"/>
        <v>64962.899999999965</v>
      </c>
      <c r="E242" s="2"/>
    </row>
    <row r="243" spans="1:5" x14ac:dyDescent="0.3">
      <c r="A243" s="1" t="s">
        <v>253</v>
      </c>
      <c r="B243" s="2">
        <v>1200247.1200000001</v>
      </c>
      <c r="C243" s="2">
        <v>1406091.2499999998</v>
      </c>
      <c r="D243" s="2">
        <f t="shared" si="3"/>
        <v>205844.12999999966</v>
      </c>
      <c r="E243" s="2"/>
    </row>
    <row r="244" spans="1:5" x14ac:dyDescent="0.3">
      <c r="A244" s="1" t="s">
        <v>254</v>
      </c>
      <c r="B244" s="2">
        <v>715911.39999999991</v>
      </c>
      <c r="C244" s="2">
        <v>826159.4800000001</v>
      </c>
      <c r="D244" s="2">
        <f t="shared" si="3"/>
        <v>110248.08000000019</v>
      </c>
      <c r="E244" s="2"/>
    </row>
    <row r="245" spans="1:5" x14ac:dyDescent="0.3">
      <c r="A245" s="1" t="s">
        <v>255</v>
      </c>
      <c r="B245" s="2">
        <v>523045.54</v>
      </c>
      <c r="C245" s="2">
        <v>588257.1</v>
      </c>
      <c r="D245" s="2">
        <f t="shared" si="3"/>
        <v>65211.56</v>
      </c>
      <c r="E245" s="2"/>
    </row>
    <row r="246" spans="1:5" x14ac:dyDescent="0.3">
      <c r="A246" s="1" t="s">
        <v>256</v>
      </c>
      <c r="B246" s="2">
        <v>186454.11</v>
      </c>
      <c r="C246" s="2">
        <v>210917.75</v>
      </c>
      <c r="D246" s="2">
        <f t="shared" si="3"/>
        <v>24463.640000000014</v>
      </c>
      <c r="E246" s="2"/>
    </row>
    <row r="247" spans="1:5" x14ac:dyDescent="0.3">
      <c r="A247" s="1" t="s">
        <v>257</v>
      </c>
      <c r="B247" s="2">
        <v>168538.35</v>
      </c>
      <c r="C247" s="2">
        <v>342887.94000000006</v>
      </c>
      <c r="D247" s="2">
        <f t="shared" si="3"/>
        <v>174349.59000000005</v>
      </c>
      <c r="E247" s="2"/>
    </row>
    <row r="248" spans="1:5" x14ac:dyDescent="0.3">
      <c r="A248" s="1" t="s">
        <v>258</v>
      </c>
      <c r="B248" s="2">
        <v>30200.35</v>
      </c>
      <c r="C248" s="2">
        <v>79569.17</v>
      </c>
      <c r="D248" s="2">
        <f t="shared" si="3"/>
        <v>49368.82</v>
      </c>
      <c r="E248" s="2"/>
    </row>
    <row r="249" spans="1:5" x14ac:dyDescent="0.3">
      <c r="A249" s="1" t="s">
        <v>259</v>
      </c>
      <c r="B249" s="2">
        <v>240244.43</v>
      </c>
      <c r="C249" s="2">
        <v>303009.90000000008</v>
      </c>
      <c r="D249" s="2">
        <f t="shared" si="3"/>
        <v>62765.470000000088</v>
      </c>
      <c r="E249" s="2"/>
    </row>
    <row r="250" spans="1:5" x14ac:dyDescent="0.3">
      <c r="A250" s="1" t="s">
        <v>260</v>
      </c>
      <c r="B250" s="2">
        <v>249784.04</v>
      </c>
      <c r="C250" s="2">
        <v>344477.28999999992</v>
      </c>
      <c r="D250" s="2">
        <f t="shared" si="3"/>
        <v>94693.249999999913</v>
      </c>
      <c r="E250" s="2"/>
    </row>
    <row r="251" spans="1:5" x14ac:dyDescent="0.3">
      <c r="A251" s="1" t="s">
        <v>261</v>
      </c>
      <c r="B251" s="2">
        <v>122843.82999999999</v>
      </c>
      <c r="C251" s="2">
        <v>173428.93000000002</v>
      </c>
      <c r="D251" s="2">
        <f t="shared" si="3"/>
        <v>50585.100000000035</v>
      </c>
      <c r="E251" s="2"/>
    </row>
    <row r="252" spans="1:5" x14ac:dyDescent="0.3">
      <c r="A252" s="1" t="s">
        <v>262</v>
      </c>
      <c r="B252" s="2">
        <v>485791.89</v>
      </c>
      <c r="C252" s="2">
        <v>679113.51</v>
      </c>
      <c r="D252" s="2">
        <f t="shared" si="3"/>
        <v>193321.62</v>
      </c>
      <c r="E252" s="2"/>
    </row>
    <row r="253" spans="1:5" x14ac:dyDescent="0.3">
      <c r="A253" s="1" t="s">
        <v>263</v>
      </c>
      <c r="B253" s="2">
        <v>105302.09</v>
      </c>
      <c r="C253" s="2">
        <v>158819.62</v>
      </c>
      <c r="D253" s="2">
        <f t="shared" si="3"/>
        <v>53517.53</v>
      </c>
      <c r="E253" s="2"/>
    </row>
    <row r="254" spans="1:5" x14ac:dyDescent="0.3">
      <c r="A254" s="1" t="s">
        <v>264</v>
      </c>
      <c r="B254" s="2">
        <v>51789.479999999996</v>
      </c>
      <c r="C254" s="2">
        <v>75425.020000000019</v>
      </c>
      <c r="D254" s="2">
        <f t="shared" si="3"/>
        <v>23635.540000000023</v>
      </c>
      <c r="E254" s="2"/>
    </row>
    <row r="255" spans="1:5" x14ac:dyDescent="0.3">
      <c r="A255" s="1" t="s">
        <v>265</v>
      </c>
      <c r="B255" s="2">
        <v>23385.559999999998</v>
      </c>
      <c r="C255" s="2">
        <v>47811.44</v>
      </c>
      <c r="D255" s="2">
        <f t="shared" si="3"/>
        <v>24425.880000000005</v>
      </c>
      <c r="E255" s="2"/>
    </row>
    <row r="256" spans="1:5" x14ac:dyDescent="0.3">
      <c r="A256" s="1" t="s">
        <v>266</v>
      </c>
      <c r="B256" s="2">
        <v>84176.68</v>
      </c>
      <c r="C256" s="2">
        <v>138040.95999999999</v>
      </c>
      <c r="D256" s="2">
        <f t="shared" si="3"/>
        <v>53864.28</v>
      </c>
      <c r="E256" s="2"/>
    </row>
    <row r="257" spans="1:5" x14ac:dyDescent="0.3">
      <c r="A257" s="1" t="s">
        <v>267</v>
      </c>
      <c r="B257" s="2">
        <v>266830.19</v>
      </c>
      <c r="C257" s="2">
        <v>362864.36000000004</v>
      </c>
      <c r="D257" s="2">
        <f t="shared" si="3"/>
        <v>96034.170000000042</v>
      </c>
      <c r="E257" s="2"/>
    </row>
    <row r="258" spans="1:5" x14ac:dyDescent="0.3">
      <c r="A258" s="1" t="s">
        <v>268</v>
      </c>
      <c r="B258" s="2">
        <v>101722.89</v>
      </c>
      <c r="C258" s="2">
        <v>175686.15</v>
      </c>
      <c r="D258" s="2">
        <f t="shared" si="3"/>
        <v>73963.259999999995</v>
      </c>
      <c r="E258" s="2"/>
    </row>
    <row r="259" spans="1:5" x14ac:dyDescent="0.3">
      <c r="A259" s="1" t="s">
        <v>269</v>
      </c>
      <c r="B259" s="2">
        <v>361364.32999999996</v>
      </c>
      <c r="C259" s="2">
        <v>386228.05</v>
      </c>
      <c r="D259" s="2">
        <f t="shared" ref="D259:D312" si="4">IF(B259&gt;C259,0,C259-B259)</f>
        <v>24863.72000000003</v>
      </c>
      <c r="E259" s="2"/>
    </row>
    <row r="260" spans="1:5" x14ac:dyDescent="0.3">
      <c r="A260" s="1" t="s">
        <v>270</v>
      </c>
      <c r="B260" s="2">
        <v>2011033.4</v>
      </c>
      <c r="C260" s="2">
        <v>2184389.3900000006</v>
      </c>
      <c r="D260" s="2">
        <f t="shared" si="4"/>
        <v>173355.99000000069</v>
      </c>
      <c r="E260" s="2"/>
    </row>
    <row r="261" spans="1:5" x14ac:dyDescent="0.3">
      <c r="A261" s="1" t="s">
        <v>271</v>
      </c>
      <c r="B261" s="2">
        <v>5188261.66</v>
      </c>
      <c r="C261" s="2">
        <v>5813227.2999999998</v>
      </c>
      <c r="D261" s="2">
        <f t="shared" si="4"/>
        <v>624965.63999999966</v>
      </c>
      <c r="E261" s="2"/>
    </row>
    <row r="262" spans="1:5" x14ac:dyDescent="0.3">
      <c r="A262" s="1" t="s">
        <v>272</v>
      </c>
      <c r="B262" s="2">
        <v>1972074.93</v>
      </c>
      <c r="C262" s="2">
        <v>2127896.61</v>
      </c>
      <c r="D262" s="2">
        <f t="shared" si="4"/>
        <v>155821.67999999993</v>
      </c>
      <c r="E262" s="2"/>
    </row>
    <row r="263" spans="1:5" x14ac:dyDescent="0.3">
      <c r="A263" s="1" t="s">
        <v>273</v>
      </c>
      <c r="B263" s="2">
        <v>2572300.87</v>
      </c>
      <c r="C263" s="2">
        <v>2972024.6</v>
      </c>
      <c r="D263" s="2">
        <f t="shared" si="4"/>
        <v>399723.73</v>
      </c>
      <c r="E263" s="2"/>
    </row>
    <row r="264" spans="1:5" x14ac:dyDescent="0.3">
      <c r="A264" s="1" t="s">
        <v>274</v>
      </c>
      <c r="B264" s="2">
        <v>346259.45</v>
      </c>
      <c r="C264" s="2">
        <v>397958.16</v>
      </c>
      <c r="D264" s="2">
        <f t="shared" si="4"/>
        <v>51698.709999999963</v>
      </c>
      <c r="E264" s="2"/>
    </row>
    <row r="265" spans="1:5" x14ac:dyDescent="0.3">
      <c r="A265" s="1" t="s">
        <v>275</v>
      </c>
      <c r="B265" s="2">
        <v>175301.51</v>
      </c>
      <c r="C265" s="2">
        <v>203706.68</v>
      </c>
      <c r="D265" s="2">
        <f t="shared" si="4"/>
        <v>28405.169999999984</v>
      </c>
      <c r="E265" s="2"/>
    </row>
    <row r="266" spans="1:5" x14ac:dyDescent="0.3">
      <c r="A266" s="1" t="s">
        <v>276</v>
      </c>
      <c r="B266" s="2">
        <v>925191.01</v>
      </c>
      <c r="C266" s="2">
        <v>1024869.63</v>
      </c>
      <c r="D266" s="2">
        <f t="shared" si="4"/>
        <v>99678.62</v>
      </c>
      <c r="E266" s="2"/>
    </row>
    <row r="267" spans="1:5" x14ac:dyDescent="0.3">
      <c r="A267" s="1" t="s">
        <v>277</v>
      </c>
      <c r="B267" s="2">
        <v>466069.6</v>
      </c>
      <c r="C267" s="2">
        <v>618386.61</v>
      </c>
      <c r="D267" s="2">
        <f t="shared" si="4"/>
        <v>152317.01</v>
      </c>
      <c r="E267" s="2"/>
    </row>
    <row r="268" spans="1:5" x14ac:dyDescent="0.3">
      <c r="A268" s="1" t="s">
        <v>278</v>
      </c>
      <c r="B268" s="2">
        <v>0</v>
      </c>
      <c r="C268" s="2">
        <v>0</v>
      </c>
      <c r="D268" s="2">
        <f t="shared" si="4"/>
        <v>0</v>
      </c>
      <c r="E268" s="2"/>
    </row>
    <row r="269" spans="1:5" x14ac:dyDescent="0.3">
      <c r="A269" s="1" t="s">
        <v>279</v>
      </c>
      <c r="B269" s="2">
        <v>166742.41</v>
      </c>
      <c r="C269" s="2">
        <v>226938.25999999998</v>
      </c>
      <c r="D269" s="2">
        <f t="shared" si="4"/>
        <v>60195.849999999977</v>
      </c>
      <c r="E269" s="2"/>
    </row>
    <row r="270" spans="1:5" x14ac:dyDescent="0.3">
      <c r="A270" s="1" t="s">
        <v>280</v>
      </c>
      <c r="B270" s="2">
        <v>9879.89</v>
      </c>
      <c r="C270" s="2">
        <v>37381.270000000004</v>
      </c>
      <c r="D270" s="2">
        <f t="shared" si="4"/>
        <v>27501.380000000005</v>
      </c>
      <c r="E270" s="2"/>
    </row>
    <row r="271" spans="1:5" x14ac:dyDescent="0.3">
      <c r="A271" s="1" t="s">
        <v>281</v>
      </c>
      <c r="B271" s="2">
        <v>2146718.66</v>
      </c>
      <c r="C271" s="2">
        <v>2724500.1500000004</v>
      </c>
      <c r="D271" s="2">
        <f t="shared" si="4"/>
        <v>577781.49000000022</v>
      </c>
      <c r="E271" s="2"/>
    </row>
    <row r="272" spans="1:5" x14ac:dyDescent="0.3">
      <c r="A272" s="1" t="s">
        <v>282</v>
      </c>
      <c r="B272" s="2">
        <v>485625.94</v>
      </c>
      <c r="C272" s="2">
        <v>701026.13</v>
      </c>
      <c r="D272" s="2">
        <f t="shared" si="4"/>
        <v>215400.19</v>
      </c>
      <c r="E272" s="2"/>
    </row>
    <row r="273" spans="1:5" x14ac:dyDescent="0.3">
      <c r="A273" s="1" t="s">
        <v>283</v>
      </c>
      <c r="B273" s="2">
        <v>99134.55</v>
      </c>
      <c r="C273" s="2">
        <v>191686.72000000003</v>
      </c>
      <c r="D273" s="2">
        <f t="shared" si="4"/>
        <v>92552.170000000027</v>
      </c>
      <c r="E273" s="2"/>
    </row>
    <row r="274" spans="1:5" x14ac:dyDescent="0.3">
      <c r="A274" s="1" t="s">
        <v>284</v>
      </c>
      <c r="B274" s="2">
        <v>279298.8</v>
      </c>
      <c r="C274" s="2">
        <v>395067.16</v>
      </c>
      <c r="D274" s="2">
        <f t="shared" si="4"/>
        <v>115768.35999999999</v>
      </c>
      <c r="E274" s="2"/>
    </row>
    <row r="275" spans="1:5" x14ac:dyDescent="0.3">
      <c r="A275" s="1" t="s">
        <v>285</v>
      </c>
      <c r="B275" s="2">
        <v>145629.70000000001</v>
      </c>
      <c r="C275" s="2">
        <v>202047.33</v>
      </c>
      <c r="D275" s="2">
        <f t="shared" si="4"/>
        <v>56417.629999999976</v>
      </c>
      <c r="E275" s="2"/>
    </row>
    <row r="276" spans="1:5" x14ac:dyDescent="0.3">
      <c r="A276" s="1" t="s">
        <v>286</v>
      </c>
      <c r="B276" s="2">
        <v>187750.14</v>
      </c>
      <c r="C276" s="2">
        <v>221744.3</v>
      </c>
      <c r="D276" s="2">
        <f t="shared" si="4"/>
        <v>33994.159999999974</v>
      </c>
      <c r="E276" s="2"/>
    </row>
    <row r="277" spans="1:5" x14ac:dyDescent="0.3">
      <c r="A277" s="1" t="s">
        <v>287</v>
      </c>
      <c r="B277" s="2">
        <v>3369957.36</v>
      </c>
      <c r="C277" s="2">
        <v>4061039.96</v>
      </c>
      <c r="D277" s="2">
        <f t="shared" si="4"/>
        <v>691082.60000000009</v>
      </c>
      <c r="E277" s="2"/>
    </row>
    <row r="278" spans="1:5" x14ac:dyDescent="0.3">
      <c r="A278" s="1" t="s">
        <v>288</v>
      </c>
      <c r="B278" s="2">
        <v>1362343.9300000002</v>
      </c>
      <c r="C278" s="2">
        <v>1659567.17</v>
      </c>
      <c r="D278" s="2">
        <f t="shared" si="4"/>
        <v>297223.23999999976</v>
      </c>
      <c r="E278" s="2"/>
    </row>
    <row r="279" spans="1:5" x14ac:dyDescent="0.3">
      <c r="A279" s="1" t="s">
        <v>289</v>
      </c>
      <c r="B279" s="2">
        <v>835119.63000000012</v>
      </c>
      <c r="C279" s="2">
        <v>1017252.4600000001</v>
      </c>
      <c r="D279" s="2">
        <f t="shared" si="4"/>
        <v>182132.82999999996</v>
      </c>
      <c r="E279" s="2"/>
    </row>
    <row r="280" spans="1:5" x14ac:dyDescent="0.3">
      <c r="A280" s="1" t="s">
        <v>290</v>
      </c>
      <c r="B280" s="2">
        <v>852983.65</v>
      </c>
      <c r="C280" s="2">
        <v>836647.38</v>
      </c>
      <c r="D280" s="2">
        <f t="shared" si="4"/>
        <v>0</v>
      </c>
      <c r="E280" s="2"/>
    </row>
    <row r="281" spans="1:5" x14ac:dyDescent="0.3">
      <c r="A281" s="1" t="s">
        <v>291</v>
      </c>
      <c r="B281" s="2">
        <v>485588.33999999997</v>
      </c>
      <c r="C281" s="2">
        <v>472279.43000000005</v>
      </c>
      <c r="D281" s="2">
        <f t="shared" si="4"/>
        <v>0</v>
      </c>
      <c r="E281" s="2"/>
    </row>
    <row r="282" spans="1:5" x14ac:dyDescent="0.3">
      <c r="A282" s="1" t="s">
        <v>292</v>
      </c>
      <c r="B282" s="2">
        <v>778130.53</v>
      </c>
      <c r="C282" s="2">
        <v>817562.04</v>
      </c>
      <c r="D282" s="2">
        <f t="shared" si="4"/>
        <v>39431.510000000009</v>
      </c>
      <c r="E282" s="2"/>
    </row>
    <row r="283" spans="1:5" x14ac:dyDescent="0.3">
      <c r="A283" s="1" t="s">
        <v>293</v>
      </c>
      <c r="B283" s="2">
        <v>749431.65</v>
      </c>
      <c r="C283" s="2">
        <v>866372.41999999993</v>
      </c>
      <c r="D283" s="2">
        <f t="shared" si="4"/>
        <v>116940.7699999999</v>
      </c>
      <c r="E283" s="2"/>
    </row>
    <row r="284" spans="1:5" x14ac:dyDescent="0.3">
      <c r="A284" s="1" t="s">
        <v>294</v>
      </c>
      <c r="B284" s="2">
        <v>186148.86</v>
      </c>
      <c r="C284" s="2">
        <v>281680.69</v>
      </c>
      <c r="D284" s="2">
        <f t="shared" si="4"/>
        <v>95531.830000000016</v>
      </c>
      <c r="E284" s="2"/>
    </row>
    <row r="285" spans="1:5" x14ac:dyDescent="0.3">
      <c r="A285" s="1" t="s">
        <v>295</v>
      </c>
      <c r="B285" s="2">
        <v>21609.85</v>
      </c>
      <c r="C285" s="2">
        <v>100467.04000000001</v>
      </c>
      <c r="D285" s="2">
        <f t="shared" si="4"/>
        <v>78857.19</v>
      </c>
      <c r="E285" s="2"/>
    </row>
    <row r="286" spans="1:5" x14ac:dyDescent="0.3">
      <c r="A286" s="1" t="s">
        <v>296</v>
      </c>
      <c r="B286" s="2">
        <v>24253.4</v>
      </c>
      <c r="C286" s="2">
        <v>45111.799999999996</v>
      </c>
      <c r="D286" s="2">
        <f t="shared" si="4"/>
        <v>20858.399999999994</v>
      </c>
      <c r="E286" s="2"/>
    </row>
    <row r="287" spans="1:5" x14ac:dyDescent="0.3">
      <c r="A287" s="1" t="s">
        <v>297</v>
      </c>
      <c r="B287" s="2">
        <v>130495.49</v>
      </c>
      <c r="C287" s="2">
        <v>115426.81</v>
      </c>
      <c r="D287" s="2">
        <f t="shared" si="4"/>
        <v>0</v>
      </c>
      <c r="E287" s="2"/>
    </row>
    <row r="288" spans="1:5" x14ac:dyDescent="0.3">
      <c r="A288" s="1" t="s">
        <v>298</v>
      </c>
      <c r="B288" s="2">
        <v>910198.96</v>
      </c>
      <c r="C288" s="2">
        <v>939781.04999999993</v>
      </c>
      <c r="D288" s="2">
        <f t="shared" si="4"/>
        <v>29582.089999999967</v>
      </c>
      <c r="E288" s="2"/>
    </row>
    <row r="289" spans="1:5" x14ac:dyDescent="0.3">
      <c r="A289" s="1" t="s">
        <v>299</v>
      </c>
      <c r="B289" s="2">
        <v>250677.53000000003</v>
      </c>
      <c r="C289" s="2">
        <v>260028.41000000003</v>
      </c>
      <c r="D289" s="2">
        <f t="shared" si="4"/>
        <v>9350.8800000000047</v>
      </c>
      <c r="E289" s="2"/>
    </row>
    <row r="290" spans="1:5" x14ac:dyDescent="0.3">
      <c r="A290" s="1" t="s">
        <v>300</v>
      </c>
      <c r="B290" s="2">
        <v>55512.38</v>
      </c>
      <c r="C290" s="2">
        <v>76505.760000000009</v>
      </c>
      <c r="D290" s="2">
        <f t="shared" si="4"/>
        <v>20993.380000000012</v>
      </c>
      <c r="E290" s="2"/>
    </row>
    <row r="291" spans="1:5" x14ac:dyDescent="0.3">
      <c r="A291" s="1" t="s">
        <v>301</v>
      </c>
      <c r="B291" s="2">
        <v>49300.04</v>
      </c>
      <c r="C291" s="2">
        <v>105637.32</v>
      </c>
      <c r="D291" s="2">
        <f t="shared" si="4"/>
        <v>56337.280000000006</v>
      </c>
      <c r="E291" s="2"/>
    </row>
    <row r="292" spans="1:5" x14ac:dyDescent="0.3">
      <c r="A292" s="1" t="s">
        <v>302</v>
      </c>
      <c r="B292" s="2">
        <v>0</v>
      </c>
      <c r="C292" s="2">
        <v>1368.39</v>
      </c>
      <c r="D292" s="2">
        <f t="shared" si="4"/>
        <v>1368.39</v>
      </c>
      <c r="E292" s="2"/>
    </row>
    <row r="293" spans="1:5" x14ac:dyDescent="0.3">
      <c r="A293" s="1" t="s">
        <v>303</v>
      </c>
      <c r="B293" s="2">
        <v>44107.92</v>
      </c>
      <c r="C293" s="2">
        <v>97916.680000000008</v>
      </c>
      <c r="D293" s="2">
        <f t="shared" si="4"/>
        <v>53808.760000000009</v>
      </c>
      <c r="E293" s="2"/>
    </row>
    <row r="294" spans="1:5" x14ac:dyDescent="0.3">
      <c r="A294" s="1" t="s">
        <v>304</v>
      </c>
      <c r="B294" s="2">
        <v>49931.16</v>
      </c>
      <c r="C294" s="2">
        <v>91010.299999999988</v>
      </c>
      <c r="D294" s="2">
        <f t="shared" si="4"/>
        <v>41079.139999999985</v>
      </c>
      <c r="E294" s="2"/>
    </row>
    <row r="295" spans="1:5" x14ac:dyDescent="0.3">
      <c r="A295" s="1" t="s">
        <v>305</v>
      </c>
      <c r="B295" s="2">
        <v>98328.47</v>
      </c>
      <c r="C295" s="2">
        <v>130571.43</v>
      </c>
      <c r="D295" s="2">
        <f t="shared" si="4"/>
        <v>32242.959999999992</v>
      </c>
      <c r="E295" s="2"/>
    </row>
    <row r="296" spans="1:5" x14ac:dyDescent="0.3">
      <c r="A296" s="1" t="s">
        <v>306</v>
      </c>
      <c r="B296" s="2">
        <v>60224.24</v>
      </c>
      <c r="C296" s="2">
        <v>138805.26999999999</v>
      </c>
      <c r="D296" s="2">
        <f t="shared" si="4"/>
        <v>78581.03</v>
      </c>
      <c r="E296" s="2"/>
    </row>
    <row r="297" spans="1:5" x14ac:dyDescent="0.3">
      <c r="A297" s="1" t="s">
        <v>307</v>
      </c>
      <c r="B297" s="2">
        <v>23478.87</v>
      </c>
      <c r="C297" s="2">
        <v>103963.78999999998</v>
      </c>
      <c r="D297" s="2">
        <f t="shared" si="4"/>
        <v>80484.919999999984</v>
      </c>
      <c r="E297" s="2"/>
    </row>
    <row r="298" spans="1:5" x14ac:dyDescent="0.3">
      <c r="A298" s="1" t="s">
        <v>308</v>
      </c>
      <c r="B298" s="2">
        <v>476536.82</v>
      </c>
      <c r="C298" s="2">
        <v>497250.1</v>
      </c>
      <c r="D298" s="2">
        <f t="shared" si="4"/>
        <v>20713.27999999997</v>
      </c>
      <c r="E298" s="2"/>
    </row>
    <row r="299" spans="1:5" x14ac:dyDescent="0.3">
      <c r="A299" s="1" t="s">
        <v>309</v>
      </c>
      <c r="B299" s="2">
        <v>479500.1</v>
      </c>
      <c r="C299" s="2">
        <v>566407.89</v>
      </c>
      <c r="D299" s="2">
        <f t="shared" si="4"/>
        <v>86907.790000000037</v>
      </c>
      <c r="E299" s="2"/>
    </row>
    <row r="300" spans="1:5" x14ac:dyDescent="0.3">
      <c r="A300" s="1" t="s">
        <v>310</v>
      </c>
      <c r="B300" s="2">
        <v>9411963.3699999992</v>
      </c>
      <c r="C300" s="2">
        <v>9297089.379999999</v>
      </c>
      <c r="D300" s="2">
        <f t="shared" si="4"/>
        <v>0</v>
      </c>
      <c r="E300" s="2"/>
    </row>
    <row r="301" spans="1:5" x14ac:dyDescent="0.3">
      <c r="A301" s="1" t="s">
        <v>311</v>
      </c>
      <c r="B301" s="2">
        <v>1227325.53</v>
      </c>
      <c r="C301" s="2">
        <v>1226528.7700000003</v>
      </c>
      <c r="D301" s="2">
        <f t="shared" si="4"/>
        <v>0</v>
      </c>
      <c r="E301" s="2"/>
    </row>
    <row r="302" spans="1:5" x14ac:dyDescent="0.3">
      <c r="A302" s="1" t="s">
        <v>312</v>
      </c>
      <c r="B302" s="2">
        <v>1352843.12</v>
      </c>
      <c r="C302" s="2">
        <v>1292844.5400000003</v>
      </c>
      <c r="D302" s="2">
        <f t="shared" si="4"/>
        <v>0</v>
      </c>
      <c r="E302" s="2"/>
    </row>
    <row r="303" spans="1:5" x14ac:dyDescent="0.3">
      <c r="A303" s="1" t="s">
        <v>313</v>
      </c>
      <c r="B303" s="2">
        <v>586728.06999999995</v>
      </c>
      <c r="C303" s="2">
        <v>560327.85999999987</v>
      </c>
      <c r="D303" s="2">
        <f t="shared" si="4"/>
        <v>0</v>
      </c>
      <c r="E303" s="2"/>
    </row>
    <row r="304" spans="1:5" x14ac:dyDescent="0.3">
      <c r="A304" s="1" t="s">
        <v>314</v>
      </c>
      <c r="B304" s="2">
        <v>2097939.73</v>
      </c>
      <c r="C304" s="2">
        <v>2064084.8099999996</v>
      </c>
      <c r="D304" s="2">
        <f t="shared" si="4"/>
        <v>0</v>
      </c>
      <c r="E304" s="2"/>
    </row>
    <row r="305" spans="1:5" x14ac:dyDescent="0.3">
      <c r="A305" s="1" t="s">
        <v>315</v>
      </c>
      <c r="B305" s="2">
        <v>4224890.8599999994</v>
      </c>
      <c r="C305" s="2">
        <v>4959450.67</v>
      </c>
      <c r="D305" s="2">
        <f t="shared" si="4"/>
        <v>734559.81000000052</v>
      </c>
      <c r="E305" s="2"/>
    </row>
    <row r="306" spans="1:5" x14ac:dyDescent="0.3">
      <c r="A306" s="1" t="s">
        <v>316</v>
      </c>
      <c r="B306" s="2">
        <v>2614158.2800000003</v>
      </c>
      <c r="C306" s="2">
        <v>2661270.5600000005</v>
      </c>
      <c r="D306" s="2">
        <f t="shared" si="4"/>
        <v>47112.280000000261</v>
      </c>
      <c r="E306" s="2"/>
    </row>
    <row r="307" spans="1:5" x14ac:dyDescent="0.3">
      <c r="A307" s="1" t="s">
        <v>317</v>
      </c>
      <c r="B307" s="2">
        <v>634192.87</v>
      </c>
      <c r="C307" s="2">
        <v>708328.23</v>
      </c>
      <c r="D307" s="2">
        <f t="shared" si="4"/>
        <v>74135.359999999986</v>
      </c>
      <c r="E307" s="2"/>
    </row>
    <row r="308" spans="1:5" x14ac:dyDescent="0.3">
      <c r="A308" s="1" t="s">
        <v>318</v>
      </c>
      <c r="B308" s="2">
        <v>969975.74</v>
      </c>
      <c r="C308" s="2">
        <v>1093224.6399999999</v>
      </c>
      <c r="D308" s="2">
        <f t="shared" si="4"/>
        <v>123248.89999999991</v>
      </c>
      <c r="E308" s="2"/>
    </row>
    <row r="309" spans="1:5" x14ac:dyDescent="0.3">
      <c r="A309" s="1" t="s">
        <v>319</v>
      </c>
      <c r="B309" s="2">
        <v>583547.38</v>
      </c>
      <c r="C309" s="2">
        <v>641438.88000000012</v>
      </c>
      <c r="D309" s="2">
        <f t="shared" si="4"/>
        <v>57891.500000000116</v>
      </c>
      <c r="E309" s="2"/>
    </row>
    <row r="310" spans="1:5" x14ac:dyDescent="0.3">
      <c r="A310" s="1" t="s">
        <v>320</v>
      </c>
      <c r="B310" s="2">
        <v>2296783.25</v>
      </c>
      <c r="C310" s="2">
        <v>2240349.5200000005</v>
      </c>
      <c r="D310" s="2">
        <f t="shared" si="4"/>
        <v>0</v>
      </c>
      <c r="E310" s="2"/>
    </row>
    <row r="311" spans="1:5" x14ac:dyDescent="0.3">
      <c r="A311" s="1" t="s">
        <v>321</v>
      </c>
      <c r="B311" s="2">
        <v>1909221.56</v>
      </c>
      <c r="C311" s="2">
        <v>2101898.5100000002</v>
      </c>
      <c r="D311" s="2">
        <f t="shared" si="4"/>
        <v>192676.95000000019</v>
      </c>
      <c r="E311" s="2"/>
    </row>
    <row r="312" spans="1:5" x14ac:dyDescent="0.3">
      <c r="A312" s="1" t="s">
        <v>322</v>
      </c>
      <c r="B312" s="2">
        <v>544270.49</v>
      </c>
      <c r="C312" s="2">
        <v>511132.43999999994</v>
      </c>
      <c r="D312" s="2">
        <f t="shared" si="4"/>
        <v>0</v>
      </c>
      <c r="E312" s="2"/>
    </row>
    <row r="313" spans="1:5" x14ac:dyDescent="0.3">
      <c r="A313" s="1" t="s">
        <v>323</v>
      </c>
      <c r="B313" s="2">
        <f>SUM(B2:B312)</f>
        <v>377845851.8900001</v>
      </c>
      <c r="C313" s="2">
        <f>SUM(C2:C312)</f>
        <v>420432395.16000015</v>
      </c>
      <c r="D313" s="2">
        <f>SUM(D2:D312)</f>
        <v>45494984.970000021</v>
      </c>
    </row>
  </sheetData>
  <autoFilter ref="A1:E313" xr:uid="{CE3DA463-5FAE-4F84-8766-C65E09FCCED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b574138-a4b3-4bef-a9a1-7dcbb16b26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88F406CFDF30468EA7E6C0976240D4" ma:contentTypeVersion="18" ma:contentTypeDescription="Create a new document." ma:contentTypeScope="" ma:versionID="7b335981ef86c261cb424e8490c9c132">
  <xsd:schema xmlns:xsd="http://www.w3.org/2001/XMLSchema" xmlns:xs="http://www.w3.org/2001/XMLSchema" xmlns:p="http://schemas.microsoft.com/office/2006/metadata/properties" xmlns:ns3="d6d8023c-14b9-4834-8980-d01b2948d687" xmlns:ns4="8b574138-a4b3-4bef-a9a1-7dcbb16b265c" targetNamespace="http://schemas.microsoft.com/office/2006/metadata/properties" ma:root="true" ma:fieldsID="322fb7283ae37bb706a74d7d839fc705" ns3:_="" ns4:_="">
    <xsd:import namespace="d6d8023c-14b9-4834-8980-d01b2948d687"/>
    <xsd:import namespace="8b574138-a4b3-4bef-a9a1-7dcbb16b265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LengthInSeconds" minOccurs="0"/>
                <xsd:element ref="ns4:MediaServiceOCR"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8023c-14b9-4834-8980-d01b2948d6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574138-a4b3-4bef-a9a1-7dcbb16b265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599A13-20C9-4B37-985D-CBC165B6605D}">
  <ds:schemaRefs>
    <ds:schemaRef ds:uri="http://schemas.microsoft.com/office/2006/metadata/properties"/>
    <ds:schemaRef ds:uri="d6d8023c-14b9-4834-8980-d01b2948d687"/>
    <ds:schemaRef ds:uri="http://purl.org/dc/dcmitype/"/>
    <ds:schemaRef ds:uri="http://schemas.microsoft.com/office/2006/documentManagement/types"/>
    <ds:schemaRef ds:uri="http://purl.org/dc/elements/1.1/"/>
    <ds:schemaRef ds:uri="8b574138-a4b3-4bef-a9a1-7dcbb16b265c"/>
    <ds:schemaRef ds:uri="http://schemas.openxmlformats.org/package/2006/metadata/core-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03925B1-5471-418F-999D-6090B82B3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8023c-14b9-4834-8980-d01b2948d687"/>
    <ds:schemaRef ds:uri="8b574138-a4b3-4bef-a9a1-7dcbb16b26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2A2B98-91E5-4584-9BD3-C0E3DFF5F8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25-26 Calculation</vt:lpstr>
      <vt:lpstr>Threshold by LEA</vt:lpstr>
      <vt:lpstr>Threshold Eligibility</vt:lpstr>
      <vt:lpstr>Enrollment Data Instructions</vt:lpstr>
      <vt:lpstr>E2SSB 5263 - funding bill</vt:lpstr>
      <vt:lpstr>Food Service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2022-23 Safety Net Threshold</dc:title>
  <dc:subject>Safety Net</dc:subject>
  <dc:creator>OSPI, Special Education</dc:creator>
  <cp:keywords>safety net</cp:keywords>
  <cp:lastModifiedBy>Amber O’Donnell</cp:lastModifiedBy>
  <cp:lastPrinted>2025-09-24T23:09:49Z</cp:lastPrinted>
  <dcterms:created xsi:type="dcterms:W3CDTF">2007-09-21T00:38:43Z</dcterms:created>
  <dcterms:modified xsi:type="dcterms:W3CDTF">2025-11-04T16:10:16Z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2024-09-17T19:53:35Z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dcaa4119-b128-4db0-95bf-c61991199bef</vt:lpwstr>
  </property>
  <property fmtid="{D5CDD505-2E9C-101B-9397-08002B2CF9AE}" pid="8" name="MSIP_Label_9145f431-4c8c-42c6-a5a5-ba6d3bdea585_ContentBits">
    <vt:lpwstr>0</vt:lpwstr>
  </property>
  <property fmtid="{D5CDD505-2E9C-101B-9397-08002B2CF9AE}" pid="9" name="ContentTypeId">
    <vt:lpwstr>0x0101004188F406CFDF30468EA7E6C0976240D4</vt:lpwstr>
  </property>
</Properties>
</file>