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pportionment_NEW\Apportionment Funding\CTE Vocational\2526\"/>
    </mc:Choice>
  </mc:AlternateContent>
  <xr:revisionPtr revIDLastSave="0" documentId="13_ncr:1_{CB719F22-F81C-4705-9D40-A5054776587E}" xr6:coauthVersionLast="47" xr6:coauthVersionMax="47" xr10:uidLastSave="{00000000-0000-0000-0000-000000000000}"/>
  <bookViews>
    <workbookView xWindow="19090" yWindow="-10780" windowWidth="38620" windowHeight="21100" activeTab="1" xr2:uid="{6FACFB45-CBD7-42C9-90E8-24D678E065D7}"/>
  </bookViews>
  <sheets>
    <sheet name="Carryover" sheetId="1" r:id="rId1"/>
    <sheet name="Recovery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Carryover!$A$1:$K$322</definedName>
    <definedName name="_xlnm._FilterDatabase" localSheetId="1" hidden="1">Recovery!$A$1:$I$322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2" i="2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2" i="2"/>
  <c r="E321" i="2"/>
  <c r="E320" i="2"/>
  <c r="E318" i="2"/>
  <c r="E315" i="2"/>
  <c r="E312" i="2"/>
  <c r="E310" i="2"/>
  <c r="E309" i="2"/>
  <c r="E290" i="2"/>
  <c r="E288" i="2"/>
  <c r="E287" i="2"/>
  <c r="E286" i="2"/>
  <c r="E281" i="2"/>
  <c r="E275" i="2"/>
  <c r="E269" i="2"/>
  <c r="E252" i="2"/>
  <c r="E251" i="2"/>
  <c r="E248" i="2"/>
  <c r="E239" i="2"/>
  <c r="E236" i="2"/>
  <c r="E233" i="2"/>
  <c r="E227" i="2"/>
  <c r="E224" i="2"/>
  <c r="E215" i="2"/>
  <c r="E206" i="2"/>
  <c r="E196" i="2"/>
  <c r="I196" i="2" s="1"/>
  <c r="E183" i="2"/>
  <c r="E180" i="2"/>
  <c r="E160" i="2"/>
  <c r="I160" i="2" s="1"/>
  <c r="E159" i="2"/>
  <c r="E154" i="2"/>
  <c r="E150" i="2"/>
  <c r="E138" i="2"/>
  <c r="E136" i="2"/>
  <c r="E134" i="2"/>
  <c r="E130" i="2"/>
  <c r="E127" i="2"/>
  <c r="E124" i="2"/>
  <c r="E123" i="2"/>
  <c r="E122" i="2"/>
  <c r="E121" i="2"/>
  <c r="E119" i="2"/>
  <c r="E115" i="2"/>
  <c r="E113" i="2"/>
  <c r="I113" i="2" s="1"/>
  <c r="E107" i="2"/>
  <c r="E105" i="2"/>
  <c r="E104" i="2"/>
  <c r="E102" i="2"/>
  <c r="E100" i="2"/>
  <c r="E98" i="2"/>
  <c r="E96" i="2"/>
  <c r="E89" i="2"/>
  <c r="I89" i="2" s="1"/>
  <c r="E87" i="2"/>
  <c r="E81" i="2"/>
  <c r="E71" i="2"/>
  <c r="E69" i="2"/>
  <c r="E63" i="2"/>
  <c r="E55" i="2"/>
  <c r="E53" i="2"/>
  <c r="E48" i="2"/>
  <c r="E47" i="2"/>
  <c r="E43" i="2"/>
  <c r="E39" i="2"/>
  <c r="E37" i="2"/>
  <c r="E31" i="2"/>
  <c r="E28" i="2"/>
  <c r="E25" i="2"/>
  <c r="E22" i="2"/>
  <c r="E19" i="2"/>
  <c r="E16" i="2"/>
  <c r="E13" i="2"/>
  <c r="E10" i="2"/>
  <c r="E7" i="2"/>
  <c r="E4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2" i="1"/>
  <c r="H288" i="2" l="1"/>
  <c r="H252" i="2"/>
  <c r="H215" i="2"/>
  <c r="H239" i="2"/>
  <c r="H275" i="2"/>
  <c r="H119" i="2"/>
  <c r="H269" i="2"/>
  <c r="H233" i="2"/>
  <c r="I55" i="2"/>
  <c r="I43" i="2"/>
  <c r="H69" i="2"/>
  <c r="F322" i="1"/>
  <c r="H322" i="1"/>
  <c r="G322" i="1"/>
  <c r="H104" i="2"/>
  <c r="E225" i="2"/>
  <c r="I225" i="2" s="1"/>
  <c r="E73" i="2"/>
  <c r="I73" i="2" s="1"/>
  <c r="E97" i="2"/>
  <c r="H97" i="2" s="1"/>
  <c r="E114" i="2"/>
  <c r="H114" i="2" s="1"/>
  <c r="E125" i="2"/>
  <c r="I125" i="2" s="1"/>
  <c r="E161" i="2"/>
  <c r="H161" i="2" s="1"/>
  <c r="E173" i="2"/>
  <c r="I173" i="2" s="1"/>
  <c r="E226" i="2"/>
  <c r="H226" i="2" s="1"/>
  <c r="E250" i="2"/>
  <c r="H250" i="2" s="1"/>
  <c r="E279" i="2"/>
  <c r="I279" i="2" s="1"/>
  <c r="E296" i="2"/>
  <c r="I296" i="2" s="1"/>
  <c r="E68" i="2"/>
  <c r="I68" i="2" s="1"/>
  <c r="E191" i="2"/>
  <c r="H191" i="2" s="1"/>
  <c r="E197" i="2"/>
  <c r="H197" i="2" s="1"/>
  <c r="E209" i="2"/>
  <c r="H209" i="2" s="1"/>
  <c r="E256" i="2"/>
  <c r="I256" i="2" s="1"/>
  <c r="E268" i="2"/>
  <c r="H268" i="2" s="1"/>
  <c r="E45" i="2"/>
  <c r="I45" i="2" s="1"/>
  <c r="E156" i="2"/>
  <c r="H156" i="2" s="1"/>
  <c r="E174" i="2"/>
  <c r="I174" i="2" s="1"/>
  <c r="E221" i="2"/>
  <c r="H221" i="2" s="1"/>
  <c r="E263" i="2"/>
  <c r="I263" i="2" s="1"/>
  <c r="E70" i="2"/>
  <c r="H70" i="2" s="1"/>
  <c r="E99" i="2"/>
  <c r="H99" i="2" s="1"/>
  <c r="E205" i="2"/>
  <c r="H205" i="2" s="1"/>
  <c r="E222" i="2"/>
  <c r="H222" i="2" s="1"/>
  <c r="E228" i="2"/>
  <c r="H228" i="2" s="1"/>
  <c r="E240" i="2"/>
  <c r="I240" i="2" s="1"/>
  <c r="E258" i="2"/>
  <c r="H258" i="2" s="1"/>
  <c r="E264" i="2"/>
  <c r="H264" i="2" s="1"/>
  <c r="E41" i="2"/>
  <c r="I41" i="2" s="1"/>
  <c r="E94" i="2"/>
  <c r="I94" i="2" s="1"/>
  <c r="E116" i="2"/>
  <c r="H116" i="2" s="1"/>
  <c r="E128" i="2"/>
  <c r="H128" i="2" s="1"/>
  <c r="E140" i="2"/>
  <c r="H140" i="2" s="1"/>
  <c r="E158" i="2"/>
  <c r="I158" i="2" s="1"/>
  <c r="E170" i="2"/>
  <c r="I170" i="2" s="1"/>
  <c r="E176" i="2"/>
  <c r="H176" i="2" s="1"/>
  <c r="E276" i="2"/>
  <c r="H276" i="2" s="1"/>
  <c r="E282" i="2"/>
  <c r="I282" i="2" s="1"/>
  <c r="E141" i="2"/>
  <c r="I141" i="2" s="1"/>
  <c r="E60" i="2"/>
  <c r="I60" i="2" s="1"/>
  <c r="E72" i="2"/>
  <c r="H72" i="2" s="1"/>
  <c r="E101" i="2"/>
  <c r="I101" i="2" s="1"/>
  <c r="E189" i="2"/>
  <c r="I189" i="2" s="1"/>
  <c r="E213" i="2"/>
  <c r="I213" i="2" s="1"/>
  <c r="E319" i="2"/>
  <c r="H319" i="2" s="1"/>
  <c r="I130" i="2"/>
  <c r="I119" i="2"/>
  <c r="I107" i="2"/>
  <c r="I310" i="2"/>
  <c r="H150" i="2"/>
  <c r="H134" i="2"/>
  <c r="E80" i="2"/>
  <c r="I80" i="2" s="1"/>
  <c r="E83" i="2"/>
  <c r="I83" i="2" s="1"/>
  <c r="E86" i="2"/>
  <c r="I86" i="2" s="1"/>
  <c r="E106" i="2"/>
  <c r="I106" i="2" s="1"/>
  <c r="E120" i="2"/>
  <c r="I120" i="2" s="1"/>
  <c r="E146" i="2"/>
  <c r="H146" i="2" s="1"/>
  <c r="E163" i="2"/>
  <c r="H163" i="2" s="1"/>
  <c r="E166" i="2"/>
  <c r="H166" i="2" s="1"/>
  <c r="E172" i="2"/>
  <c r="I172" i="2" s="1"/>
  <c r="E186" i="2"/>
  <c r="I186" i="2" s="1"/>
  <c r="E195" i="2"/>
  <c r="I195" i="2" s="1"/>
  <c r="E198" i="2"/>
  <c r="H198" i="2" s="1"/>
  <c r="E201" i="2"/>
  <c r="I201" i="2" s="1"/>
  <c r="E219" i="2"/>
  <c r="H219" i="2" s="1"/>
  <c r="E245" i="2"/>
  <c r="H245" i="2" s="1"/>
  <c r="E271" i="2"/>
  <c r="I271" i="2" s="1"/>
  <c r="E301" i="2"/>
  <c r="H301" i="2" s="1"/>
  <c r="E307" i="2"/>
  <c r="H307" i="2" s="1"/>
  <c r="E51" i="2"/>
  <c r="H51" i="2" s="1"/>
  <c r="E95" i="2"/>
  <c r="H95" i="2" s="1"/>
  <c r="E112" i="2"/>
  <c r="H112" i="2" s="1"/>
  <c r="E129" i="2"/>
  <c r="I129" i="2" s="1"/>
  <c r="E152" i="2"/>
  <c r="H152" i="2" s="1"/>
  <c r="E155" i="2"/>
  <c r="I155" i="2" s="1"/>
  <c r="E178" i="2"/>
  <c r="H178" i="2" s="1"/>
  <c r="E257" i="2"/>
  <c r="H257" i="2" s="1"/>
  <c r="E313" i="2"/>
  <c r="I313" i="2" s="1"/>
  <c r="E118" i="2"/>
  <c r="H118" i="2" s="1"/>
  <c r="E132" i="2"/>
  <c r="I132" i="2" s="1"/>
  <c r="E184" i="2"/>
  <c r="I184" i="2" s="1"/>
  <c r="E231" i="2"/>
  <c r="H231" i="2" s="1"/>
  <c r="E316" i="2"/>
  <c r="I316" i="2" s="1"/>
  <c r="E234" i="2"/>
  <c r="I234" i="2" s="1"/>
  <c r="E237" i="2"/>
  <c r="I237" i="2" s="1"/>
  <c r="E246" i="2"/>
  <c r="H246" i="2" s="1"/>
  <c r="E249" i="2"/>
  <c r="I249" i="2" s="1"/>
  <c r="E272" i="2"/>
  <c r="H272" i="2" s="1"/>
  <c r="E302" i="2"/>
  <c r="H302" i="2" s="1"/>
  <c r="E308" i="2"/>
  <c r="I308" i="2" s="1"/>
  <c r="E57" i="2"/>
  <c r="H57" i="2" s="1"/>
  <c r="E5" i="2"/>
  <c r="I5" i="2" s="1"/>
  <c r="E8" i="2"/>
  <c r="H8" i="2" s="1"/>
  <c r="E11" i="2"/>
  <c r="I11" i="2" s="1"/>
  <c r="E14" i="2"/>
  <c r="H14" i="2" s="1"/>
  <c r="E17" i="2"/>
  <c r="I17" i="2" s="1"/>
  <c r="E20" i="2"/>
  <c r="H20" i="2" s="1"/>
  <c r="E23" i="2"/>
  <c r="I23" i="2" s="1"/>
  <c r="E26" i="2"/>
  <c r="H26" i="2" s="1"/>
  <c r="E29" i="2"/>
  <c r="I29" i="2" s="1"/>
  <c r="E32" i="2"/>
  <c r="I32" i="2" s="1"/>
  <c r="E35" i="2"/>
  <c r="I35" i="2" s="1"/>
  <c r="E38" i="2"/>
  <c r="I38" i="2" s="1"/>
  <c r="E58" i="2"/>
  <c r="H58" i="2" s="1"/>
  <c r="E61" i="2"/>
  <c r="I61" i="2" s="1"/>
  <c r="E93" i="2"/>
  <c r="I93" i="2" s="1"/>
  <c r="E133" i="2"/>
  <c r="I133" i="2" s="1"/>
  <c r="E255" i="2"/>
  <c r="H255" i="2" s="1"/>
  <c r="E135" i="2"/>
  <c r="I135" i="2" s="1"/>
  <c r="E75" i="2"/>
  <c r="H75" i="2" s="1"/>
  <c r="I252" i="2"/>
  <c r="E261" i="2"/>
  <c r="I261" i="2" s="1"/>
  <c r="E267" i="2"/>
  <c r="I267" i="2" s="1"/>
  <c r="E76" i="2"/>
  <c r="H76" i="2" s="1"/>
  <c r="E79" i="2"/>
  <c r="I79" i="2" s="1"/>
  <c r="E85" i="2"/>
  <c r="I85" i="2" s="1"/>
  <c r="H107" i="2"/>
  <c r="E142" i="2"/>
  <c r="H142" i="2" s="1"/>
  <c r="E148" i="2"/>
  <c r="I148" i="2" s="1"/>
  <c r="E162" i="2"/>
  <c r="I162" i="2" s="1"/>
  <c r="E171" i="2"/>
  <c r="H171" i="2" s="1"/>
  <c r="E185" i="2"/>
  <c r="I185" i="2" s="1"/>
  <c r="E203" i="2"/>
  <c r="I203" i="2" s="1"/>
  <c r="E218" i="2"/>
  <c r="I218" i="2" s="1"/>
  <c r="E244" i="2"/>
  <c r="H244" i="2" s="1"/>
  <c r="E253" i="2"/>
  <c r="H253" i="2" s="1"/>
  <c r="E270" i="2"/>
  <c r="H270" i="2" s="1"/>
  <c r="E273" i="2"/>
  <c r="I273" i="2" s="1"/>
  <c r="E294" i="2"/>
  <c r="I294" i="2" s="1"/>
  <c r="E297" i="2"/>
  <c r="I297" i="2" s="1"/>
  <c r="E300" i="2"/>
  <c r="H300" i="2" s="1"/>
  <c r="E303" i="2"/>
  <c r="I303" i="2" s="1"/>
  <c r="E306" i="2"/>
  <c r="H306" i="2" s="1"/>
  <c r="I105" i="2"/>
  <c r="E3" i="2"/>
  <c r="I3" i="2" s="1"/>
  <c r="E9" i="2"/>
  <c r="H9" i="2" s="1"/>
  <c r="E15" i="2"/>
  <c r="I15" i="2" s="1"/>
  <c r="E21" i="2"/>
  <c r="I21" i="2" s="1"/>
  <c r="E27" i="2"/>
  <c r="H27" i="2" s="1"/>
  <c r="E33" i="2"/>
  <c r="I33" i="2" s="1"/>
  <c r="E36" i="2"/>
  <c r="I36" i="2" s="1"/>
  <c r="E50" i="2"/>
  <c r="I50" i="2" s="1"/>
  <c r="E59" i="2"/>
  <c r="I59" i="2" s="1"/>
  <c r="E62" i="2"/>
  <c r="H62" i="2" s="1"/>
  <c r="E65" i="2"/>
  <c r="I65" i="2" s="1"/>
  <c r="E111" i="2"/>
  <c r="H111" i="2" s="1"/>
  <c r="E117" i="2"/>
  <c r="H117" i="2" s="1"/>
  <c r="E131" i="2"/>
  <c r="H131" i="2" s="1"/>
  <c r="E262" i="2"/>
  <c r="H262" i="2" s="1"/>
  <c r="H63" i="2"/>
  <c r="I63" i="2"/>
  <c r="H123" i="2"/>
  <c r="I180" i="2"/>
  <c r="H180" i="2"/>
  <c r="H318" i="2"/>
  <c r="I318" i="2"/>
  <c r="E6" i="2"/>
  <c r="I6" i="2" s="1"/>
  <c r="E12" i="2"/>
  <c r="E18" i="2"/>
  <c r="I18" i="2" s="1"/>
  <c r="E24" i="2"/>
  <c r="I24" i="2" s="1"/>
  <c r="E30" i="2"/>
  <c r="I30" i="2" s="1"/>
  <c r="E144" i="2"/>
  <c r="H144" i="2" s="1"/>
  <c r="E204" i="2"/>
  <c r="E212" i="2"/>
  <c r="I212" i="2" s="1"/>
  <c r="E280" i="2"/>
  <c r="H280" i="2" s="1"/>
  <c r="E285" i="2"/>
  <c r="I285" i="2" s="1"/>
  <c r="E42" i="2"/>
  <c r="H42" i="2" s="1"/>
  <c r="E54" i="2"/>
  <c r="H54" i="2" s="1"/>
  <c r="E67" i="2"/>
  <c r="H67" i="2" s="1"/>
  <c r="E103" i="2"/>
  <c r="H103" i="2" s="1"/>
  <c r="I124" i="2"/>
  <c r="E137" i="2"/>
  <c r="E139" i="2"/>
  <c r="H139" i="2" s="1"/>
  <c r="E147" i="2"/>
  <c r="E149" i="2"/>
  <c r="I149" i="2" s="1"/>
  <c r="E194" i="2"/>
  <c r="E220" i="2"/>
  <c r="I220" i="2" s="1"/>
  <c r="E230" i="2"/>
  <c r="I230" i="2" s="1"/>
  <c r="E242" i="2"/>
  <c r="H242" i="2" s="1"/>
  <c r="E266" i="2"/>
  <c r="H266" i="2" s="1"/>
  <c r="E293" i="2"/>
  <c r="E52" i="2"/>
  <c r="E77" i="2"/>
  <c r="I77" i="2" s="1"/>
  <c r="E88" i="2"/>
  <c r="E90" i="2"/>
  <c r="I90" i="2" s="1"/>
  <c r="E108" i="2"/>
  <c r="I108" i="2" s="1"/>
  <c r="E202" i="2"/>
  <c r="H202" i="2" s="1"/>
  <c r="E207" i="2"/>
  <c r="H207" i="2" s="1"/>
  <c r="E254" i="2"/>
  <c r="I254" i="2" s="1"/>
  <c r="E278" i="2"/>
  <c r="H278" i="2" s="1"/>
  <c r="E295" i="2"/>
  <c r="H295" i="2" s="1"/>
  <c r="E305" i="2"/>
  <c r="H305" i="2" s="1"/>
  <c r="H113" i="2"/>
  <c r="E164" i="2"/>
  <c r="I164" i="2" s="1"/>
  <c r="E179" i="2"/>
  <c r="I179" i="2" s="1"/>
  <c r="I69" i="2"/>
  <c r="E210" i="2"/>
  <c r="I210" i="2" s="1"/>
  <c r="E238" i="2"/>
  <c r="I238" i="2" s="1"/>
  <c r="I288" i="2"/>
  <c r="E298" i="2"/>
  <c r="H298" i="2" s="1"/>
  <c r="E78" i="2"/>
  <c r="I78" i="2" s="1"/>
  <c r="E91" i="2"/>
  <c r="H91" i="2" s="1"/>
  <c r="E109" i="2"/>
  <c r="H109" i="2" s="1"/>
  <c r="I123" i="2"/>
  <c r="E177" i="2"/>
  <c r="H177" i="2" s="1"/>
  <c r="E192" i="2"/>
  <c r="I192" i="2" s="1"/>
  <c r="E200" i="2"/>
  <c r="I200" i="2" s="1"/>
  <c r="E208" i="2"/>
  <c r="I208" i="2" s="1"/>
  <c r="E243" i="2"/>
  <c r="I243" i="2" s="1"/>
  <c r="E274" i="2"/>
  <c r="H281" i="2"/>
  <c r="E311" i="2"/>
  <c r="I311" i="2" s="1"/>
  <c r="E126" i="2"/>
  <c r="I126" i="2" s="1"/>
  <c r="E165" i="2"/>
  <c r="I165" i="2" s="1"/>
  <c r="E168" i="2"/>
  <c r="I168" i="2" s="1"/>
  <c r="E182" i="2"/>
  <c r="H182" i="2" s="1"/>
  <c r="E190" i="2"/>
  <c r="H190" i="2" s="1"/>
  <c r="E216" i="2"/>
  <c r="I216" i="2" s="1"/>
  <c r="E260" i="2"/>
  <c r="H260" i="2" s="1"/>
  <c r="E284" i="2"/>
  <c r="I284" i="2" s="1"/>
  <c r="E289" i="2"/>
  <c r="E291" i="2"/>
  <c r="H291" i="2" s="1"/>
  <c r="E299" i="2"/>
  <c r="E314" i="2"/>
  <c r="H314" i="2" s="1"/>
  <c r="E84" i="2"/>
  <c r="I84" i="2" s="1"/>
  <c r="H124" i="2"/>
  <c r="E44" i="2"/>
  <c r="H44" i="2" s="1"/>
  <c r="E49" i="2"/>
  <c r="I49" i="2" s="1"/>
  <c r="E56" i="2"/>
  <c r="I56" i="2" s="1"/>
  <c r="E66" i="2"/>
  <c r="I66" i="2" s="1"/>
  <c r="E74" i="2"/>
  <c r="H74" i="2" s="1"/>
  <c r="E92" i="2"/>
  <c r="I92" i="2" s="1"/>
  <c r="E110" i="2"/>
  <c r="I110" i="2" s="1"/>
  <c r="E153" i="2"/>
  <c r="I153" i="2" s="1"/>
  <c r="E188" i="2"/>
  <c r="I188" i="2" s="1"/>
  <c r="E214" i="2"/>
  <c r="H214" i="2" s="1"/>
  <c r="E292" i="2"/>
  <c r="H292" i="2" s="1"/>
  <c r="E304" i="2"/>
  <c r="H304" i="2" s="1"/>
  <c r="E317" i="2"/>
  <c r="H159" i="2"/>
  <c r="I159" i="2"/>
  <c r="H37" i="2"/>
  <c r="I37" i="2"/>
  <c r="I28" i="2"/>
  <c r="H28" i="2"/>
  <c r="I19" i="2"/>
  <c r="H19" i="2"/>
  <c r="I138" i="2"/>
  <c r="H138" i="2"/>
  <c r="I96" i="2"/>
  <c r="H96" i="2"/>
  <c r="I127" i="2"/>
  <c r="H127" i="2"/>
  <c r="I4" i="2"/>
  <c r="H4" i="2"/>
  <c r="I16" i="2"/>
  <c r="H16" i="2"/>
  <c r="I71" i="2"/>
  <c r="H71" i="2"/>
  <c r="I7" i="2"/>
  <c r="H7" i="2"/>
  <c r="I31" i="2"/>
  <c r="H31" i="2"/>
  <c r="I154" i="2"/>
  <c r="H154" i="2"/>
  <c r="I10" i="2"/>
  <c r="H10" i="2"/>
  <c r="I22" i="2"/>
  <c r="H22" i="2"/>
  <c r="I47" i="2"/>
  <c r="H47" i="2"/>
  <c r="I102" i="2"/>
  <c r="H102" i="2"/>
  <c r="I53" i="2"/>
  <c r="H53" i="2"/>
  <c r="I13" i="2"/>
  <c r="H13" i="2"/>
  <c r="I25" i="2"/>
  <c r="H25" i="2"/>
  <c r="E46" i="2"/>
  <c r="H55" i="2"/>
  <c r="H89" i="2"/>
  <c r="H98" i="2"/>
  <c r="E34" i="2"/>
  <c r="H183" i="2"/>
  <c r="I183" i="2"/>
  <c r="H286" i="2"/>
  <c r="H43" i="2"/>
  <c r="H81" i="2"/>
  <c r="I122" i="2"/>
  <c r="I227" i="2"/>
  <c r="H227" i="2"/>
  <c r="H39" i="2"/>
  <c r="E64" i="2"/>
  <c r="I81" i="2"/>
  <c r="E235" i="2"/>
  <c r="H312" i="2"/>
  <c r="I312" i="2"/>
  <c r="I320" i="2"/>
  <c r="H320" i="2"/>
  <c r="I39" i="2"/>
  <c r="I100" i="2"/>
  <c r="H136" i="2"/>
  <c r="H160" i="2"/>
  <c r="I134" i="2"/>
  <c r="H100" i="2"/>
  <c r="C322" i="2"/>
  <c r="D322" i="2"/>
  <c r="E82" i="2"/>
  <c r="H87" i="2"/>
  <c r="H122" i="2"/>
  <c r="I136" i="2"/>
  <c r="E143" i="2"/>
  <c r="E167" i="2"/>
  <c r="E232" i="2"/>
  <c r="I286" i="2"/>
  <c r="I309" i="2"/>
  <c r="H309" i="2"/>
  <c r="E2" i="2"/>
  <c r="E40" i="2"/>
  <c r="I87" i="2"/>
  <c r="H105" i="2"/>
  <c r="H130" i="2"/>
  <c r="I150" i="2"/>
  <c r="I115" i="2"/>
  <c r="H115" i="2"/>
  <c r="F322" i="2"/>
  <c r="I98" i="2"/>
  <c r="I121" i="2"/>
  <c r="H121" i="2"/>
  <c r="H196" i="2"/>
  <c r="I48" i="2"/>
  <c r="H48" i="2"/>
  <c r="I104" i="2"/>
  <c r="G322" i="2"/>
  <c r="I224" i="2"/>
  <c r="H224" i="2"/>
  <c r="E229" i="2"/>
  <c r="E265" i="2"/>
  <c r="I251" i="2"/>
  <c r="I287" i="2"/>
  <c r="I290" i="2"/>
  <c r="H290" i="2"/>
  <c r="E157" i="2"/>
  <c r="E181" i="2"/>
  <c r="E199" i="2"/>
  <c r="E223" i="2"/>
  <c r="E259" i="2"/>
  <c r="I215" i="2"/>
  <c r="I248" i="2"/>
  <c r="H248" i="2"/>
  <c r="I281" i="2"/>
  <c r="E151" i="2"/>
  <c r="E175" i="2"/>
  <c r="E193" i="2"/>
  <c r="E217" i="2"/>
  <c r="I239" i="2"/>
  <c r="H251" i="2"/>
  <c r="I275" i="2"/>
  <c r="H287" i="2"/>
  <c r="E187" i="2"/>
  <c r="E247" i="2"/>
  <c r="E283" i="2"/>
  <c r="I233" i="2"/>
  <c r="I236" i="2"/>
  <c r="H236" i="2"/>
  <c r="I269" i="2"/>
  <c r="I315" i="2"/>
  <c r="H315" i="2"/>
  <c r="E145" i="2"/>
  <c r="E169" i="2"/>
  <c r="I206" i="2"/>
  <c r="H206" i="2"/>
  <c r="E211" i="2"/>
  <c r="E241" i="2"/>
  <c r="E277" i="2"/>
  <c r="H310" i="2"/>
  <c r="D32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E321" i="1" s="1"/>
  <c r="C2" i="1"/>
  <c r="H282" i="2" l="1"/>
  <c r="I276" i="2"/>
  <c r="H168" i="2"/>
  <c r="I118" i="2"/>
  <c r="I112" i="2"/>
  <c r="I97" i="2"/>
  <c r="I228" i="2"/>
  <c r="I176" i="2"/>
  <c r="I116" i="2"/>
  <c r="H303" i="2"/>
  <c r="H162" i="2"/>
  <c r="H141" i="2"/>
  <c r="H256" i="2"/>
  <c r="I209" i="2"/>
  <c r="H61" i="2"/>
  <c r="I197" i="2"/>
  <c r="I219" i="2"/>
  <c r="I114" i="2"/>
  <c r="H316" i="2"/>
  <c r="I163" i="2"/>
  <c r="I272" i="2"/>
  <c r="I51" i="2"/>
  <c r="I178" i="2"/>
  <c r="I95" i="2"/>
  <c r="H179" i="2"/>
  <c r="I161" i="2"/>
  <c r="H60" i="2"/>
  <c r="I264" i="2"/>
  <c r="I278" i="2"/>
  <c r="I268" i="2"/>
  <c r="I222" i="2"/>
  <c r="I231" i="2"/>
  <c r="E262" i="1"/>
  <c r="K262" i="1" s="1"/>
  <c r="E202" i="1"/>
  <c r="K202" i="1" s="1"/>
  <c r="E142" i="1"/>
  <c r="K142" i="1" s="1"/>
  <c r="E106" i="1"/>
  <c r="K106" i="1" s="1"/>
  <c r="E70" i="1"/>
  <c r="K70" i="1" s="1"/>
  <c r="E273" i="1"/>
  <c r="K273" i="1" s="1"/>
  <c r="E237" i="1"/>
  <c r="K237" i="1" s="1"/>
  <c r="E189" i="1"/>
  <c r="K189" i="1" s="1"/>
  <c r="E153" i="1"/>
  <c r="K153" i="1" s="1"/>
  <c r="E117" i="1"/>
  <c r="K117" i="1" s="1"/>
  <c r="E81" i="1"/>
  <c r="K81" i="1" s="1"/>
  <c r="E57" i="1"/>
  <c r="K57" i="1" s="1"/>
  <c r="E33" i="1"/>
  <c r="K33" i="1" s="1"/>
  <c r="E21" i="1"/>
  <c r="K21" i="1" s="1"/>
  <c r="E9" i="1"/>
  <c r="K9" i="1" s="1"/>
  <c r="E284" i="1"/>
  <c r="K284" i="1" s="1"/>
  <c r="E260" i="1"/>
  <c r="K260" i="1" s="1"/>
  <c r="E248" i="1"/>
  <c r="K248" i="1" s="1"/>
  <c r="E236" i="1"/>
  <c r="K236" i="1" s="1"/>
  <c r="E224" i="1"/>
  <c r="K224" i="1" s="1"/>
  <c r="E212" i="1"/>
  <c r="K212" i="1" s="1"/>
  <c r="E200" i="1"/>
  <c r="K200" i="1" s="1"/>
  <c r="E188" i="1"/>
  <c r="K188" i="1" s="1"/>
  <c r="E176" i="1"/>
  <c r="K176" i="1" s="1"/>
  <c r="E164" i="1"/>
  <c r="K164" i="1" s="1"/>
  <c r="E152" i="1"/>
  <c r="K152" i="1" s="1"/>
  <c r="E140" i="1"/>
  <c r="K140" i="1" s="1"/>
  <c r="E128" i="1"/>
  <c r="K128" i="1" s="1"/>
  <c r="E116" i="1"/>
  <c r="K116" i="1" s="1"/>
  <c r="E104" i="1"/>
  <c r="K104" i="1" s="1"/>
  <c r="E92" i="1"/>
  <c r="K92" i="1" s="1"/>
  <c r="E80" i="1"/>
  <c r="K80" i="1" s="1"/>
  <c r="E68" i="1"/>
  <c r="K68" i="1" s="1"/>
  <c r="E56" i="1"/>
  <c r="K56" i="1" s="1"/>
  <c r="E44" i="1"/>
  <c r="K44" i="1" s="1"/>
  <c r="E32" i="1"/>
  <c r="K32" i="1" s="1"/>
  <c r="E20" i="1"/>
  <c r="K20" i="1" s="1"/>
  <c r="E8" i="1"/>
  <c r="K8" i="1" s="1"/>
  <c r="E310" i="1"/>
  <c r="K310" i="1" s="1"/>
  <c r="E226" i="1"/>
  <c r="K226" i="1" s="1"/>
  <c r="E166" i="1"/>
  <c r="K166" i="1" s="1"/>
  <c r="E130" i="1"/>
  <c r="K130" i="1" s="1"/>
  <c r="E94" i="1"/>
  <c r="K94" i="1" s="1"/>
  <c r="E58" i="1"/>
  <c r="K58" i="1" s="1"/>
  <c r="E34" i="1"/>
  <c r="K34" i="1" s="1"/>
  <c r="E10" i="1"/>
  <c r="K10" i="1" s="1"/>
  <c r="E297" i="1"/>
  <c r="K297" i="1" s="1"/>
  <c r="E261" i="1"/>
  <c r="K261" i="1" s="1"/>
  <c r="E225" i="1"/>
  <c r="K225" i="1" s="1"/>
  <c r="E201" i="1"/>
  <c r="K201" i="1" s="1"/>
  <c r="E165" i="1"/>
  <c r="K165" i="1" s="1"/>
  <c r="E129" i="1"/>
  <c r="K129" i="1" s="1"/>
  <c r="E93" i="1"/>
  <c r="K93" i="1" s="1"/>
  <c r="E320" i="1"/>
  <c r="K320" i="1" s="1"/>
  <c r="E296" i="1"/>
  <c r="K296" i="1" s="1"/>
  <c r="E319" i="1"/>
  <c r="K319" i="1" s="1"/>
  <c r="E307" i="1"/>
  <c r="K307" i="1" s="1"/>
  <c r="E295" i="1"/>
  <c r="K295" i="1" s="1"/>
  <c r="E283" i="1"/>
  <c r="K283" i="1" s="1"/>
  <c r="E271" i="1"/>
  <c r="K271" i="1" s="1"/>
  <c r="E259" i="1"/>
  <c r="K259" i="1" s="1"/>
  <c r="E247" i="1"/>
  <c r="K247" i="1" s="1"/>
  <c r="E235" i="1"/>
  <c r="K235" i="1" s="1"/>
  <c r="E223" i="1"/>
  <c r="K223" i="1" s="1"/>
  <c r="E211" i="1"/>
  <c r="K211" i="1" s="1"/>
  <c r="E199" i="1"/>
  <c r="K199" i="1" s="1"/>
  <c r="E187" i="1"/>
  <c r="K187" i="1" s="1"/>
  <c r="E175" i="1"/>
  <c r="K175" i="1" s="1"/>
  <c r="E163" i="1"/>
  <c r="K163" i="1" s="1"/>
  <c r="E151" i="1"/>
  <c r="K151" i="1" s="1"/>
  <c r="E139" i="1"/>
  <c r="K139" i="1" s="1"/>
  <c r="E127" i="1"/>
  <c r="K127" i="1" s="1"/>
  <c r="E115" i="1"/>
  <c r="K115" i="1" s="1"/>
  <c r="E103" i="1"/>
  <c r="K103" i="1" s="1"/>
  <c r="E91" i="1"/>
  <c r="K91" i="1" s="1"/>
  <c r="E79" i="1"/>
  <c r="K79" i="1" s="1"/>
  <c r="E67" i="1"/>
  <c r="K67" i="1" s="1"/>
  <c r="E55" i="1"/>
  <c r="K55" i="1" s="1"/>
  <c r="E43" i="1"/>
  <c r="K43" i="1" s="1"/>
  <c r="E31" i="1"/>
  <c r="K31" i="1" s="1"/>
  <c r="E19" i="1"/>
  <c r="K19" i="1" s="1"/>
  <c r="E7" i="1"/>
  <c r="K7" i="1" s="1"/>
  <c r="E250" i="1"/>
  <c r="K250" i="1" s="1"/>
  <c r="E190" i="1"/>
  <c r="K190" i="1" s="1"/>
  <c r="E154" i="1"/>
  <c r="K154" i="1" s="1"/>
  <c r="E118" i="1"/>
  <c r="K118" i="1" s="1"/>
  <c r="E82" i="1"/>
  <c r="K82" i="1" s="1"/>
  <c r="E46" i="1"/>
  <c r="K46" i="1" s="1"/>
  <c r="E22" i="1"/>
  <c r="K22" i="1" s="1"/>
  <c r="E309" i="1"/>
  <c r="K309" i="1" s="1"/>
  <c r="E285" i="1"/>
  <c r="K285" i="1" s="1"/>
  <c r="E249" i="1"/>
  <c r="K249" i="1" s="1"/>
  <c r="E213" i="1"/>
  <c r="K213" i="1" s="1"/>
  <c r="E177" i="1"/>
  <c r="K177" i="1" s="1"/>
  <c r="E141" i="1"/>
  <c r="K141" i="1" s="1"/>
  <c r="E105" i="1"/>
  <c r="K105" i="1" s="1"/>
  <c r="E69" i="1"/>
  <c r="K69" i="1" s="1"/>
  <c r="E45" i="1"/>
  <c r="K45" i="1" s="1"/>
  <c r="E308" i="1"/>
  <c r="K308" i="1" s="1"/>
  <c r="E272" i="1"/>
  <c r="K272" i="1" s="1"/>
  <c r="E318" i="1"/>
  <c r="K318" i="1" s="1"/>
  <c r="E306" i="1"/>
  <c r="K306" i="1" s="1"/>
  <c r="E294" i="1"/>
  <c r="K294" i="1" s="1"/>
  <c r="E282" i="1"/>
  <c r="K282" i="1" s="1"/>
  <c r="E270" i="1"/>
  <c r="K270" i="1" s="1"/>
  <c r="E258" i="1"/>
  <c r="K258" i="1" s="1"/>
  <c r="E246" i="1"/>
  <c r="K246" i="1" s="1"/>
  <c r="E234" i="1"/>
  <c r="K234" i="1" s="1"/>
  <c r="E222" i="1"/>
  <c r="K222" i="1" s="1"/>
  <c r="E210" i="1"/>
  <c r="K210" i="1" s="1"/>
  <c r="E198" i="1"/>
  <c r="K198" i="1" s="1"/>
  <c r="E186" i="1"/>
  <c r="K186" i="1" s="1"/>
  <c r="E174" i="1"/>
  <c r="K174" i="1" s="1"/>
  <c r="E162" i="1"/>
  <c r="K162" i="1" s="1"/>
  <c r="E150" i="1"/>
  <c r="K150" i="1" s="1"/>
  <c r="E138" i="1"/>
  <c r="K138" i="1" s="1"/>
  <c r="E126" i="1"/>
  <c r="K126" i="1" s="1"/>
  <c r="E114" i="1"/>
  <c r="K114" i="1" s="1"/>
  <c r="E102" i="1"/>
  <c r="K102" i="1" s="1"/>
  <c r="E90" i="1"/>
  <c r="K90" i="1" s="1"/>
  <c r="E78" i="1"/>
  <c r="K78" i="1" s="1"/>
  <c r="E66" i="1"/>
  <c r="K66" i="1" s="1"/>
  <c r="E54" i="1"/>
  <c r="K54" i="1" s="1"/>
  <c r="E42" i="1"/>
  <c r="K42" i="1" s="1"/>
  <c r="E30" i="1"/>
  <c r="K30" i="1" s="1"/>
  <c r="E18" i="1"/>
  <c r="K18" i="1" s="1"/>
  <c r="E6" i="1"/>
  <c r="K6" i="1" s="1"/>
  <c r="E286" i="1"/>
  <c r="K286" i="1" s="1"/>
  <c r="E185" i="1"/>
  <c r="K185" i="1" s="1"/>
  <c r="E173" i="1"/>
  <c r="K173" i="1" s="1"/>
  <c r="E161" i="1"/>
  <c r="K161" i="1" s="1"/>
  <c r="E149" i="1"/>
  <c r="K149" i="1" s="1"/>
  <c r="E137" i="1"/>
  <c r="K137" i="1" s="1"/>
  <c r="E125" i="1"/>
  <c r="K125" i="1" s="1"/>
  <c r="E113" i="1"/>
  <c r="K113" i="1" s="1"/>
  <c r="E101" i="1"/>
  <c r="K101" i="1" s="1"/>
  <c r="E89" i="1"/>
  <c r="K89" i="1" s="1"/>
  <c r="E77" i="1"/>
  <c r="K77" i="1" s="1"/>
  <c r="E65" i="1"/>
  <c r="K65" i="1" s="1"/>
  <c r="E53" i="1"/>
  <c r="K53" i="1" s="1"/>
  <c r="E41" i="1"/>
  <c r="K41" i="1" s="1"/>
  <c r="E29" i="1"/>
  <c r="K29" i="1" s="1"/>
  <c r="E17" i="1"/>
  <c r="K17" i="1" s="1"/>
  <c r="E5" i="1"/>
  <c r="K5" i="1" s="1"/>
  <c r="E209" i="1"/>
  <c r="K209" i="1" s="1"/>
  <c r="E232" i="1"/>
  <c r="K232" i="1" s="1"/>
  <c r="E208" i="1"/>
  <c r="K208" i="1" s="1"/>
  <c r="E196" i="1"/>
  <c r="K196" i="1" s="1"/>
  <c r="E184" i="1"/>
  <c r="K184" i="1" s="1"/>
  <c r="E172" i="1"/>
  <c r="K172" i="1" s="1"/>
  <c r="E160" i="1"/>
  <c r="K160" i="1" s="1"/>
  <c r="E148" i="1"/>
  <c r="K148" i="1" s="1"/>
  <c r="E136" i="1"/>
  <c r="K136" i="1" s="1"/>
  <c r="E124" i="1"/>
  <c r="K124" i="1" s="1"/>
  <c r="E112" i="1"/>
  <c r="K112" i="1" s="1"/>
  <c r="E100" i="1"/>
  <c r="K100" i="1" s="1"/>
  <c r="E88" i="1"/>
  <c r="K88" i="1" s="1"/>
  <c r="E76" i="1"/>
  <c r="K76" i="1" s="1"/>
  <c r="E64" i="1"/>
  <c r="K64" i="1" s="1"/>
  <c r="E52" i="1"/>
  <c r="K52" i="1" s="1"/>
  <c r="E40" i="1"/>
  <c r="K40" i="1" s="1"/>
  <c r="E28" i="1"/>
  <c r="K28" i="1" s="1"/>
  <c r="E16" i="1"/>
  <c r="K16" i="1" s="1"/>
  <c r="E4" i="1"/>
  <c r="K4" i="1" s="1"/>
  <c r="E238" i="1"/>
  <c r="K238" i="1" s="1"/>
  <c r="E178" i="1"/>
  <c r="K178" i="1" s="1"/>
  <c r="E281" i="1"/>
  <c r="K281" i="1" s="1"/>
  <c r="E233" i="1"/>
  <c r="K233" i="1" s="1"/>
  <c r="E304" i="1"/>
  <c r="K304" i="1" s="1"/>
  <c r="E256" i="1"/>
  <c r="K256" i="1" s="1"/>
  <c r="E303" i="1"/>
  <c r="K303" i="1" s="1"/>
  <c r="E255" i="1"/>
  <c r="K255" i="1" s="1"/>
  <c r="E207" i="1"/>
  <c r="K207" i="1" s="1"/>
  <c r="E159" i="1"/>
  <c r="K159" i="1" s="1"/>
  <c r="E111" i="1"/>
  <c r="K111" i="1" s="1"/>
  <c r="E63" i="1"/>
  <c r="K63" i="1" s="1"/>
  <c r="E302" i="1"/>
  <c r="K302" i="1" s="1"/>
  <c r="E254" i="1"/>
  <c r="K254" i="1" s="1"/>
  <c r="E206" i="1"/>
  <c r="K206" i="1" s="1"/>
  <c r="E158" i="1"/>
  <c r="K158" i="1" s="1"/>
  <c r="E74" i="1"/>
  <c r="K74" i="1" s="1"/>
  <c r="E274" i="1"/>
  <c r="K274" i="1" s="1"/>
  <c r="E214" i="1"/>
  <c r="K214" i="1" s="1"/>
  <c r="E305" i="1"/>
  <c r="K305" i="1" s="1"/>
  <c r="E257" i="1"/>
  <c r="K257" i="1" s="1"/>
  <c r="E221" i="1"/>
  <c r="K221" i="1" s="1"/>
  <c r="E292" i="1"/>
  <c r="K292" i="1" s="1"/>
  <c r="E244" i="1"/>
  <c r="K244" i="1" s="1"/>
  <c r="E220" i="1"/>
  <c r="K220" i="1" s="1"/>
  <c r="E279" i="1"/>
  <c r="K279" i="1" s="1"/>
  <c r="E231" i="1"/>
  <c r="K231" i="1" s="1"/>
  <c r="E183" i="1"/>
  <c r="K183" i="1" s="1"/>
  <c r="E147" i="1"/>
  <c r="K147" i="1" s="1"/>
  <c r="E99" i="1"/>
  <c r="K99" i="1" s="1"/>
  <c r="E39" i="1"/>
  <c r="K39" i="1" s="1"/>
  <c r="E314" i="1"/>
  <c r="K314" i="1" s="1"/>
  <c r="E266" i="1"/>
  <c r="K266" i="1" s="1"/>
  <c r="E230" i="1"/>
  <c r="K230" i="1" s="1"/>
  <c r="E182" i="1"/>
  <c r="K182" i="1" s="1"/>
  <c r="E146" i="1"/>
  <c r="K146" i="1" s="1"/>
  <c r="E110" i="1"/>
  <c r="K110" i="1" s="1"/>
  <c r="E86" i="1"/>
  <c r="K86" i="1" s="1"/>
  <c r="E62" i="1"/>
  <c r="K62" i="1" s="1"/>
  <c r="E50" i="1"/>
  <c r="K50" i="1" s="1"/>
  <c r="E38" i="1"/>
  <c r="K38" i="1" s="1"/>
  <c r="E26" i="1"/>
  <c r="K26" i="1" s="1"/>
  <c r="E14" i="1"/>
  <c r="K14" i="1" s="1"/>
  <c r="E313" i="1"/>
  <c r="K313" i="1" s="1"/>
  <c r="E301" i="1"/>
  <c r="K301" i="1" s="1"/>
  <c r="E289" i="1"/>
  <c r="K289" i="1" s="1"/>
  <c r="E277" i="1"/>
  <c r="K277" i="1" s="1"/>
  <c r="E265" i="1"/>
  <c r="K265" i="1" s="1"/>
  <c r="E253" i="1"/>
  <c r="K253" i="1" s="1"/>
  <c r="E241" i="1"/>
  <c r="K241" i="1" s="1"/>
  <c r="E229" i="1"/>
  <c r="K229" i="1" s="1"/>
  <c r="E217" i="1"/>
  <c r="K217" i="1" s="1"/>
  <c r="E205" i="1"/>
  <c r="K205" i="1" s="1"/>
  <c r="E193" i="1"/>
  <c r="K193" i="1" s="1"/>
  <c r="E181" i="1"/>
  <c r="K181" i="1" s="1"/>
  <c r="E169" i="1"/>
  <c r="K169" i="1" s="1"/>
  <c r="E157" i="1"/>
  <c r="K157" i="1" s="1"/>
  <c r="E145" i="1"/>
  <c r="K145" i="1" s="1"/>
  <c r="E133" i="1"/>
  <c r="K133" i="1" s="1"/>
  <c r="E121" i="1"/>
  <c r="K121" i="1" s="1"/>
  <c r="E109" i="1"/>
  <c r="K109" i="1" s="1"/>
  <c r="E97" i="1"/>
  <c r="K97" i="1" s="1"/>
  <c r="E85" i="1"/>
  <c r="K85" i="1" s="1"/>
  <c r="E73" i="1"/>
  <c r="K73" i="1" s="1"/>
  <c r="E61" i="1"/>
  <c r="K61" i="1" s="1"/>
  <c r="E49" i="1"/>
  <c r="K49" i="1" s="1"/>
  <c r="E37" i="1"/>
  <c r="K37" i="1" s="1"/>
  <c r="E25" i="1"/>
  <c r="K25" i="1" s="1"/>
  <c r="E13" i="1"/>
  <c r="K13" i="1" s="1"/>
  <c r="E293" i="1"/>
  <c r="K293" i="1" s="1"/>
  <c r="E245" i="1"/>
  <c r="K245" i="1" s="1"/>
  <c r="E197" i="1"/>
  <c r="K197" i="1" s="1"/>
  <c r="E280" i="1"/>
  <c r="K280" i="1" s="1"/>
  <c r="E315" i="1"/>
  <c r="K315" i="1" s="1"/>
  <c r="E267" i="1"/>
  <c r="K267" i="1" s="1"/>
  <c r="E219" i="1"/>
  <c r="K219" i="1" s="1"/>
  <c r="E171" i="1"/>
  <c r="K171" i="1" s="1"/>
  <c r="E135" i="1"/>
  <c r="K135" i="1" s="1"/>
  <c r="E87" i="1"/>
  <c r="K87" i="1" s="1"/>
  <c r="E51" i="1"/>
  <c r="K51" i="1" s="1"/>
  <c r="E27" i="1"/>
  <c r="K27" i="1" s="1"/>
  <c r="E15" i="1"/>
  <c r="K15" i="1" s="1"/>
  <c r="E3" i="1"/>
  <c r="K3" i="1" s="1"/>
  <c r="E278" i="1"/>
  <c r="K278" i="1" s="1"/>
  <c r="E218" i="1"/>
  <c r="K218" i="1" s="1"/>
  <c r="E170" i="1"/>
  <c r="K170" i="1" s="1"/>
  <c r="E134" i="1"/>
  <c r="K134" i="1" s="1"/>
  <c r="E98" i="1"/>
  <c r="K98" i="1" s="1"/>
  <c r="E300" i="1"/>
  <c r="K300" i="1" s="1"/>
  <c r="E288" i="1"/>
  <c r="K288" i="1" s="1"/>
  <c r="E276" i="1"/>
  <c r="K276" i="1" s="1"/>
  <c r="E264" i="1"/>
  <c r="K264" i="1" s="1"/>
  <c r="E252" i="1"/>
  <c r="K252" i="1" s="1"/>
  <c r="E240" i="1"/>
  <c r="K240" i="1" s="1"/>
  <c r="E228" i="1"/>
  <c r="K228" i="1" s="1"/>
  <c r="E216" i="1"/>
  <c r="K216" i="1" s="1"/>
  <c r="E204" i="1"/>
  <c r="K204" i="1" s="1"/>
  <c r="E192" i="1"/>
  <c r="K192" i="1" s="1"/>
  <c r="E180" i="1"/>
  <c r="K180" i="1" s="1"/>
  <c r="E168" i="1"/>
  <c r="K168" i="1" s="1"/>
  <c r="E156" i="1"/>
  <c r="K156" i="1" s="1"/>
  <c r="E144" i="1"/>
  <c r="K144" i="1" s="1"/>
  <c r="E132" i="1"/>
  <c r="K132" i="1" s="1"/>
  <c r="E120" i="1"/>
  <c r="K120" i="1" s="1"/>
  <c r="E108" i="1"/>
  <c r="K108" i="1" s="1"/>
  <c r="E96" i="1"/>
  <c r="K96" i="1" s="1"/>
  <c r="E84" i="1"/>
  <c r="K84" i="1" s="1"/>
  <c r="E72" i="1"/>
  <c r="K72" i="1" s="1"/>
  <c r="E60" i="1"/>
  <c r="K60" i="1" s="1"/>
  <c r="E48" i="1"/>
  <c r="K48" i="1" s="1"/>
  <c r="E36" i="1"/>
  <c r="K36" i="1" s="1"/>
  <c r="E24" i="1"/>
  <c r="K24" i="1" s="1"/>
  <c r="E12" i="1"/>
  <c r="K12" i="1" s="1"/>
  <c r="E298" i="1"/>
  <c r="K298" i="1" s="1"/>
  <c r="E317" i="1"/>
  <c r="K317" i="1" s="1"/>
  <c r="E269" i="1"/>
  <c r="K269" i="1" s="1"/>
  <c r="E316" i="1"/>
  <c r="K316" i="1" s="1"/>
  <c r="E268" i="1"/>
  <c r="K268" i="1" s="1"/>
  <c r="E291" i="1"/>
  <c r="K291" i="1" s="1"/>
  <c r="E243" i="1"/>
  <c r="K243" i="1" s="1"/>
  <c r="E195" i="1"/>
  <c r="K195" i="1" s="1"/>
  <c r="E123" i="1"/>
  <c r="K123" i="1" s="1"/>
  <c r="E75" i="1"/>
  <c r="K75" i="1" s="1"/>
  <c r="E290" i="1"/>
  <c r="K290" i="1" s="1"/>
  <c r="E242" i="1"/>
  <c r="K242" i="1" s="1"/>
  <c r="E194" i="1"/>
  <c r="K194" i="1" s="1"/>
  <c r="E122" i="1"/>
  <c r="K122" i="1" s="1"/>
  <c r="E312" i="1"/>
  <c r="K312" i="1" s="1"/>
  <c r="E311" i="1"/>
  <c r="K311" i="1" s="1"/>
  <c r="E299" i="1"/>
  <c r="K299" i="1" s="1"/>
  <c r="E287" i="1"/>
  <c r="K287" i="1" s="1"/>
  <c r="E275" i="1"/>
  <c r="K275" i="1" s="1"/>
  <c r="E263" i="1"/>
  <c r="K263" i="1" s="1"/>
  <c r="E251" i="1"/>
  <c r="K251" i="1" s="1"/>
  <c r="E239" i="1"/>
  <c r="K239" i="1" s="1"/>
  <c r="E227" i="1"/>
  <c r="K227" i="1" s="1"/>
  <c r="E215" i="1"/>
  <c r="K215" i="1" s="1"/>
  <c r="E203" i="1"/>
  <c r="K203" i="1" s="1"/>
  <c r="E191" i="1"/>
  <c r="K191" i="1" s="1"/>
  <c r="E179" i="1"/>
  <c r="K179" i="1" s="1"/>
  <c r="E167" i="1"/>
  <c r="K167" i="1" s="1"/>
  <c r="E155" i="1"/>
  <c r="K155" i="1" s="1"/>
  <c r="E143" i="1"/>
  <c r="K143" i="1" s="1"/>
  <c r="E131" i="1"/>
  <c r="K131" i="1" s="1"/>
  <c r="E119" i="1"/>
  <c r="K119" i="1" s="1"/>
  <c r="E107" i="1"/>
  <c r="K107" i="1" s="1"/>
  <c r="E95" i="1"/>
  <c r="K95" i="1" s="1"/>
  <c r="E83" i="1"/>
  <c r="K83" i="1" s="1"/>
  <c r="E71" i="1"/>
  <c r="K71" i="1" s="1"/>
  <c r="E59" i="1"/>
  <c r="K59" i="1" s="1"/>
  <c r="E47" i="1"/>
  <c r="K47" i="1" s="1"/>
  <c r="E35" i="1"/>
  <c r="K35" i="1" s="1"/>
  <c r="E23" i="1"/>
  <c r="K23" i="1" s="1"/>
  <c r="E11" i="1"/>
  <c r="K11" i="1" s="1"/>
  <c r="H41" i="2"/>
  <c r="I171" i="2"/>
  <c r="I226" i="2"/>
  <c r="H29" i="2"/>
  <c r="I257" i="2"/>
  <c r="I72" i="2"/>
  <c r="H263" i="2"/>
  <c r="I292" i="2"/>
  <c r="H213" i="2"/>
  <c r="I270" i="2"/>
  <c r="I67" i="2"/>
  <c r="H230" i="2"/>
  <c r="H212" i="2"/>
  <c r="H220" i="2"/>
  <c r="H243" i="2"/>
  <c r="I70" i="2"/>
  <c r="H132" i="2"/>
  <c r="H5" i="2"/>
  <c r="H279" i="2"/>
  <c r="H165" i="2"/>
  <c r="H208" i="2"/>
  <c r="H3" i="2"/>
  <c r="H38" i="2"/>
  <c r="H174" i="2"/>
  <c r="I58" i="2"/>
  <c r="I221" i="2"/>
  <c r="H106" i="2"/>
  <c r="I128" i="2"/>
  <c r="I250" i="2"/>
  <c r="I146" i="2"/>
  <c r="I76" i="2"/>
  <c r="I298" i="2"/>
  <c r="H240" i="2"/>
  <c r="I302" i="2"/>
  <c r="I258" i="2"/>
  <c r="H267" i="2"/>
  <c r="I253" i="2"/>
  <c r="I319" i="2"/>
  <c r="H271" i="2"/>
  <c r="H120" i="2"/>
  <c r="H225" i="2"/>
  <c r="H261" i="2"/>
  <c r="H184" i="2"/>
  <c r="H78" i="2"/>
  <c r="H73" i="2"/>
  <c r="I57" i="2"/>
  <c r="H201" i="2"/>
  <c r="I244" i="2"/>
  <c r="I62" i="2"/>
  <c r="H59" i="2"/>
  <c r="I26" i="2"/>
  <c r="I191" i="2"/>
  <c r="I111" i="2"/>
  <c r="I301" i="2"/>
  <c r="H311" i="2"/>
  <c r="H30" i="2"/>
  <c r="I205" i="2"/>
  <c r="I182" i="2"/>
  <c r="H15" i="2"/>
  <c r="H80" i="2"/>
  <c r="I139" i="2"/>
  <c r="I306" i="2"/>
  <c r="I307" i="2"/>
  <c r="H218" i="2"/>
  <c r="I140" i="2"/>
  <c r="H203" i="2"/>
  <c r="H35" i="2"/>
  <c r="H45" i="2"/>
  <c r="H170" i="2"/>
  <c r="I131" i="2"/>
  <c r="I99" i="2"/>
  <c r="H68" i="2"/>
  <c r="H50" i="2"/>
  <c r="H101" i="2"/>
  <c r="H56" i="2"/>
  <c r="I246" i="2"/>
  <c r="I305" i="2"/>
  <c r="H65" i="2"/>
  <c r="H172" i="2"/>
  <c r="I42" i="2"/>
  <c r="H158" i="2"/>
  <c r="I245" i="2"/>
  <c r="H308" i="2"/>
  <c r="I314" i="2"/>
  <c r="H86" i="2"/>
  <c r="H313" i="2"/>
  <c r="H195" i="2"/>
  <c r="H296" i="2"/>
  <c r="I266" i="2"/>
  <c r="H24" i="2"/>
  <c r="H189" i="2"/>
  <c r="H186" i="2"/>
  <c r="H125" i="2"/>
  <c r="H210" i="2"/>
  <c r="I166" i="2"/>
  <c r="H108" i="2"/>
  <c r="H173" i="2"/>
  <c r="H21" i="2"/>
  <c r="H11" i="2"/>
  <c r="H297" i="2"/>
  <c r="H94" i="2"/>
  <c r="H185" i="2"/>
  <c r="H90" i="2"/>
  <c r="I109" i="2"/>
  <c r="H32" i="2"/>
  <c r="I156" i="2"/>
  <c r="I198" i="2"/>
  <c r="H79" i="2"/>
  <c r="I144" i="2"/>
  <c r="H77" i="2"/>
  <c r="I8" i="2"/>
  <c r="I9" i="2"/>
  <c r="I242" i="2"/>
  <c r="H273" i="2"/>
  <c r="H135" i="2"/>
  <c r="H36" i="2"/>
  <c r="H249" i="2"/>
  <c r="I142" i="2"/>
  <c r="I255" i="2"/>
  <c r="H33" i="2"/>
  <c r="H294" i="2"/>
  <c r="H129" i="2"/>
  <c r="I214" i="2"/>
  <c r="H93" i="2"/>
  <c r="I202" i="2"/>
  <c r="H234" i="2"/>
  <c r="H17" i="2"/>
  <c r="H126" i="2"/>
  <c r="H192" i="2"/>
  <c r="H133" i="2"/>
  <c r="I54" i="2"/>
  <c r="I300" i="2"/>
  <c r="H237" i="2"/>
  <c r="I190" i="2"/>
  <c r="H148" i="2"/>
  <c r="I260" i="2"/>
  <c r="H110" i="2"/>
  <c r="H66" i="2"/>
  <c r="H83" i="2"/>
  <c r="I14" i="2"/>
  <c r="I75" i="2"/>
  <c r="H284" i="2"/>
  <c r="I117" i="2"/>
  <c r="I74" i="2"/>
  <c r="H85" i="2"/>
  <c r="I304" i="2"/>
  <c r="H155" i="2"/>
  <c r="H200" i="2"/>
  <c r="I177" i="2"/>
  <c r="I262" i="2"/>
  <c r="I27" i="2"/>
  <c r="I291" i="2"/>
  <c r="H23" i="2"/>
  <c r="I20" i="2"/>
  <c r="H84" i="2"/>
  <c r="H18" i="2"/>
  <c r="I152" i="2"/>
  <c r="H254" i="2"/>
  <c r="H238" i="2"/>
  <c r="H216" i="2"/>
  <c r="H92" i="2"/>
  <c r="H164" i="2"/>
  <c r="I280" i="2"/>
  <c r="I317" i="2"/>
  <c r="H317" i="2"/>
  <c r="H12" i="2"/>
  <c r="I103" i="2"/>
  <c r="I274" i="2"/>
  <c r="I88" i="2"/>
  <c r="H88" i="2"/>
  <c r="H153" i="2"/>
  <c r="H6" i="2"/>
  <c r="I12" i="2"/>
  <c r="H274" i="2"/>
  <c r="H147" i="2"/>
  <c r="I147" i="2"/>
  <c r="H285" i="2"/>
  <c r="H149" i="2"/>
  <c r="I52" i="2"/>
  <c r="H52" i="2"/>
  <c r="I137" i="2"/>
  <c r="H137" i="2"/>
  <c r="I204" i="2"/>
  <c r="H194" i="2"/>
  <c r="I295" i="2"/>
  <c r="I207" i="2"/>
  <c r="I91" i="2"/>
  <c r="I44" i="2"/>
  <c r="H49" i="2"/>
  <c r="I299" i="2"/>
  <c r="H299" i="2"/>
  <c r="I293" i="2"/>
  <c r="H293" i="2"/>
  <c r="H188" i="2"/>
  <c r="H204" i="2"/>
  <c r="I194" i="2"/>
  <c r="I289" i="2"/>
  <c r="H289" i="2"/>
  <c r="I187" i="2"/>
  <c r="H187" i="2"/>
  <c r="I151" i="2"/>
  <c r="H151" i="2"/>
  <c r="H143" i="2"/>
  <c r="I143" i="2"/>
  <c r="I40" i="2"/>
  <c r="H40" i="2"/>
  <c r="I211" i="2"/>
  <c r="H211" i="2"/>
  <c r="E322" i="2"/>
  <c r="H2" i="2"/>
  <c r="I2" i="2"/>
  <c r="I64" i="2"/>
  <c r="H64" i="2"/>
  <c r="I223" i="2"/>
  <c r="H223" i="2"/>
  <c r="I199" i="2"/>
  <c r="H199" i="2"/>
  <c r="H232" i="2"/>
  <c r="I232" i="2"/>
  <c r="I34" i="2"/>
  <c r="H34" i="2"/>
  <c r="I145" i="2"/>
  <c r="H145" i="2"/>
  <c r="I217" i="2"/>
  <c r="H217" i="2"/>
  <c r="I175" i="2"/>
  <c r="H175" i="2"/>
  <c r="I241" i="2"/>
  <c r="H241" i="2"/>
  <c r="I259" i="2"/>
  <c r="H259" i="2"/>
  <c r="I283" i="2"/>
  <c r="H283" i="2"/>
  <c r="I235" i="2"/>
  <c r="H235" i="2"/>
  <c r="I277" i="2"/>
  <c r="H277" i="2"/>
  <c r="I46" i="2"/>
  <c r="H46" i="2"/>
  <c r="I247" i="2"/>
  <c r="H247" i="2"/>
  <c r="I157" i="2"/>
  <c r="H157" i="2"/>
  <c r="I265" i="2"/>
  <c r="H265" i="2"/>
  <c r="H82" i="2"/>
  <c r="I82" i="2"/>
  <c r="I169" i="2"/>
  <c r="H169" i="2"/>
  <c r="I193" i="2"/>
  <c r="H193" i="2"/>
  <c r="I229" i="2"/>
  <c r="H229" i="2"/>
  <c r="H167" i="2"/>
  <c r="I167" i="2"/>
  <c r="I181" i="2"/>
  <c r="H181" i="2"/>
  <c r="I85" i="1"/>
  <c r="J204" i="1"/>
  <c r="I97" i="1"/>
  <c r="J97" i="1"/>
  <c r="I153" i="1"/>
  <c r="I128" i="1"/>
  <c r="J56" i="1"/>
  <c r="J295" i="1"/>
  <c r="E2" i="1"/>
  <c r="C322" i="1"/>
  <c r="I255" i="1"/>
  <c r="J255" i="1" l="1"/>
  <c r="I52" i="1"/>
  <c r="J241" i="1"/>
  <c r="J258" i="1"/>
  <c r="I10" i="1"/>
  <c r="I226" i="1"/>
  <c r="I265" i="1"/>
  <c r="J7" i="1"/>
  <c r="I151" i="1"/>
  <c r="I107" i="1"/>
  <c r="J314" i="1"/>
  <c r="I295" i="1"/>
  <c r="J52" i="1"/>
  <c r="I129" i="1"/>
  <c r="I173" i="1"/>
  <c r="J198" i="1"/>
  <c r="J39" i="1"/>
  <c r="J148" i="1"/>
  <c r="I296" i="1"/>
  <c r="J236" i="1"/>
  <c r="J115" i="1"/>
  <c r="I88" i="1"/>
  <c r="J111" i="1"/>
  <c r="I63" i="1"/>
  <c r="I21" i="1"/>
  <c r="I99" i="1"/>
  <c r="J88" i="1"/>
  <c r="I49" i="1"/>
  <c r="J189" i="1"/>
  <c r="J244" i="1"/>
  <c r="J249" i="1"/>
  <c r="J201" i="1"/>
  <c r="I222" i="1"/>
  <c r="I245" i="1"/>
  <c r="I61" i="1"/>
  <c r="I210" i="1"/>
  <c r="J209" i="1"/>
  <c r="J20" i="1"/>
  <c r="J242" i="1"/>
  <c r="J228" i="1"/>
  <c r="I242" i="1"/>
  <c r="J245" i="1"/>
  <c r="I282" i="1"/>
  <c r="I202" i="1"/>
  <c r="I193" i="1"/>
  <c r="J53" i="1"/>
  <c r="J164" i="1"/>
  <c r="I232" i="1"/>
  <c r="I182" i="1"/>
  <c r="J225" i="1"/>
  <c r="I4" i="1"/>
  <c r="I31" i="1"/>
  <c r="I164" i="1"/>
  <c r="J262" i="1"/>
  <c r="J3" i="1"/>
  <c r="J296" i="1"/>
  <c r="I43" i="1"/>
  <c r="J224" i="1"/>
  <c r="J71" i="1"/>
  <c r="I228" i="1"/>
  <c r="I160" i="1"/>
  <c r="J237" i="1"/>
  <c r="J222" i="1"/>
  <c r="J43" i="1"/>
  <c r="I262" i="1"/>
  <c r="J253" i="1"/>
  <c r="I319" i="1"/>
  <c r="I111" i="1"/>
  <c r="J61" i="1"/>
  <c r="J160" i="1"/>
  <c r="I237" i="1"/>
  <c r="J265" i="1"/>
  <c r="I115" i="1"/>
  <c r="I286" i="1"/>
  <c r="I224" i="1"/>
  <c r="J277" i="1"/>
  <c r="I225" i="1"/>
  <c r="I6" i="1"/>
  <c r="I20" i="1"/>
  <c r="J147" i="1"/>
  <c r="I292" i="1"/>
  <c r="J294" i="1"/>
  <c r="I38" i="1"/>
  <c r="I16" i="1"/>
  <c r="I125" i="1"/>
  <c r="J156" i="1"/>
  <c r="J118" i="1"/>
  <c r="I236" i="1"/>
  <c r="I163" i="1"/>
  <c r="I304" i="1"/>
  <c r="I294" i="1"/>
  <c r="J94" i="1"/>
  <c r="J38" i="1"/>
  <c r="J6" i="1"/>
  <c r="I171" i="1"/>
  <c r="J143" i="1"/>
  <c r="I147" i="1"/>
  <c r="I65" i="1"/>
  <c r="I71" i="1"/>
  <c r="J285" i="1"/>
  <c r="J65" i="1"/>
  <c r="I94" i="1"/>
  <c r="I285" i="1"/>
  <c r="J292" i="1"/>
  <c r="I78" i="1"/>
  <c r="I187" i="1"/>
  <c r="J68" i="1"/>
  <c r="J33" i="1"/>
  <c r="J74" i="1"/>
  <c r="J205" i="1"/>
  <c r="J171" i="1"/>
  <c r="J16" i="1"/>
  <c r="I137" i="1"/>
  <c r="J78" i="1"/>
  <c r="I156" i="1"/>
  <c r="J187" i="1"/>
  <c r="J80" i="1"/>
  <c r="I33" i="1"/>
  <c r="I118" i="1"/>
  <c r="I143" i="1"/>
  <c r="I74" i="1"/>
  <c r="I205" i="1"/>
  <c r="I243" i="1"/>
  <c r="J304" i="1"/>
  <c r="J137" i="1"/>
  <c r="I150" i="1"/>
  <c r="J133" i="1"/>
  <c r="I259" i="1"/>
  <c r="J92" i="1"/>
  <c r="J69" i="1"/>
  <c r="J154" i="1"/>
  <c r="J215" i="1"/>
  <c r="J182" i="1"/>
  <c r="I3" i="1"/>
  <c r="I209" i="1"/>
  <c r="J150" i="1"/>
  <c r="I133" i="1"/>
  <c r="J259" i="1"/>
  <c r="I92" i="1"/>
  <c r="I69" i="1"/>
  <c r="I154" i="1"/>
  <c r="I215" i="1"/>
  <c r="J319" i="1"/>
  <c r="J63" i="1"/>
  <c r="J4" i="1"/>
  <c r="J197" i="1"/>
  <c r="J210" i="1"/>
  <c r="I189" i="1"/>
  <c r="I68" i="1"/>
  <c r="J153" i="1"/>
  <c r="I142" i="1"/>
  <c r="I66" i="1"/>
  <c r="I80" i="1"/>
  <c r="I119" i="1"/>
  <c r="J146" i="1"/>
  <c r="J99" i="1"/>
  <c r="J298" i="1"/>
  <c r="J232" i="1"/>
  <c r="J125" i="1"/>
  <c r="J175" i="1"/>
  <c r="I249" i="1"/>
  <c r="I9" i="1"/>
  <c r="I146" i="1"/>
  <c r="I244" i="1"/>
  <c r="J66" i="1"/>
  <c r="I19" i="1"/>
  <c r="J286" i="1"/>
  <c r="J21" i="1"/>
  <c r="J202" i="1"/>
  <c r="J135" i="1"/>
  <c r="I76" i="1"/>
  <c r="I256" i="1"/>
  <c r="J282" i="1"/>
  <c r="J31" i="1"/>
  <c r="I247" i="1"/>
  <c r="I288" i="1"/>
  <c r="J256" i="1"/>
  <c r="J238" i="1"/>
  <c r="J76" i="1"/>
  <c r="J121" i="1"/>
  <c r="I280" i="1"/>
  <c r="J144" i="1"/>
  <c r="J138" i="1"/>
  <c r="I8" i="1"/>
  <c r="I152" i="1"/>
  <c r="J45" i="1"/>
  <c r="I58" i="1"/>
  <c r="I238" i="1"/>
  <c r="J287" i="1"/>
  <c r="I138" i="1"/>
  <c r="J247" i="1"/>
  <c r="J8" i="1"/>
  <c r="J152" i="1"/>
  <c r="J26" i="1"/>
  <c r="I121" i="1"/>
  <c r="J274" i="1"/>
  <c r="I103" i="1"/>
  <c r="I45" i="1"/>
  <c r="I12" i="1"/>
  <c r="J58" i="1"/>
  <c r="J302" i="1"/>
  <c r="J181" i="1"/>
  <c r="I26" i="1"/>
  <c r="I302" i="1"/>
  <c r="I39" i="1"/>
  <c r="J193" i="1"/>
  <c r="I148" i="1"/>
  <c r="I53" i="1"/>
  <c r="I274" i="1"/>
  <c r="J103" i="1"/>
  <c r="I84" i="1"/>
  <c r="I161" i="1"/>
  <c r="I188" i="1"/>
  <c r="I181" i="1"/>
  <c r="J19" i="1"/>
  <c r="I291" i="1"/>
  <c r="I93" i="1"/>
  <c r="I287" i="1"/>
  <c r="J170" i="1"/>
  <c r="J291" i="1"/>
  <c r="I307" i="1"/>
  <c r="J223" i="1"/>
  <c r="I300" i="1"/>
  <c r="J117" i="1"/>
  <c r="I276" i="1"/>
  <c r="J12" i="1"/>
  <c r="I170" i="1"/>
  <c r="I220" i="1"/>
  <c r="J252" i="1"/>
  <c r="J307" i="1"/>
  <c r="J235" i="1"/>
  <c r="J9" i="1"/>
  <c r="I211" i="1"/>
  <c r="I64" i="1"/>
  <c r="J220" i="1"/>
  <c r="J41" i="1"/>
  <c r="I185" i="1"/>
  <c r="J165" i="1"/>
  <c r="J310" i="1"/>
  <c r="J185" i="1"/>
  <c r="I235" i="1"/>
  <c r="J142" i="1"/>
  <c r="I310" i="1"/>
  <c r="J102" i="1"/>
  <c r="I270" i="1"/>
  <c r="J140" i="1"/>
  <c r="J213" i="1"/>
  <c r="I35" i="1"/>
  <c r="I260" i="1"/>
  <c r="I206" i="1"/>
  <c r="J218" i="1"/>
  <c r="I303" i="1"/>
  <c r="I136" i="1"/>
  <c r="I317" i="1"/>
  <c r="I89" i="1"/>
  <c r="J126" i="1"/>
  <c r="J270" i="1"/>
  <c r="J139" i="1"/>
  <c r="I140" i="1"/>
  <c r="J81" i="1"/>
  <c r="J34" i="1"/>
  <c r="I47" i="1"/>
  <c r="I28" i="1"/>
  <c r="I267" i="1"/>
  <c r="I239" i="1"/>
  <c r="I218" i="1"/>
  <c r="J303" i="1"/>
  <c r="J136" i="1"/>
  <c r="I308" i="1"/>
  <c r="J108" i="1"/>
  <c r="I229" i="1"/>
  <c r="I81" i="1"/>
  <c r="I34" i="1"/>
  <c r="I314" i="1"/>
  <c r="I251" i="1"/>
  <c r="I62" i="1"/>
  <c r="I15" i="1"/>
  <c r="J64" i="1"/>
  <c r="J312" i="1"/>
  <c r="J161" i="1"/>
  <c r="I126" i="1"/>
  <c r="J127" i="1"/>
  <c r="I223" i="1"/>
  <c r="I56" i="1"/>
  <c r="J260" i="1"/>
  <c r="J129" i="1"/>
  <c r="J107" i="1"/>
  <c r="I263" i="1"/>
  <c r="I253" i="1"/>
  <c r="I172" i="1"/>
  <c r="I272" i="1"/>
  <c r="J199" i="1"/>
  <c r="J77" i="1"/>
  <c r="I269" i="1"/>
  <c r="J173" i="1"/>
  <c r="I46" i="1"/>
  <c r="J269" i="1"/>
  <c r="J5" i="1"/>
  <c r="J151" i="1"/>
  <c r="I196" i="1"/>
  <c r="J101" i="1"/>
  <c r="J42" i="1"/>
  <c r="J200" i="1"/>
  <c r="I157" i="1"/>
  <c r="I165" i="1"/>
  <c r="J272" i="1"/>
  <c r="J284" i="1"/>
  <c r="J184" i="1"/>
  <c r="I101" i="1"/>
  <c r="I67" i="1"/>
  <c r="I86" i="1"/>
  <c r="I284" i="1"/>
  <c r="J17" i="1"/>
  <c r="I79" i="1"/>
  <c r="J110" i="1"/>
  <c r="J75" i="1"/>
  <c r="I112" i="1"/>
  <c r="J196" i="1"/>
  <c r="J317" i="1"/>
  <c r="I29" i="1"/>
  <c r="I113" i="1"/>
  <c r="I54" i="1"/>
  <c r="J313" i="1"/>
  <c r="J79" i="1"/>
  <c r="J163" i="1"/>
  <c r="J301" i="1"/>
  <c r="I200" i="1"/>
  <c r="I213" i="1"/>
  <c r="I57" i="1"/>
  <c r="J82" i="1"/>
  <c r="J214" i="1"/>
  <c r="I179" i="1"/>
  <c r="I36" i="1"/>
  <c r="J14" i="1"/>
  <c r="I110" i="1"/>
  <c r="J254" i="1"/>
  <c r="J109" i="1"/>
  <c r="I87" i="1"/>
  <c r="I195" i="1"/>
  <c r="I201" i="1"/>
  <c r="I124" i="1"/>
  <c r="I208" i="1"/>
  <c r="J283" i="1"/>
  <c r="J29" i="1"/>
  <c r="J113" i="1"/>
  <c r="J54" i="1"/>
  <c r="I186" i="1"/>
  <c r="I313" i="1"/>
  <c r="I91" i="1"/>
  <c r="I175" i="1"/>
  <c r="I301" i="1"/>
  <c r="J212" i="1"/>
  <c r="J300" i="1"/>
  <c r="J177" i="1"/>
  <c r="I82" i="1"/>
  <c r="I214" i="1"/>
  <c r="I277" i="1"/>
  <c r="I191" i="1"/>
  <c r="J84" i="1"/>
  <c r="J86" i="1"/>
  <c r="I159" i="1"/>
  <c r="I30" i="1"/>
  <c r="I217" i="1"/>
  <c r="I14" i="1"/>
  <c r="J266" i="1"/>
  <c r="I109" i="1"/>
  <c r="J87" i="1"/>
  <c r="J124" i="1"/>
  <c r="J208" i="1"/>
  <c r="J308" i="1"/>
  <c r="I41" i="1"/>
  <c r="I198" i="1"/>
  <c r="I7" i="1"/>
  <c r="J91" i="1"/>
  <c r="J128" i="1"/>
  <c r="I212" i="1"/>
  <c r="I25" i="1"/>
  <c r="J226" i="1"/>
  <c r="I23" i="1"/>
  <c r="I203" i="1"/>
  <c r="J62" i="1"/>
  <c r="J267" i="1"/>
  <c r="I298" i="1"/>
  <c r="I100" i="1"/>
  <c r="I184" i="1"/>
  <c r="I17" i="1"/>
  <c r="J89" i="1"/>
  <c r="I108" i="1"/>
  <c r="J55" i="1"/>
  <c r="I139" i="1"/>
  <c r="J211" i="1"/>
  <c r="J188" i="1"/>
  <c r="J93" i="1"/>
  <c r="J25" i="1"/>
  <c r="J130" i="1"/>
  <c r="J36" i="1"/>
  <c r="J145" i="1"/>
  <c r="I266" i="1"/>
  <c r="I27" i="1"/>
  <c r="I207" i="1"/>
  <c r="I40" i="1"/>
  <c r="J112" i="1"/>
  <c r="I306" i="1"/>
  <c r="J67" i="1"/>
  <c r="J116" i="1"/>
  <c r="J35" i="1"/>
  <c r="I131" i="1"/>
  <c r="J251" i="1"/>
  <c r="J48" i="1"/>
  <c r="J207" i="1"/>
  <c r="I234" i="1"/>
  <c r="I318" i="1"/>
  <c r="I116" i="1"/>
  <c r="J70" i="1"/>
  <c r="I72" i="1"/>
  <c r="J27" i="1"/>
  <c r="J96" i="1"/>
  <c r="I257" i="1"/>
  <c r="J318" i="1"/>
  <c r="J297" i="1"/>
  <c r="I70" i="1"/>
  <c r="J131" i="1"/>
  <c r="J278" i="1"/>
  <c r="J40" i="1"/>
  <c r="J194" i="1"/>
  <c r="I278" i="1"/>
  <c r="J219" i="1"/>
  <c r="I144" i="1"/>
  <c r="I162" i="1"/>
  <c r="I246" i="1"/>
  <c r="J44" i="1"/>
  <c r="I194" i="1"/>
  <c r="J290" i="1"/>
  <c r="J264" i="1"/>
  <c r="I123" i="1"/>
  <c r="I231" i="1"/>
  <c r="I315" i="1"/>
  <c r="I281" i="1"/>
  <c r="J216" i="1"/>
  <c r="I305" i="1"/>
  <c r="I90" i="1"/>
  <c r="I174" i="1"/>
  <c r="J246" i="1"/>
  <c r="I44" i="1"/>
  <c r="I297" i="1"/>
  <c r="J141" i="1"/>
  <c r="I241" i="1"/>
  <c r="J166" i="1"/>
  <c r="J59" i="1"/>
  <c r="I167" i="1"/>
  <c r="J275" i="1"/>
  <c r="J206" i="1"/>
  <c r="I264" i="1"/>
  <c r="I51" i="1"/>
  <c r="I135" i="1"/>
  <c r="J231" i="1"/>
  <c r="J315" i="1"/>
  <c r="J281" i="1"/>
  <c r="I216" i="1"/>
  <c r="J305" i="1"/>
  <c r="I18" i="1"/>
  <c r="I102" i="1"/>
  <c r="J174" i="1"/>
  <c r="I258" i="1"/>
  <c r="J288" i="1"/>
  <c r="J120" i="1"/>
  <c r="I141" i="1"/>
  <c r="J10" i="1"/>
  <c r="I166" i="1"/>
  <c r="I59" i="1"/>
  <c r="J179" i="1"/>
  <c r="I275" i="1"/>
  <c r="I132" i="1"/>
  <c r="J134" i="1"/>
  <c r="J243" i="1"/>
  <c r="J316" i="1"/>
  <c r="I312" i="1"/>
  <c r="J30" i="1"/>
  <c r="I114" i="1"/>
  <c r="J186" i="1"/>
  <c r="J169" i="1"/>
  <c r="J22" i="1"/>
  <c r="J13" i="1"/>
  <c r="I316" i="1"/>
  <c r="I190" i="1"/>
  <c r="I134" i="1"/>
  <c r="I75" i="1"/>
  <c r="I197" i="1"/>
  <c r="I283" i="1"/>
  <c r="J149" i="1"/>
  <c r="I42" i="1"/>
  <c r="J114" i="1"/>
  <c r="J271" i="1"/>
  <c r="I169" i="1"/>
  <c r="J229" i="1"/>
  <c r="I22" i="1"/>
  <c r="J106" i="1"/>
  <c r="J157" i="1"/>
  <c r="I95" i="1"/>
  <c r="J203" i="1"/>
  <c r="I311" i="1"/>
  <c r="J49" i="1"/>
  <c r="J18" i="1"/>
  <c r="J158" i="1"/>
  <c r="J230" i="1"/>
  <c r="J168" i="1"/>
  <c r="I293" i="1"/>
  <c r="J240" i="1"/>
  <c r="J276" i="1"/>
  <c r="J47" i="1"/>
  <c r="J119" i="1"/>
  <c r="J191" i="1"/>
  <c r="J263" i="1"/>
  <c r="J24" i="1"/>
  <c r="J132" i="1"/>
  <c r="J162" i="1"/>
  <c r="I240" i="1"/>
  <c r="I24" i="1"/>
  <c r="J234" i="1"/>
  <c r="J293" i="1"/>
  <c r="J98" i="1"/>
  <c r="I183" i="1"/>
  <c r="J183" i="1"/>
  <c r="J268" i="1"/>
  <c r="I37" i="1"/>
  <c r="I204" i="1"/>
  <c r="J172" i="1"/>
  <c r="J51" i="1"/>
  <c r="J123" i="1"/>
  <c r="J195" i="1"/>
  <c r="J280" i="1"/>
  <c r="J233" i="1"/>
  <c r="J221" i="1"/>
  <c r="I252" i="1"/>
  <c r="I320" i="1"/>
  <c r="I73" i="1"/>
  <c r="I120" i="1"/>
  <c r="I105" i="1"/>
  <c r="I177" i="1"/>
  <c r="I48" i="1"/>
  <c r="I13" i="1"/>
  <c r="I290" i="1"/>
  <c r="I96" i="1"/>
  <c r="J159" i="1"/>
  <c r="J28" i="1"/>
  <c r="J306" i="1"/>
  <c r="I158" i="1"/>
  <c r="I230" i="1"/>
  <c r="I268" i="1"/>
  <c r="I233" i="1"/>
  <c r="I221" i="1"/>
  <c r="J320" i="1"/>
  <c r="J105" i="1"/>
  <c r="J50" i="1"/>
  <c r="J122" i="1"/>
  <c r="I279" i="1"/>
  <c r="J273" i="1"/>
  <c r="J289" i="1"/>
  <c r="J261" i="1"/>
  <c r="J180" i="1"/>
  <c r="J32" i="1"/>
  <c r="J104" i="1"/>
  <c r="J176" i="1"/>
  <c r="J248" i="1"/>
  <c r="J192" i="1"/>
  <c r="J309" i="1"/>
  <c r="J178" i="1"/>
  <c r="J250" i="1"/>
  <c r="J11" i="1"/>
  <c r="J83" i="1"/>
  <c r="J155" i="1"/>
  <c r="J227" i="1"/>
  <c r="J299" i="1"/>
  <c r="J60" i="1"/>
  <c r="J15" i="1"/>
  <c r="J100" i="1"/>
  <c r="J90" i="1"/>
  <c r="I130" i="1"/>
  <c r="I145" i="1"/>
  <c r="I168" i="1"/>
  <c r="J37" i="1"/>
  <c r="I98" i="1"/>
  <c r="J73" i="1"/>
  <c r="I254" i="1"/>
  <c r="I50" i="1"/>
  <c r="I122" i="1"/>
  <c r="J279" i="1"/>
  <c r="I273" i="1"/>
  <c r="I289" i="1"/>
  <c r="J257" i="1"/>
  <c r="I261" i="1"/>
  <c r="I180" i="1"/>
  <c r="I32" i="1"/>
  <c r="I104" i="1"/>
  <c r="I176" i="1"/>
  <c r="I248" i="1"/>
  <c r="I192" i="1"/>
  <c r="I117" i="1"/>
  <c r="I309" i="1"/>
  <c r="I106" i="1"/>
  <c r="I178" i="1"/>
  <c r="I250" i="1"/>
  <c r="I11" i="1"/>
  <c r="I83" i="1"/>
  <c r="I155" i="1"/>
  <c r="I227" i="1"/>
  <c r="I299" i="1"/>
  <c r="I60" i="1"/>
  <c r="I219" i="1"/>
  <c r="I5" i="1"/>
  <c r="I77" i="1"/>
  <c r="I149" i="1"/>
  <c r="J217" i="1"/>
  <c r="I55" i="1"/>
  <c r="I127" i="1"/>
  <c r="I199" i="1"/>
  <c r="I271" i="1"/>
  <c r="J57" i="1"/>
  <c r="J46" i="1"/>
  <c r="J190" i="1"/>
  <c r="J23" i="1"/>
  <c r="J95" i="1"/>
  <c r="J167" i="1"/>
  <c r="J239" i="1"/>
  <c r="J311" i="1"/>
  <c r="J72" i="1"/>
  <c r="J85" i="1"/>
  <c r="E322" i="1"/>
  <c r="K2" i="1"/>
  <c r="K322" i="1" s="1"/>
  <c r="H322" i="2"/>
  <c r="I322" i="2"/>
  <c r="J2" i="1"/>
  <c r="I2" i="1"/>
  <c r="J322" i="1" l="1"/>
  <c r="I322" i="1"/>
</calcChain>
</file>

<file path=xl/sharedStrings.xml><?xml version="1.0" encoding="utf-8"?>
<sst xmlns="http://schemas.openxmlformats.org/spreadsheetml/2006/main" count="1302" uniqueCount="656">
  <si>
    <t>CCDDD</t>
  </si>
  <si>
    <t>District</t>
  </si>
  <si>
    <t>CTE Carryover</t>
  </si>
  <si>
    <t>MSCTE Carryover</t>
  </si>
  <si>
    <t>TOTAL</t>
  </si>
  <si>
    <t>CTE %</t>
  </si>
  <si>
    <t>MSCTE%</t>
  </si>
  <si>
    <t>Final CTE carryover</t>
  </si>
  <si>
    <t>Final MSCTE Carryover</t>
  </si>
  <si>
    <t>01109</t>
  </si>
  <si>
    <t>01122</t>
  </si>
  <si>
    <t>01147</t>
  </si>
  <si>
    <t>01158</t>
  </si>
  <si>
    <t>01160</t>
  </si>
  <si>
    <t>02250</t>
  </si>
  <si>
    <t>02420</t>
  </si>
  <si>
    <t>03017</t>
  </si>
  <si>
    <t>03050</t>
  </si>
  <si>
    <t>03052</t>
  </si>
  <si>
    <t>03053</t>
  </si>
  <si>
    <t>03116</t>
  </si>
  <si>
    <t>03400</t>
  </si>
  <si>
    <t>04019</t>
  </si>
  <si>
    <t>04069</t>
  </si>
  <si>
    <t>04127</t>
  </si>
  <si>
    <t>04129</t>
  </si>
  <si>
    <t>04222</t>
  </si>
  <si>
    <t>04228</t>
  </si>
  <si>
    <t>04246</t>
  </si>
  <si>
    <t>04901</t>
  </si>
  <si>
    <t>05121</t>
  </si>
  <si>
    <t>05313</t>
  </si>
  <si>
    <t>05323</t>
  </si>
  <si>
    <t>05401</t>
  </si>
  <si>
    <t>05402</t>
  </si>
  <si>
    <t>05903</t>
  </si>
  <si>
    <t>06037</t>
  </si>
  <si>
    <t>06098</t>
  </si>
  <si>
    <t>06101</t>
  </si>
  <si>
    <t>06103</t>
  </si>
  <si>
    <t>06112</t>
  </si>
  <si>
    <t>06114</t>
  </si>
  <si>
    <t>06117</t>
  </si>
  <si>
    <t>06119</t>
  </si>
  <si>
    <t>06122</t>
  </si>
  <si>
    <t>06901</t>
  </si>
  <si>
    <t>07002</t>
  </si>
  <si>
    <t>07035</t>
  </si>
  <si>
    <t>08122</t>
  </si>
  <si>
    <t>08130</t>
  </si>
  <si>
    <t>08401</t>
  </si>
  <si>
    <t>08402</t>
  </si>
  <si>
    <t>08404</t>
  </si>
  <si>
    <t>08458</t>
  </si>
  <si>
    <t>09013</t>
  </si>
  <si>
    <t>09075</t>
  </si>
  <si>
    <t>09102</t>
  </si>
  <si>
    <t>09206</t>
  </si>
  <si>
    <t>09207</t>
  </si>
  <si>
    <t>09209</t>
  </si>
  <si>
    <t>10003</t>
  </si>
  <si>
    <t>10050</t>
  </si>
  <si>
    <t>10065</t>
  </si>
  <si>
    <t>10070</t>
  </si>
  <si>
    <t>10309</t>
  </si>
  <si>
    <t>11001</t>
  </si>
  <si>
    <t>11051</t>
  </si>
  <si>
    <t>11054</t>
  </si>
  <si>
    <t>11056</t>
  </si>
  <si>
    <t>12110</t>
  </si>
  <si>
    <t>13073</t>
  </si>
  <si>
    <t>13144</t>
  </si>
  <si>
    <t>13146</t>
  </si>
  <si>
    <t>13151</t>
  </si>
  <si>
    <t>13156</t>
  </si>
  <si>
    <t>13160</t>
  </si>
  <si>
    <t>13161</t>
  </si>
  <si>
    <t>13165</t>
  </si>
  <si>
    <t>13167</t>
  </si>
  <si>
    <t>13301</t>
  </si>
  <si>
    <t>14005</t>
  </si>
  <si>
    <t>14028</t>
  </si>
  <si>
    <t>14064</t>
  </si>
  <si>
    <t>14065</t>
  </si>
  <si>
    <t>14066</t>
  </si>
  <si>
    <t>14068</t>
  </si>
  <si>
    <t>14077</t>
  </si>
  <si>
    <t>14097</t>
  </si>
  <si>
    <t>14099</t>
  </si>
  <si>
    <t>14104</t>
  </si>
  <si>
    <t>14117</t>
  </si>
  <si>
    <t>14172</t>
  </si>
  <si>
    <t>14400</t>
  </si>
  <si>
    <t>15201</t>
  </si>
  <si>
    <t>15204</t>
  </si>
  <si>
    <t>15206</t>
  </si>
  <si>
    <t>16020</t>
  </si>
  <si>
    <t>16046</t>
  </si>
  <si>
    <t>16048</t>
  </si>
  <si>
    <t>16049</t>
  </si>
  <si>
    <t>16050</t>
  </si>
  <si>
    <t>17001</t>
  </si>
  <si>
    <t>17210</t>
  </si>
  <si>
    <t>17216</t>
  </si>
  <si>
    <t>17400</t>
  </si>
  <si>
    <t>17401</t>
  </si>
  <si>
    <t>17402</t>
  </si>
  <si>
    <t>17403</t>
  </si>
  <si>
    <t>17404</t>
  </si>
  <si>
    <t>17405</t>
  </si>
  <si>
    <t>17406</t>
  </si>
  <si>
    <t>17407</t>
  </si>
  <si>
    <t>17408</t>
  </si>
  <si>
    <t>17409</t>
  </si>
  <si>
    <t>17410</t>
  </si>
  <si>
    <t>17411</t>
  </si>
  <si>
    <t>17412</t>
  </si>
  <si>
    <t>17414</t>
  </si>
  <si>
    <t>17415</t>
  </si>
  <si>
    <t>17417</t>
  </si>
  <si>
    <t>17902</t>
  </si>
  <si>
    <t>17903</t>
  </si>
  <si>
    <t>17905</t>
  </si>
  <si>
    <t>17908</t>
  </si>
  <si>
    <t>17910</t>
  </si>
  <si>
    <t>17911</t>
  </si>
  <si>
    <t>17916</t>
  </si>
  <si>
    <t>17917</t>
  </si>
  <si>
    <t>17919</t>
  </si>
  <si>
    <t>18100</t>
  </si>
  <si>
    <t>18303</t>
  </si>
  <si>
    <t>18400</t>
  </si>
  <si>
    <t>18401</t>
  </si>
  <si>
    <t>18402</t>
  </si>
  <si>
    <t>18901</t>
  </si>
  <si>
    <t>18902</t>
  </si>
  <si>
    <t>19007</t>
  </si>
  <si>
    <t>19028</t>
  </si>
  <si>
    <t>19400</t>
  </si>
  <si>
    <t>19401</t>
  </si>
  <si>
    <t>19403</t>
  </si>
  <si>
    <t>19404</t>
  </si>
  <si>
    <t>20094</t>
  </si>
  <si>
    <t>20203</t>
  </si>
  <si>
    <t>20215</t>
  </si>
  <si>
    <t>20400</t>
  </si>
  <si>
    <t>20401</t>
  </si>
  <si>
    <t>20402</t>
  </si>
  <si>
    <t>20403</t>
  </si>
  <si>
    <t>20404</t>
  </si>
  <si>
    <t>20405</t>
  </si>
  <si>
    <t>20406</t>
  </si>
  <si>
    <t>21014</t>
  </si>
  <si>
    <t>21036</t>
  </si>
  <si>
    <t>21206</t>
  </si>
  <si>
    <t>21214</t>
  </si>
  <si>
    <t>21226</t>
  </si>
  <si>
    <t>21232</t>
  </si>
  <si>
    <t>21234</t>
  </si>
  <si>
    <t>21237</t>
  </si>
  <si>
    <t>21300</t>
  </si>
  <si>
    <t>21301</t>
  </si>
  <si>
    <t>21302</t>
  </si>
  <si>
    <t>21303</t>
  </si>
  <si>
    <t>21401</t>
  </si>
  <si>
    <t>22008</t>
  </si>
  <si>
    <t>22009</t>
  </si>
  <si>
    <t>22017</t>
  </si>
  <si>
    <t>22073</t>
  </si>
  <si>
    <t>22105</t>
  </si>
  <si>
    <t>22200</t>
  </si>
  <si>
    <t>22204</t>
  </si>
  <si>
    <t>22207</t>
  </si>
  <si>
    <t>23042</t>
  </si>
  <si>
    <t>23054</t>
  </si>
  <si>
    <t>23309</t>
  </si>
  <si>
    <t>23311</t>
  </si>
  <si>
    <t>23402</t>
  </si>
  <si>
    <t>23403</t>
  </si>
  <si>
    <t>23404</t>
  </si>
  <si>
    <t>24014</t>
  </si>
  <si>
    <t>24019</t>
  </si>
  <si>
    <t>24105</t>
  </si>
  <si>
    <t>24111</t>
  </si>
  <si>
    <t>24122</t>
  </si>
  <si>
    <t>24350</t>
  </si>
  <si>
    <t>24404</t>
  </si>
  <si>
    <t>24410</t>
  </si>
  <si>
    <t>24915</t>
  </si>
  <si>
    <t>25101</t>
  </si>
  <si>
    <t>25116</t>
  </si>
  <si>
    <t>25118</t>
  </si>
  <si>
    <t>25155</t>
  </si>
  <si>
    <t>25160</t>
  </si>
  <si>
    <t>25200</t>
  </si>
  <si>
    <t>26056</t>
  </si>
  <si>
    <t>26059</t>
  </si>
  <si>
    <t>26070</t>
  </si>
  <si>
    <t>27001</t>
  </si>
  <si>
    <t>27003</t>
  </si>
  <si>
    <t>27010</t>
  </si>
  <si>
    <t>27019</t>
  </si>
  <si>
    <t>27083</t>
  </si>
  <si>
    <t>27320</t>
  </si>
  <si>
    <t>27343</t>
  </si>
  <si>
    <t>27344</t>
  </si>
  <si>
    <t>27400</t>
  </si>
  <si>
    <t>27401</t>
  </si>
  <si>
    <t>27402</t>
  </si>
  <si>
    <t>27403</t>
  </si>
  <si>
    <t>27404</t>
  </si>
  <si>
    <t>27416</t>
  </si>
  <si>
    <t>27417</t>
  </si>
  <si>
    <t>27901</t>
  </si>
  <si>
    <t>27902</t>
  </si>
  <si>
    <t>28010</t>
  </si>
  <si>
    <t>28137</t>
  </si>
  <si>
    <t>28144</t>
  </si>
  <si>
    <t>28149</t>
  </si>
  <si>
    <t>29011</t>
  </si>
  <si>
    <t>29100</t>
  </si>
  <si>
    <t>29101</t>
  </si>
  <si>
    <t>29103</t>
  </si>
  <si>
    <t>29311</t>
  </si>
  <si>
    <t>29317</t>
  </si>
  <si>
    <t>29320</t>
  </si>
  <si>
    <t>30002</t>
  </si>
  <si>
    <t>30029</t>
  </si>
  <si>
    <t>30031</t>
  </si>
  <si>
    <t>30303</t>
  </si>
  <si>
    <t>31002</t>
  </si>
  <si>
    <t>31004</t>
  </si>
  <si>
    <t>31006</t>
  </si>
  <si>
    <t>31015</t>
  </si>
  <si>
    <t>31016</t>
  </si>
  <si>
    <t>31025</t>
  </si>
  <si>
    <t>31063</t>
  </si>
  <si>
    <t>31103</t>
  </si>
  <si>
    <t>31201</t>
  </si>
  <si>
    <t>31306</t>
  </si>
  <si>
    <t>31311</t>
  </si>
  <si>
    <t>31330</t>
  </si>
  <si>
    <t>31332</t>
  </si>
  <si>
    <t>31401</t>
  </si>
  <si>
    <t>32081</t>
  </si>
  <si>
    <t>32123</t>
  </si>
  <si>
    <t>32312</t>
  </si>
  <si>
    <t>32325</t>
  </si>
  <si>
    <t>32326</t>
  </si>
  <si>
    <t>32354</t>
  </si>
  <si>
    <t>32356</t>
  </si>
  <si>
    <t>32358</t>
  </si>
  <si>
    <t>32360</t>
  </si>
  <si>
    <t>32361</t>
  </si>
  <si>
    <t>32362</t>
  </si>
  <si>
    <t>32363</t>
  </si>
  <si>
    <t>32414</t>
  </si>
  <si>
    <t>32416</t>
  </si>
  <si>
    <t>32901</t>
  </si>
  <si>
    <t>32903</t>
  </si>
  <si>
    <t>32907</t>
  </si>
  <si>
    <t>33030</t>
  </si>
  <si>
    <t>33036</t>
  </si>
  <si>
    <t>33049</t>
  </si>
  <si>
    <t>33070</t>
  </si>
  <si>
    <t>33115</t>
  </si>
  <si>
    <t>33183</t>
  </si>
  <si>
    <t>33202</t>
  </si>
  <si>
    <t>33205</t>
  </si>
  <si>
    <t>33206</t>
  </si>
  <si>
    <t>33207</t>
  </si>
  <si>
    <t>33211</t>
  </si>
  <si>
    <t>33212</t>
  </si>
  <si>
    <t>34002</t>
  </si>
  <si>
    <t>34003</t>
  </si>
  <si>
    <t>34033</t>
  </si>
  <si>
    <t>34111</t>
  </si>
  <si>
    <t>34307</t>
  </si>
  <si>
    <t>34324</t>
  </si>
  <si>
    <t>34401</t>
  </si>
  <si>
    <t>34402</t>
  </si>
  <si>
    <t>34901</t>
  </si>
  <si>
    <t>35200</t>
  </si>
  <si>
    <t>36101</t>
  </si>
  <si>
    <t>36140</t>
  </si>
  <si>
    <t>36250</t>
  </si>
  <si>
    <t>36300</t>
  </si>
  <si>
    <t>36400</t>
  </si>
  <si>
    <t>36401</t>
  </si>
  <si>
    <t>36402</t>
  </si>
  <si>
    <t>37501</t>
  </si>
  <si>
    <t>37502</t>
  </si>
  <si>
    <t>37503</t>
  </si>
  <si>
    <t>37504</t>
  </si>
  <si>
    <t>37505</t>
  </si>
  <si>
    <t>37506</t>
  </si>
  <si>
    <t>37507</t>
  </si>
  <si>
    <t>37902</t>
  </si>
  <si>
    <t>37903</t>
  </si>
  <si>
    <t>38126</t>
  </si>
  <si>
    <t>38264</t>
  </si>
  <si>
    <t>38265</t>
  </si>
  <si>
    <t>38267</t>
  </si>
  <si>
    <t>38300</t>
  </si>
  <si>
    <t>38301</t>
  </si>
  <si>
    <t>38302</t>
  </si>
  <si>
    <t>38304</t>
  </si>
  <si>
    <t>38306</t>
  </si>
  <si>
    <t>38308</t>
  </si>
  <si>
    <t>38320</t>
  </si>
  <si>
    <t>38322</t>
  </si>
  <si>
    <t>38324</t>
  </si>
  <si>
    <t>39002</t>
  </si>
  <si>
    <t>39003</t>
  </si>
  <si>
    <t>39007</t>
  </si>
  <si>
    <t>39090</t>
  </si>
  <si>
    <t>39119</t>
  </si>
  <si>
    <t>39120</t>
  </si>
  <si>
    <t>39200</t>
  </si>
  <si>
    <t>39201</t>
  </si>
  <si>
    <t>39202</t>
  </si>
  <si>
    <t>39203</t>
  </si>
  <si>
    <t>39204</t>
  </si>
  <si>
    <t>39205</t>
  </si>
  <si>
    <t>39207</t>
  </si>
  <si>
    <t>39208</t>
  </si>
  <si>
    <t>39209</t>
  </si>
  <si>
    <t>39901</t>
  </si>
  <si>
    <t>00000</t>
  </si>
  <si>
    <t>Washtucna School District</t>
  </si>
  <si>
    <t>Benge School District</t>
  </si>
  <si>
    <t>Othello School District</t>
  </si>
  <si>
    <t>Lind School District</t>
  </si>
  <si>
    <t>Ritzville School District</t>
  </si>
  <si>
    <t>Clarkston School District</t>
  </si>
  <si>
    <t>Asotin-Anatone School District</t>
  </si>
  <si>
    <t>Kennewick School District</t>
  </si>
  <si>
    <t>Paterson School District</t>
  </si>
  <si>
    <t>Kiona-Benton City School District</t>
  </si>
  <si>
    <t>Finley School District</t>
  </si>
  <si>
    <t>Prosser School District</t>
  </si>
  <si>
    <t>Richland School District</t>
  </si>
  <si>
    <t>Manson School District</t>
  </si>
  <si>
    <t>Stehekin School District</t>
  </si>
  <si>
    <t>Entiat School District</t>
  </si>
  <si>
    <t>Lake Chelan School District</t>
  </si>
  <si>
    <t>CASHMERE SCHOOL DISTRICT</t>
  </si>
  <si>
    <t>Cascade School District</t>
  </si>
  <si>
    <t>Wenatchee School District</t>
  </si>
  <si>
    <t>Pinnacles Prep</t>
  </si>
  <si>
    <t>Port Angeles School District</t>
  </si>
  <si>
    <t>Crescent School District</t>
  </si>
  <si>
    <t>Sequim School District</t>
  </si>
  <si>
    <t>Cape Flattery School District</t>
  </si>
  <si>
    <t>Quillayute Valley School District</t>
  </si>
  <si>
    <t>Quileute Tribal School District</t>
  </si>
  <si>
    <t>Vancouver School District</t>
  </si>
  <si>
    <t>Hockinson School District</t>
  </si>
  <si>
    <t>La Center School District</t>
  </si>
  <si>
    <t>Green Mountain School District</t>
  </si>
  <si>
    <t>Washougal School District</t>
  </si>
  <si>
    <t>Evergreen School District (Clark)</t>
  </si>
  <si>
    <t>Camas School District</t>
  </si>
  <si>
    <t>Battle Ground School District</t>
  </si>
  <si>
    <t>Ridgefield School District</t>
  </si>
  <si>
    <t>Rooted School Vancouver</t>
  </si>
  <si>
    <t>Dayton School District</t>
  </si>
  <si>
    <t>Starbuck School District</t>
  </si>
  <si>
    <t>Longview School District</t>
  </si>
  <si>
    <t>Toutle Lake School District</t>
  </si>
  <si>
    <t>Castle Rock School District</t>
  </si>
  <si>
    <t>Kalama School District</t>
  </si>
  <si>
    <t>Woodland School District</t>
  </si>
  <si>
    <t>Kelso School District</t>
  </si>
  <si>
    <t>Orondo School District</t>
  </si>
  <si>
    <t>Bridgeport School District</t>
  </si>
  <si>
    <t>Palisades School District</t>
  </si>
  <si>
    <t>Eastmont School District</t>
  </si>
  <si>
    <t>Mansfield School District</t>
  </si>
  <si>
    <t>Waterville School District</t>
  </si>
  <si>
    <t>Keller School District</t>
  </si>
  <si>
    <t>Curlew School District</t>
  </si>
  <si>
    <t>Orient School District</t>
  </si>
  <si>
    <t>Inchelium School District</t>
  </si>
  <si>
    <t>Republic School District</t>
  </si>
  <si>
    <t>Pasco School District</t>
  </si>
  <si>
    <t>North Franklin School District</t>
  </si>
  <si>
    <t>Star School District No. 054</t>
  </si>
  <si>
    <t>Kahlotus School District</t>
  </si>
  <si>
    <t>Pomeroy School District</t>
  </si>
  <si>
    <t>Wahluke School District</t>
  </si>
  <si>
    <t>Quincy School District</t>
  </si>
  <si>
    <t>Warden School District</t>
  </si>
  <si>
    <t>Coulee-Hartline School District</t>
  </si>
  <si>
    <t>Soap Lake School District</t>
  </si>
  <si>
    <t>Royal School District</t>
  </si>
  <si>
    <t>Moses Lake School District</t>
  </si>
  <si>
    <t>Ephrata School District</t>
  </si>
  <si>
    <t>Wilson Creek School District</t>
  </si>
  <si>
    <t>Grand Coulee Dam School District</t>
  </si>
  <si>
    <t>Aberdeen School District</t>
  </si>
  <si>
    <t>Hoquiam School District</t>
  </si>
  <si>
    <t>North Beach School District</t>
  </si>
  <si>
    <t>McCleary School District</t>
  </si>
  <si>
    <t>Montesano School District</t>
  </si>
  <si>
    <t>Elma School District</t>
  </si>
  <si>
    <t>Taholah School District</t>
  </si>
  <si>
    <t>Lake Quinault School District</t>
  </si>
  <si>
    <t>Cosmopolis School District</t>
  </si>
  <si>
    <t>Satsop School District</t>
  </si>
  <si>
    <t>Wishkah Valley School District</t>
  </si>
  <si>
    <t>Ocosta School District</t>
  </si>
  <si>
    <t>Oakville School District</t>
  </si>
  <si>
    <t>Oak Harbor School District</t>
  </si>
  <si>
    <t>Coupeville School District</t>
  </si>
  <si>
    <t>South Whidbey School District</t>
  </si>
  <si>
    <t>Queets-Clearwater School District</t>
  </si>
  <si>
    <t>Brinnon School District</t>
  </si>
  <si>
    <t>Quilcene School District</t>
  </si>
  <si>
    <t>Chimacum School District</t>
  </si>
  <si>
    <t>Port Townsend School District</t>
  </si>
  <si>
    <t>Seattle Public Schools</t>
  </si>
  <si>
    <t>Federal Way School District</t>
  </si>
  <si>
    <t>Enumclaw School District</t>
  </si>
  <si>
    <t>Mercer Island School District</t>
  </si>
  <si>
    <t>Highline School District</t>
  </si>
  <si>
    <t>Vashon Island School District</t>
  </si>
  <si>
    <t>Renton School District</t>
  </si>
  <si>
    <t>Skykomish School District</t>
  </si>
  <si>
    <t>Bellevue School District</t>
  </si>
  <si>
    <t>Tukwila School District</t>
  </si>
  <si>
    <t>Riverview School District</t>
  </si>
  <si>
    <t>Auburn School District</t>
  </si>
  <si>
    <t>Tahoma School District</t>
  </si>
  <si>
    <t>Snoqualmie Valley School District</t>
  </si>
  <si>
    <t>Issaquah School District</t>
  </si>
  <si>
    <t>Shoreline School District</t>
  </si>
  <si>
    <t>Lake Washington School District</t>
  </si>
  <si>
    <t>Kent School District</t>
  </si>
  <si>
    <t>Northshore School District</t>
  </si>
  <si>
    <t>Summit Public School: Sierra</t>
  </si>
  <si>
    <t>Muckleshoot Indian Tribe</t>
  </si>
  <si>
    <t>Summit Public School: Atlas</t>
  </si>
  <si>
    <t>Rainier Prep Charter School District</t>
  </si>
  <si>
    <t xml:space="preserve">Rainier Valley Leadership Academy </t>
  </si>
  <si>
    <t>Impact | Puget Sound Elementary</t>
  </si>
  <si>
    <t>Impact | Salish Sea Elementary</t>
  </si>
  <si>
    <t>Why Not You Academy (formerly Cascade: Midway charter)</t>
  </si>
  <si>
    <t>Impact | Black River Elementary</t>
  </si>
  <si>
    <t>Bremerton School District</t>
  </si>
  <si>
    <t>Bainbridge Island School District</t>
  </si>
  <si>
    <t>North Kitsap School District</t>
  </si>
  <si>
    <t>Central Kitsap School District</t>
  </si>
  <si>
    <t>South Kitsap School District</t>
  </si>
  <si>
    <t>Catalyst Public Schools</t>
  </si>
  <si>
    <t>Suquamish Tribal Education Department</t>
  </si>
  <si>
    <t>Damman School District</t>
  </si>
  <si>
    <t>Easton School District</t>
  </si>
  <si>
    <t>Thorp School District</t>
  </si>
  <si>
    <t>Ellensburg School District</t>
  </si>
  <si>
    <t>Kittitas School District</t>
  </si>
  <si>
    <t>Cle Elum-Roslyn School District</t>
  </si>
  <si>
    <t>Wishram School District</t>
  </si>
  <si>
    <t>Bickleton School District</t>
  </si>
  <si>
    <t>Centerville School District</t>
  </si>
  <si>
    <t>Trout Lake School District</t>
  </si>
  <si>
    <t>Glenwood School District</t>
  </si>
  <si>
    <t>Klickitat School District</t>
  </si>
  <si>
    <t>Roosevelt School District</t>
  </si>
  <si>
    <t>Goldendale School District</t>
  </si>
  <si>
    <t>White Salmon Valley School District</t>
  </si>
  <si>
    <t>Lyle School District</t>
  </si>
  <si>
    <t>Napavine School District</t>
  </si>
  <si>
    <t>Evaline School District</t>
  </si>
  <si>
    <t>Mossyrock School District</t>
  </si>
  <si>
    <t>Morton School District</t>
  </si>
  <si>
    <t>Adna School District</t>
  </si>
  <si>
    <t>Winlock School District</t>
  </si>
  <si>
    <t>Boistfort School District</t>
  </si>
  <si>
    <t>Toledo School District</t>
  </si>
  <si>
    <t>Onalaska School District</t>
  </si>
  <si>
    <t>Pe Ell School District</t>
  </si>
  <si>
    <t>Chehalis School District</t>
  </si>
  <si>
    <t>White Pass School District</t>
  </si>
  <si>
    <t>Centralia School District</t>
  </si>
  <si>
    <t>Sprague School District</t>
  </si>
  <si>
    <t>Reardan-Edwall School District</t>
  </si>
  <si>
    <t>Almira School District</t>
  </si>
  <si>
    <t>Creston School District</t>
  </si>
  <si>
    <t>Odessa School District</t>
  </si>
  <si>
    <t>Wilbur School District</t>
  </si>
  <si>
    <t>Harrington School District</t>
  </si>
  <si>
    <t>Davenport School District</t>
  </si>
  <si>
    <t>Southside School District</t>
  </si>
  <si>
    <t>Grapeview School District</t>
  </si>
  <si>
    <t>Shelton School District</t>
  </si>
  <si>
    <t>Mary M Knight School District</t>
  </si>
  <si>
    <t>Pioneer School District</t>
  </si>
  <si>
    <t>North Mason School District</t>
  </si>
  <si>
    <t>Hood Canal School District</t>
  </si>
  <si>
    <t xml:space="preserve">Nespelem School District  </t>
  </si>
  <si>
    <t>Omak School District</t>
  </si>
  <si>
    <t>Okanogan School District</t>
  </si>
  <si>
    <t>Brewster School District</t>
  </si>
  <si>
    <t>Pateros School District</t>
  </si>
  <si>
    <t>Methow Valley School District</t>
  </si>
  <si>
    <t>Tonasket School District</t>
  </si>
  <si>
    <t>Oroville School District</t>
  </si>
  <si>
    <t>Paschal Sherman Indian School</t>
  </si>
  <si>
    <t>Ocean Beach School District</t>
  </si>
  <si>
    <t>Raymond School District</t>
  </si>
  <si>
    <t>South Bend School District</t>
  </si>
  <si>
    <t>Naselle-Grays River Valley School District</t>
  </si>
  <si>
    <t>Willapa Valley School District</t>
  </si>
  <si>
    <t>North River School District</t>
  </si>
  <si>
    <t>Newport School District</t>
  </si>
  <si>
    <t>Cusick School District</t>
  </si>
  <si>
    <t>Selkirk School District</t>
  </si>
  <si>
    <t>Steilacoom Hist. School District</t>
  </si>
  <si>
    <t>Puyallup School District</t>
  </si>
  <si>
    <t>Tacoma School District</t>
  </si>
  <si>
    <t>Carbonado School District</t>
  </si>
  <si>
    <t>University Place School District</t>
  </si>
  <si>
    <t>Sumner-Bonney Lake School District</t>
  </si>
  <si>
    <t>Dieringer School District</t>
  </si>
  <si>
    <t>Orting School District</t>
  </si>
  <si>
    <t>Clover Park School District</t>
  </si>
  <si>
    <t>Peninsula School District</t>
  </si>
  <si>
    <t>Franklin Pierce School District</t>
  </si>
  <si>
    <t>Bethel School District</t>
  </si>
  <si>
    <t>Eatonville School District</t>
  </si>
  <si>
    <t>White River School District</t>
  </si>
  <si>
    <t>Fife School District</t>
  </si>
  <si>
    <t>Chief Leschi Tribal Compact</t>
  </si>
  <si>
    <t>Impact | Commencement Bay Elementary</t>
  </si>
  <si>
    <t>Shaw Island School District</t>
  </si>
  <si>
    <t>Orcas Island School District</t>
  </si>
  <si>
    <t>Lopez Island School District</t>
  </si>
  <si>
    <t>San Juan Island School District</t>
  </si>
  <si>
    <t>Concrete School District</t>
  </si>
  <si>
    <t>Burlington-Edison School District</t>
  </si>
  <si>
    <t>Sedro-Woolley School District</t>
  </si>
  <si>
    <t>Anacortes School District</t>
  </si>
  <si>
    <t>La Conner School District</t>
  </si>
  <si>
    <t>Conway School District</t>
  </si>
  <si>
    <t>Mount Vernon School District</t>
  </si>
  <si>
    <t>Skamania School District</t>
  </si>
  <si>
    <t>Mount Pleasant School District</t>
  </si>
  <si>
    <t>Mill A School District</t>
  </si>
  <si>
    <t>Stevenson-Carson School District</t>
  </si>
  <si>
    <t>Everett School District</t>
  </si>
  <si>
    <t>Lake Stevens School District</t>
  </si>
  <si>
    <t>Mukilteo School District</t>
  </si>
  <si>
    <t>Edmonds School District</t>
  </si>
  <si>
    <t>Arlington School District</t>
  </si>
  <si>
    <t>Marysville School District</t>
  </si>
  <si>
    <t>Index School District</t>
  </si>
  <si>
    <t>Monroe School District</t>
  </si>
  <si>
    <t>Snohomish School District</t>
  </si>
  <si>
    <t>Lakewood School District</t>
  </si>
  <si>
    <t>Sultan School District</t>
  </si>
  <si>
    <t>Darrington School District</t>
  </si>
  <si>
    <t>Granite Falls School District</t>
  </si>
  <si>
    <t>Stanwood-Camano School District</t>
  </si>
  <si>
    <t>Spokane School District</t>
  </si>
  <si>
    <t>Orchard Prairie School District</t>
  </si>
  <si>
    <t>Great Northern School District</t>
  </si>
  <si>
    <t>Nine Mile Falls School District</t>
  </si>
  <si>
    <t>Medical Lake School District</t>
  </si>
  <si>
    <t>Mead School District</t>
  </si>
  <si>
    <t>Central Valley School District</t>
  </si>
  <si>
    <t>Freeman School District</t>
  </si>
  <si>
    <t>Cheney School District</t>
  </si>
  <si>
    <t>East Valley School District (Spokane)</t>
  </si>
  <si>
    <t>Liberty School District</t>
  </si>
  <si>
    <t>West Valley School District (Spokane)</t>
  </si>
  <si>
    <t>Deer Park School District</t>
  </si>
  <si>
    <t>Riverside School District</t>
  </si>
  <si>
    <t>Spokane International Academy</t>
  </si>
  <si>
    <t>Lumen Public School</t>
  </si>
  <si>
    <t xml:space="preserve">Innovation Spokane Charter School District </t>
  </si>
  <si>
    <t>Onion Creek School District</t>
  </si>
  <si>
    <t>Chewelah School District</t>
  </si>
  <si>
    <t>Wellpinit School District</t>
  </si>
  <si>
    <t>Valley School District</t>
  </si>
  <si>
    <t>Colville School District</t>
  </si>
  <si>
    <t>Loon Lake School District</t>
  </si>
  <si>
    <t>Summit Valley School District</t>
  </si>
  <si>
    <t>Evergreen School District (Stevens)</t>
  </si>
  <si>
    <t>Columbia (Stevens) School District</t>
  </si>
  <si>
    <t>Mary Walker School District</t>
  </si>
  <si>
    <t>Northport School District</t>
  </si>
  <si>
    <t>Kettle Falls School District</t>
  </si>
  <si>
    <t>Yelm School District</t>
  </si>
  <si>
    <t>North Thurston Public Schools</t>
  </si>
  <si>
    <t>Tumwater School District</t>
  </si>
  <si>
    <t>Olympia School District</t>
  </si>
  <si>
    <t>Rainier School District</t>
  </si>
  <si>
    <t>Griffin School District</t>
  </si>
  <si>
    <t>Rochester School District</t>
  </si>
  <si>
    <t>Tenino School District</t>
  </si>
  <si>
    <t>WA HE LUT Indian School Agency</t>
  </si>
  <si>
    <t>Wahkiakum School District</t>
  </si>
  <si>
    <t>Dixie School District</t>
  </si>
  <si>
    <t>Walla Walla Public Schools</t>
  </si>
  <si>
    <t>College Place School District</t>
  </si>
  <si>
    <t>Touchet School District</t>
  </si>
  <si>
    <t>Columbia (Walla Walla) School District</t>
  </si>
  <si>
    <t>Waitsburg School District</t>
  </si>
  <si>
    <t>Prescott School District</t>
  </si>
  <si>
    <t>Bellingham School District</t>
  </si>
  <si>
    <t>Ferndale School District</t>
  </si>
  <si>
    <t>Blaine School District</t>
  </si>
  <si>
    <t>Lynden School District</t>
  </si>
  <si>
    <t>Meridian School District</t>
  </si>
  <si>
    <t>Nooksack Valley School District</t>
  </si>
  <si>
    <t>Mount Baker School District</t>
  </si>
  <si>
    <t>Whatcom Intergenerational High School</t>
  </si>
  <si>
    <t>Lummi Tribal Agency</t>
  </si>
  <si>
    <t>LaCrosse School District</t>
  </si>
  <si>
    <t>Lamont School District</t>
  </si>
  <si>
    <t>Tekoa School District</t>
  </si>
  <si>
    <t>Pullman School District</t>
  </si>
  <si>
    <t>Colfax School District</t>
  </si>
  <si>
    <t>Palouse School District</t>
  </si>
  <si>
    <t>Garfield School District</t>
  </si>
  <si>
    <t>Steptoe School District</t>
  </si>
  <si>
    <t>Colton School District</t>
  </si>
  <si>
    <t>Endicott School District</t>
  </si>
  <si>
    <t>Rosalia School District</t>
  </si>
  <si>
    <t>St. John School District</t>
  </si>
  <si>
    <t>Oakesdale School District</t>
  </si>
  <si>
    <t>Union Gap School District</t>
  </si>
  <si>
    <t>Naches Valley School District</t>
  </si>
  <si>
    <t>Yakima School District</t>
  </si>
  <si>
    <t>East Valley School District (Yakima)</t>
  </si>
  <si>
    <t>Selah School District</t>
  </si>
  <si>
    <t>Mabton School District</t>
  </si>
  <si>
    <t>Grandview School District</t>
  </si>
  <si>
    <t>Sunnyside School District</t>
  </si>
  <si>
    <t>Toppenish School District</t>
  </si>
  <si>
    <t>Highland School District</t>
  </si>
  <si>
    <t>Granger School District</t>
  </si>
  <si>
    <t>Zillah School District</t>
  </si>
  <si>
    <t>Wapato School District</t>
  </si>
  <si>
    <t>West Valley School District (Yakima)</t>
  </si>
  <si>
    <t>Mount Adams School District</t>
  </si>
  <si>
    <t>Yakama Nation Tribal Compact</t>
  </si>
  <si>
    <t>State Total</t>
  </si>
  <si>
    <t>Capital Projects</t>
  </si>
  <si>
    <t>CP Fund%</t>
  </si>
  <si>
    <t>TOTALS</t>
  </si>
  <si>
    <t>CTE Recovery</t>
  </si>
  <si>
    <t>MSCTE Recovery</t>
  </si>
  <si>
    <t>Final CTE Recovery</t>
  </si>
  <si>
    <t>Final MSCTE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</si>
</sst>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43" fontId="2" fillId="0" borderId="0" xfId="1" applyFont="1" applyAlignment="1">
      <alignment vertical="top"/>
    </xf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2" fillId="0" borderId="0" xfId="0" applyFont="1"/>
    <xf numFmtId="43" fontId="2" fillId="0" borderId="0" xfId="1" applyFont="1" applyBorder="1"/>
    <xf numFmtId="9" fontId="2" fillId="0" borderId="0" xfId="2" applyFont="1" applyAlignment="1">
      <alignment vertical="top"/>
    </xf>
    <xf numFmtId="9" fontId="0" fillId="0" borderId="0" xfId="2" applyFont="1"/>
    <xf numFmtId="9" fontId="0" fillId="0" borderId="0" xfId="2" applyFont="1" applyBorder="1"/>
    <xf numFmtId="9" fontId="2" fillId="0" borderId="0" xfId="1" applyNumberFormat="1" applyFont="1" applyBorder="1"/>
    <xf numFmtId="0" fontId="0" fillId="3" borderId="0" xfId="0" applyFill="1"/>
    <xf numFmtId="43" fontId="0" fillId="3" borderId="0" xfId="1" applyFont="1" applyFill="1"/>
    <xf numFmtId="43" fontId="0" fillId="3" borderId="0" xfId="0" applyNumberFormat="1" applyFill="1"/>
    <xf numFmtId="9" fontId="0" fillId="3" borderId="0" xfId="2" applyFont="1" applyFill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1" xfId="2" applyFont="1" applyBorder="1"/>
    <xf numFmtId="43" fontId="1" fillId="0" borderId="0" xfId="1" applyFont="1" applyBorder="1"/>
    <xf numFmtId="9" fontId="1" fillId="0" borderId="0" xfId="2" applyFont="1"/>
  </cellXfs>
  <cellStyles count="5">
    <cellStyle name="Comma" xfId="1" builtinId="3"/>
    <cellStyle name="Normal" xfId="0" builtinId="0"/>
    <cellStyle name="Normal 2 2 2 2 2 2 3" xfId="4" xr:uid="{18AED765-6DDF-44C1-A081-FF2DDFCFD824}"/>
    <cellStyle name="Normal 2 3" xfId="3" xr:uid="{75A38847-B31A-4BD4-B1D7-95A1694DC25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pportionment_NEW\Apportionment%20Funding\CTE%20Vocational\2425\CTERecoveryRpt%20DEC%202425%20-%20testing.xlsm" TargetMode="External"/><Relationship Id="rId1" Type="http://schemas.openxmlformats.org/officeDocument/2006/relationships/externalLinkPath" Target="/Apportionment_NEW/Apportionment%20Funding/CTE%20Vocational/2425/CTERecoveryRpt%20DEC%202425%20-%20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pportionment_NEW\Apportionment%20Funding\CTE%20Vocational\2425\MSCTERecoveryRpt%20DEC%202425%20-%20testing.xlsm" TargetMode="External"/><Relationship Id="rId1" Type="http://schemas.openxmlformats.org/officeDocument/2006/relationships/externalLinkPath" Target="/Apportionment_NEW/Apportionment%20Funding/CTE%20Vocational/2425/MSCTERecoveryRpt%20DEC%202425%20-%20testing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pportionment_NEW\Apportionment%20Funding\CTE%20Vocational\2526\CTE%20Carry%20Over%20and%20Recovery.xlsx" TargetMode="External"/><Relationship Id="rId1" Type="http://schemas.openxmlformats.org/officeDocument/2006/relationships/externalLinkPath" Target="CTE%20Carry%20Over%20and%20Recov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s"/>
      <sheetName val="Tbl2425"/>
      <sheetName val="1191CTER Out"/>
      <sheetName val="App05 Out"/>
      <sheetName val="App04 Out"/>
    </sheetNames>
    <sheetDataSet>
      <sheetData sheetId="0"/>
      <sheetData sheetId="1">
        <row r="8">
          <cell r="B8" t="str">
            <v>01109</v>
          </cell>
          <cell r="C8" t="str">
            <v>Washtucna School District</v>
          </cell>
          <cell r="D8">
            <v>35246.86</v>
          </cell>
          <cell r="E8">
            <v>0</v>
          </cell>
          <cell r="F8">
            <v>103741.38999999997</v>
          </cell>
          <cell r="G8">
            <v>0</v>
          </cell>
          <cell r="H8">
            <v>0</v>
          </cell>
          <cell r="I8">
            <v>3.69</v>
          </cell>
          <cell r="J8">
            <v>9551.99</v>
          </cell>
          <cell r="K8">
            <v>34143.699999999997</v>
          </cell>
          <cell r="L8">
            <v>9253.0400000000009</v>
          </cell>
          <cell r="M8">
            <v>298.94999999999891</v>
          </cell>
          <cell r="N8">
            <v>1103.1300000000001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 t="str">
            <v>01122</v>
          </cell>
          <cell r="C9" t="str">
            <v>Benge School District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 t="str">
            <v>01147</v>
          </cell>
          <cell r="C10" t="str">
            <v>Othello School District</v>
          </cell>
          <cell r="D10">
            <v>2765137.45</v>
          </cell>
          <cell r="E10">
            <v>203582.48</v>
          </cell>
          <cell r="F10">
            <v>2744336.6600000006</v>
          </cell>
          <cell r="G10">
            <v>224383.27</v>
          </cell>
          <cell r="H10">
            <v>0</v>
          </cell>
          <cell r="I10">
            <v>274.10000000000002</v>
          </cell>
          <cell r="J10">
            <v>10088.06</v>
          </cell>
          <cell r="K10">
            <v>2539772.33</v>
          </cell>
          <cell r="L10">
            <v>9265.86</v>
          </cell>
          <cell r="M10">
            <v>822.19999999999891</v>
          </cell>
          <cell r="N10">
            <v>225365.02</v>
          </cell>
          <cell r="O10">
            <v>0</v>
          </cell>
          <cell r="P10">
            <v>224383.27</v>
          </cell>
          <cell r="Q10">
            <v>0</v>
          </cell>
          <cell r="R10">
            <v>0</v>
          </cell>
          <cell r="S10">
            <v>0</v>
          </cell>
        </row>
        <row r="11">
          <cell r="B11" t="str">
            <v>01158</v>
          </cell>
          <cell r="C11" t="str">
            <v>Lind School District</v>
          </cell>
          <cell r="D11">
            <v>132979.69</v>
          </cell>
          <cell r="E11">
            <v>0</v>
          </cell>
          <cell r="F11">
            <v>137069.72999999998</v>
          </cell>
          <cell r="G11">
            <v>0</v>
          </cell>
          <cell r="H11">
            <v>0</v>
          </cell>
          <cell r="I11">
            <v>13.48</v>
          </cell>
          <cell r="J11">
            <v>9864.9599999999991</v>
          </cell>
          <cell r="K11">
            <v>124970.76</v>
          </cell>
          <cell r="L11">
            <v>9270.83</v>
          </cell>
          <cell r="M11">
            <v>594.1299999999992</v>
          </cell>
          <cell r="N11">
            <v>8008.87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 t="str">
            <v>01160</v>
          </cell>
          <cell r="C12" t="str">
            <v>Ritzville School District</v>
          </cell>
          <cell r="D12">
            <v>324182.11</v>
          </cell>
          <cell r="E12">
            <v>0</v>
          </cell>
          <cell r="F12">
            <v>469701.66000000003</v>
          </cell>
          <cell r="G12">
            <v>0</v>
          </cell>
          <cell r="H12">
            <v>0</v>
          </cell>
          <cell r="I12">
            <v>32.94</v>
          </cell>
          <cell r="J12">
            <v>9841.59</v>
          </cell>
          <cell r="K12">
            <v>311154.59000000003</v>
          </cell>
          <cell r="L12">
            <v>9446.1</v>
          </cell>
          <cell r="M12">
            <v>395.48999999999978</v>
          </cell>
          <cell r="N12">
            <v>13027.44</v>
          </cell>
          <cell r="O12">
            <v>0</v>
          </cell>
          <cell r="P12">
            <v>0</v>
          </cell>
          <cell r="Q12">
            <v>0</v>
          </cell>
          <cell r="R12">
            <v>-4635.28</v>
          </cell>
          <cell r="S12">
            <v>4635.28</v>
          </cell>
        </row>
        <row r="13">
          <cell r="B13" t="str">
            <v>02250</v>
          </cell>
          <cell r="C13" t="str">
            <v>Clarkston School District</v>
          </cell>
          <cell r="D13">
            <v>1251930.72</v>
          </cell>
          <cell r="E13">
            <v>0</v>
          </cell>
          <cell r="F13">
            <v>1314543.2499999998</v>
          </cell>
          <cell r="G13">
            <v>0</v>
          </cell>
          <cell r="H13">
            <v>0</v>
          </cell>
          <cell r="I13">
            <v>122.88</v>
          </cell>
          <cell r="J13">
            <v>10188.24</v>
          </cell>
          <cell r="K13">
            <v>1138612.04</v>
          </cell>
          <cell r="L13">
            <v>9266.0499999999993</v>
          </cell>
          <cell r="M13">
            <v>922.19000000000051</v>
          </cell>
          <cell r="N13">
            <v>113318.71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 t="str">
            <v>02420</v>
          </cell>
          <cell r="C14" t="str">
            <v>Asotin-Anatone School District</v>
          </cell>
          <cell r="D14">
            <v>468058.54</v>
          </cell>
          <cell r="E14">
            <v>0</v>
          </cell>
          <cell r="F14">
            <v>556051.42000000004</v>
          </cell>
          <cell r="G14">
            <v>0</v>
          </cell>
          <cell r="H14">
            <v>0</v>
          </cell>
          <cell r="I14">
            <v>46.24</v>
          </cell>
          <cell r="J14">
            <v>10122.370000000001</v>
          </cell>
          <cell r="K14">
            <v>428560.35</v>
          </cell>
          <cell r="L14">
            <v>9268.17</v>
          </cell>
          <cell r="M14">
            <v>854.20000000000073</v>
          </cell>
          <cell r="N14">
            <v>39498.21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 t="str">
            <v>03017</v>
          </cell>
          <cell r="C15" t="str">
            <v>Kennewick School District</v>
          </cell>
          <cell r="D15">
            <v>9467217.0199999996</v>
          </cell>
          <cell r="E15">
            <v>161987.51</v>
          </cell>
          <cell r="F15">
            <v>9327922.9199999962</v>
          </cell>
          <cell r="G15">
            <v>301281.61</v>
          </cell>
          <cell r="H15">
            <v>0</v>
          </cell>
          <cell r="I15">
            <v>947.33</v>
          </cell>
          <cell r="J15">
            <v>9993.58</v>
          </cell>
          <cell r="K15">
            <v>8777811.1199999992</v>
          </cell>
          <cell r="L15">
            <v>9265.84</v>
          </cell>
          <cell r="M15">
            <v>727.73999999999978</v>
          </cell>
          <cell r="N15">
            <v>689409.93</v>
          </cell>
          <cell r="O15">
            <v>0</v>
          </cell>
          <cell r="P15">
            <v>301281.61</v>
          </cell>
          <cell r="Q15">
            <v>0</v>
          </cell>
          <cell r="R15">
            <v>0</v>
          </cell>
          <cell r="S15">
            <v>0</v>
          </cell>
        </row>
        <row r="16">
          <cell r="B16" t="str">
            <v>03050</v>
          </cell>
          <cell r="C16" t="str">
            <v>Paterson School District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-5977.48</v>
          </cell>
          <cell r="S16">
            <v>5977.48</v>
          </cell>
        </row>
        <row r="17">
          <cell r="B17" t="str">
            <v>03052</v>
          </cell>
          <cell r="C17" t="str">
            <v>Kiona-Benton City School District</v>
          </cell>
          <cell r="D17">
            <v>824817.21</v>
          </cell>
          <cell r="E17">
            <v>32162.71</v>
          </cell>
          <cell r="F17">
            <v>875919.60000000009</v>
          </cell>
          <cell r="G17">
            <v>0</v>
          </cell>
          <cell r="H17">
            <v>0</v>
          </cell>
          <cell r="I17">
            <v>81.39</v>
          </cell>
          <cell r="J17">
            <v>10134.129999999999</v>
          </cell>
          <cell r="K17">
            <v>769253.48</v>
          </cell>
          <cell r="L17">
            <v>9451.4500000000007</v>
          </cell>
          <cell r="M17">
            <v>682.67999999999847</v>
          </cell>
          <cell r="N17">
            <v>55563.33</v>
          </cell>
          <cell r="O17">
            <v>0</v>
          </cell>
          <cell r="P17">
            <v>0</v>
          </cell>
          <cell r="Q17">
            <v>0</v>
          </cell>
          <cell r="R17">
            <v>-6574.97</v>
          </cell>
          <cell r="S17">
            <v>6574.97</v>
          </cell>
        </row>
        <row r="18">
          <cell r="B18" t="str">
            <v>03053</v>
          </cell>
          <cell r="C18" t="str">
            <v>Finley School District</v>
          </cell>
          <cell r="D18">
            <v>714852.07</v>
          </cell>
          <cell r="E18">
            <v>49140.29</v>
          </cell>
          <cell r="F18">
            <v>736144.78</v>
          </cell>
          <cell r="G18">
            <v>27847.58</v>
          </cell>
          <cell r="H18">
            <v>0</v>
          </cell>
          <cell r="I18">
            <v>73.39</v>
          </cell>
          <cell r="J18">
            <v>9740.4599999999991</v>
          </cell>
          <cell r="K18">
            <v>679987.67</v>
          </cell>
          <cell r="L18">
            <v>9265.4</v>
          </cell>
          <cell r="M18">
            <v>475.05999999999949</v>
          </cell>
          <cell r="N18">
            <v>34864.65</v>
          </cell>
          <cell r="O18">
            <v>0</v>
          </cell>
          <cell r="P18">
            <v>27847.58</v>
          </cell>
          <cell r="Q18">
            <v>0</v>
          </cell>
          <cell r="R18">
            <v>0</v>
          </cell>
          <cell r="S18">
            <v>0</v>
          </cell>
        </row>
        <row r="19">
          <cell r="B19" t="str">
            <v>03116</v>
          </cell>
          <cell r="C19" t="str">
            <v>Prosser School District</v>
          </cell>
          <cell r="D19">
            <v>2043620.89</v>
          </cell>
          <cell r="E19">
            <v>12522.36</v>
          </cell>
          <cell r="F19">
            <v>1993134.1500000001</v>
          </cell>
          <cell r="G19">
            <v>63009.1</v>
          </cell>
          <cell r="H19">
            <v>0</v>
          </cell>
          <cell r="I19">
            <v>208.5</v>
          </cell>
          <cell r="J19">
            <v>9801.5400000000009</v>
          </cell>
          <cell r="K19">
            <v>1931819.19</v>
          </cell>
          <cell r="L19">
            <v>9265.32</v>
          </cell>
          <cell r="M19">
            <v>536.22000000000116</v>
          </cell>
          <cell r="N19">
            <v>111801.87</v>
          </cell>
          <cell r="O19">
            <v>0</v>
          </cell>
          <cell r="P19">
            <v>63009.1</v>
          </cell>
          <cell r="Q19">
            <v>0</v>
          </cell>
          <cell r="R19">
            <v>0</v>
          </cell>
          <cell r="S19">
            <v>0</v>
          </cell>
        </row>
        <row r="20">
          <cell r="B20" t="str">
            <v>03400</v>
          </cell>
          <cell r="C20" t="str">
            <v>Richland School District</v>
          </cell>
          <cell r="D20">
            <v>8344467.9900000002</v>
          </cell>
          <cell r="E20">
            <v>167592.17000000001</v>
          </cell>
          <cell r="F20">
            <v>7866063.8799999999</v>
          </cell>
          <cell r="G20">
            <v>645996.28</v>
          </cell>
          <cell r="H20">
            <v>0</v>
          </cell>
          <cell r="I20">
            <v>845.58</v>
          </cell>
          <cell r="J20">
            <v>9868.34</v>
          </cell>
          <cell r="K20">
            <v>7835043.21</v>
          </cell>
          <cell r="L20">
            <v>9265.8799999999992</v>
          </cell>
          <cell r="M20">
            <v>602.46000000000095</v>
          </cell>
          <cell r="N20">
            <v>509428.13</v>
          </cell>
          <cell r="O20">
            <v>0</v>
          </cell>
          <cell r="P20">
            <v>645996.28</v>
          </cell>
          <cell r="Q20">
            <v>0</v>
          </cell>
          <cell r="R20">
            <v>0</v>
          </cell>
          <cell r="S20">
            <v>0</v>
          </cell>
        </row>
        <row r="21">
          <cell r="B21" t="str">
            <v>04019</v>
          </cell>
          <cell r="C21" t="str">
            <v>Manson School District</v>
          </cell>
          <cell r="D21">
            <v>525128.4</v>
          </cell>
          <cell r="E21">
            <v>10087.39</v>
          </cell>
          <cell r="F21">
            <v>520876.76000000007</v>
          </cell>
          <cell r="G21">
            <v>14339.03</v>
          </cell>
          <cell r="H21">
            <v>0</v>
          </cell>
          <cell r="I21">
            <v>54.85</v>
          </cell>
          <cell r="J21">
            <v>9573.9</v>
          </cell>
          <cell r="K21">
            <v>508215.46</v>
          </cell>
          <cell r="L21">
            <v>9265.5499999999993</v>
          </cell>
          <cell r="M21">
            <v>308.35000000000036</v>
          </cell>
          <cell r="N21">
            <v>16913</v>
          </cell>
          <cell r="O21">
            <v>0</v>
          </cell>
          <cell r="P21">
            <v>14339.03</v>
          </cell>
          <cell r="Q21">
            <v>0</v>
          </cell>
          <cell r="R21">
            <v>0</v>
          </cell>
          <cell r="S21">
            <v>0</v>
          </cell>
        </row>
        <row r="22">
          <cell r="B22" t="str">
            <v>04069</v>
          </cell>
          <cell r="C22" t="str">
            <v>Stehekin School District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 t="str">
            <v>04127</v>
          </cell>
          <cell r="C23" t="str">
            <v>Entiat School District</v>
          </cell>
          <cell r="D23">
            <v>162650.94</v>
          </cell>
          <cell r="E23">
            <v>0</v>
          </cell>
          <cell r="F23">
            <v>167570.26</v>
          </cell>
          <cell r="G23">
            <v>0</v>
          </cell>
          <cell r="H23">
            <v>0</v>
          </cell>
          <cell r="I23">
            <v>15.92</v>
          </cell>
          <cell r="J23">
            <v>10216.77</v>
          </cell>
          <cell r="K23">
            <v>150540.67000000001</v>
          </cell>
          <cell r="L23">
            <v>9456.07</v>
          </cell>
          <cell r="M23">
            <v>760.70000000000073</v>
          </cell>
          <cell r="N23">
            <v>12110.34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 t="str">
            <v>04129</v>
          </cell>
          <cell r="C24" t="str">
            <v>Lake Chelan School District</v>
          </cell>
          <cell r="D24">
            <v>1385692.48</v>
          </cell>
          <cell r="E24">
            <v>36937.550000000003</v>
          </cell>
          <cell r="F24">
            <v>1331204.28</v>
          </cell>
          <cell r="G24">
            <v>91425.75</v>
          </cell>
          <cell r="H24">
            <v>0</v>
          </cell>
          <cell r="I24">
            <v>143.65</v>
          </cell>
          <cell r="J24">
            <v>9646.31</v>
          </cell>
          <cell r="K24">
            <v>1330949.95</v>
          </cell>
          <cell r="L24">
            <v>9265.23</v>
          </cell>
          <cell r="M24">
            <v>381.07999999999993</v>
          </cell>
          <cell r="N24">
            <v>54742.14</v>
          </cell>
          <cell r="O24">
            <v>0</v>
          </cell>
          <cell r="P24">
            <v>91425.75</v>
          </cell>
          <cell r="Q24">
            <v>0</v>
          </cell>
          <cell r="R24">
            <v>0</v>
          </cell>
          <cell r="S24">
            <v>0</v>
          </cell>
        </row>
        <row r="25">
          <cell r="B25" t="str">
            <v>04222</v>
          </cell>
          <cell r="C25" t="str">
            <v>CASHMERE SCHOOL DISTRICT</v>
          </cell>
          <cell r="D25">
            <v>1355613.41</v>
          </cell>
          <cell r="E25">
            <v>108452.94</v>
          </cell>
          <cell r="F25">
            <v>1361940.35</v>
          </cell>
          <cell r="G25">
            <v>102126</v>
          </cell>
          <cell r="H25">
            <v>0</v>
          </cell>
          <cell r="I25">
            <v>136.47</v>
          </cell>
          <cell r="J25">
            <v>9933.42</v>
          </cell>
          <cell r="K25">
            <v>1289841.21</v>
          </cell>
          <cell r="L25">
            <v>9451.4599999999991</v>
          </cell>
          <cell r="M25">
            <v>481.96000000000095</v>
          </cell>
          <cell r="N25">
            <v>65773.08</v>
          </cell>
          <cell r="O25">
            <v>0</v>
          </cell>
          <cell r="P25">
            <v>102126</v>
          </cell>
          <cell r="Q25">
            <v>0</v>
          </cell>
          <cell r="R25">
            <v>0</v>
          </cell>
          <cell r="S25">
            <v>0</v>
          </cell>
        </row>
        <row r="26">
          <cell r="B26" t="str">
            <v>04228</v>
          </cell>
          <cell r="C26" t="str">
            <v>Cascade School District</v>
          </cell>
          <cell r="D26">
            <v>1297492.8500000001</v>
          </cell>
          <cell r="E26">
            <v>0</v>
          </cell>
          <cell r="F26">
            <v>1275873.8499999999</v>
          </cell>
          <cell r="G26">
            <v>21619</v>
          </cell>
          <cell r="H26">
            <v>0</v>
          </cell>
          <cell r="I26">
            <v>132.47999999999999</v>
          </cell>
          <cell r="J26">
            <v>9793.8799999999992</v>
          </cell>
          <cell r="K26">
            <v>1227536.1000000001</v>
          </cell>
          <cell r="L26">
            <v>9265.82</v>
          </cell>
          <cell r="M26">
            <v>528.05999999999949</v>
          </cell>
          <cell r="N26">
            <v>69957.39</v>
          </cell>
          <cell r="O26">
            <v>0</v>
          </cell>
          <cell r="P26">
            <v>21619</v>
          </cell>
          <cell r="Q26">
            <v>0</v>
          </cell>
          <cell r="R26">
            <v>0</v>
          </cell>
          <cell r="S26">
            <v>0</v>
          </cell>
        </row>
        <row r="27">
          <cell r="B27" t="str">
            <v>04246</v>
          </cell>
          <cell r="C27" t="str">
            <v>Wenatchee School District</v>
          </cell>
          <cell r="D27">
            <v>6867275.6200000001</v>
          </cell>
          <cell r="E27">
            <v>57495.01</v>
          </cell>
          <cell r="F27">
            <v>6924770.5300000003</v>
          </cell>
          <cell r="G27">
            <v>0.1</v>
          </cell>
          <cell r="H27">
            <v>0</v>
          </cell>
          <cell r="I27">
            <v>691.85</v>
          </cell>
          <cell r="J27">
            <v>9925.9599999999991</v>
          </cell>
          <cell r="K27">
            <v>6410537.21</v>
          </cell>
          <cell r="L27">
            <v>9265.7900000000009</v>
          </cell>
          <cell r="M27">
            <v>660.16999999999825</v>
          </cell>
          <cell r="N27">
            <v>456738.61</v>
          </cell>
          <cell r="O27">
            <v>0</v>
          </cell>
          <cell r="P27">
            <v>0.1</v>
          </cell>
          <cell r="Q27">
            <v>0</v>
          </cell>
          <cell r="R27">
            <v>0</v>
          </cell>
          <cell r="S27">
            <v>0</v>
          </cell>
        </row>
        <row r="28">
          <cell r="B28" t="str">
            <v>04901</v>
          </cell>
          <cell r="C28" t="str">
            <v>Pinnacles Prep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 t="str">
            <v>05121</v>
          </cell>
          <cell r="C29" t="str">
            <v>Port Angeles School District</v>
          </cell>
          <cell r="D29">
            <v>2334735.21</v>
          </cell>
          <cell r="E29">
            <v>138244.07999999999</v>
          </cell>
          <cell r="F29">
            <v>2274427.8900000006</v>
          </cell>
          <cell r="G29">
            <v>198551.4</v>
          </cell>
          <cell r="H29">
            <v>0</v>
          </cell>
          <cell r="I29">
            <v>231.71</v>
          </cell>
          <cell r="J29">
            <v>10076.11</v>
          </cell>
          <cell r="K29">
            <v>2189774</v>
          </cell>
          <cell r="L29">
            <v>9450.49</v>
          </cell>
          <cell r="M29">
            <v>625.6200000000008</v>
          </cell>
          <cell r="N29">
            <v>144962.41</v>
          </cell>
          <cell r="O29">
            <v>0</v>
          </cell>
          <cell r="P29">
            <v>198551.4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>05313</v>
          </cell>
          <cell r="C30" t="str">
            <v>Crescent School District</v>
          </cell>
          <cell r="D30">
            <v>61496.07</v>
          </cell>
          <cell r="E30">
            <v>5285.61</v>
          </cell>
          <cell r="F30">
            <v>93315.010000000009</v>
          </cell>
          <cell r="G30">
            <v>0</v>
          </cell>
          <cell r="H30">
            <v>0</v>
          </cell>
          <cell r="I30">
            <v>2.38</v>
          </cell>
          <cell r="J30">
            <v>25838.68</v>
          </cell>
          <cell r="K30">
            <v>21853.15</v>
          </cell>
          <cell r="L30">
            <v>9182</v>
          </cell>
          <cell r="M30">
            <v>16656.68</v>
          </cell>
          <cell r="N30">
            <v>39642.9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>05323</v>
          </cell>
          <cell r="C31" t="str">
            <v>Sequim School District</v>
          </cell>
          <cell r="D31">
            <v>2459223.84</v>
          </cell>
          <cell r="E31">
            <v>0</v>
          </cell>
          <cell r="F31">
            <v>2457565.8199999998</v>
          </cell>
          <cell r="G31">
            <v>1658.02</v>
          </cell>
          <cell r="H31">
            <v>0</v>
          </cell>
          <cell r="I31">
            <v>240.73</v>
          </cell>
          <cell r="J31">
            <v>10215.69</v>
          </cell>
          <cell r="K31">
            <v>2322581.2400000002</v>
          </cell>
          <cell r="L31">
            <v>9648.08</v>
          </cell>
          <cell r="M31">
            <v>567.61000000000058</v>
          </cell>
          <cell r="N31">
            <v>136640.76</v>
          </cell>
          <cell r="O31">
            <v>0</v>
          </cell>
          <cell r="P31">
            <v>1658.02</v>
          </cell>
          <cell r="Q31">
            <v>0</v>
          </cell>
          <cell r="R31">
            <v>0</v>
          </cell>
          <cell r="S31">
            <v>0</v>
          </cell>
        </row>
        <row r="32">
          <cell r="B32" t="str">
            <v>05401</v>
          </cell>
          <cell r="C32" t="str">
            <v>Cape Flattery School District</v>
          </cell>
          <cell r="D32">
            <v>115834.05</v>
          </cell>
          <cell r="E32">
            <v>0</v>
          </cell>
          <cell r="F32">
            <v>164230.21999999997</v>
          </cell>
          <cell r="G32">
            <v>0</v>
          </cell>
          <cell r="H32">
            <v>0</v>
          </cell>
          <cell r="I32">
            <v>11.68</v>
          </cell>
          <cell r="J32">
            <v>9917.2999999999993</v>
          </cell>
          <cell r="K32">
            <v>108378.99</v>
          </cell>
          <cell r="L32">
            <v>9279.02</v>
          </cell>
          <cell r="M32">
            <v>638.27999999999884</v>
          </cell>
          <cell r="N32">
            <v>7455.11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 t="str">
            <v>05402</v>
          </cell>
          <cell r="C33" t="str">
            <v>Quillayute Valley School District</v>
          </cell>
          <cell r="D33">
            <v>416762.04</v>
          </cell>
          <cell r="E33">
            <v>0</v>
          </cell>
          <cell r="F33">
            <v>464248.02999999997</v>
          </cell>
          <cell r="G33">
            <v>0</v>
          </cell>
          <cell r="H33">
            <v>0</v>
          </cell>
          <cell r="I33">
            <v>26.16</v>
          </cell>
          <cell r="J33">
            <v>15931.27</v>
          </cell>
          <cell r="K33">
            <v>242375.62</v>
          </cell>
          <cell r="L33">
            <v>9265.1200000000008</v>
          </cell>
          <cell r="M33">
            <v>6666.15</v>
          </cell>
          <cell r="N33">
            <v>174386.48</v>
          </cell>
          <cell r="O33">
            <v>0</v>
          </cell>
          <cell r="P33">
            <v>0</v>
          </cell>
          <cell r="Q33">
            <v>0</v>
          </cell>
          <cell r="R33">
            <v>-176.62</v>
          </cell>
          <cell r="S33">
            <v>176.62</v>
          </cell>
        </row>
        <row r="34">
          <cell r="B34" t="str">
            <v>05903</v>
          </cell>
          <cell r="C34" t="str">
            <v>Quileute Tribal School District</v>
          </cell>
          <cell r="D34">
            <v>1228.8499999999999</v>
          </cell>
          <cell r="E34">
            <v>0</v>
          </cell>
          <cell r="F34">
            <v>39192.93</v>
          </cell>
          <cell r="G34">
            <v>0</v>
          </cell>
          <cell r="H34">
            <v>0</v>
          </cell>
          <cell r="I34">
            <v>0.14000000000000001</v>
          </cell>
          <cell r="J34">
            <v>8777.5</v>
          </cell>
          <cell r="K34">
            <v>1181.73</v>
          </cell>
          <cell r="L34">
            <v>8440.93</v>
          </cell>
          <cell r="M34">
            <v>336.56999999999971</v>
          </cell>
          <cell r="N34">
            <v>47.12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 t="str">
            <v>06037</v>
          </cell>
          <cell r="C35" t="str">
            <v>Vancouver School District</v>
          </cell>
          <cell r="D35">
            <v>17196790.390000001</v>
          </cell>
          <cell r="E35">
            <v>693928.27</v>
          </cell>
          <cell r="F35">
            <v>16883270.100000001</v>
          </cell>
          <cell r="G35">
            <v>1007448.56</v>
          </cell>
          <cell r="H35">
            <v>0</v>
          </cell>
          <cell r="I35">
            <v>1721.68</v>
          </cell>
          <cell r="J35">
            <v>9988.3799999999992</v>
          </cell>
          <cell r="K35">
            <v>16611885.560000001</v>
          </cell>
          <cell r="L35">
            <v>9648.65</v>
          </cell>
          <cell r="M35">
            <v>339.72999999999956</v>
          </cell>
          <cell r="N35">
            <v>584906.35</v>
          </cell>
          <cell r="O35">
            <v>0</v>
          </cell>
          <cell r="P35">
            <v>1007448.56</v>
          </cell>
          <cell r="Q35">
            <v>0</v>
          </cell>
          <cell r="R35">
            <v>0</v>
          </cell>
          <cell r="S35">
            <v>0</v>
          </cell>
        </row>
        <row r="36">
          <cell r="B36" t="str">
            <v>06098</v>
          </cell>
          <cell r="C36" t="str">
            <v>Hockinson School District</v>
          </cell>
          <cell r="D36">
            <v>826303.83</v>
          </cell>
          <cell r="E36">
            <v>71035.990000000005</v>
          </cell>
          <cell r="F36">
            <v>814726.94</v>
          </cell>
          <cell r="G36">
            <v>82612.88</v>
          </cell>
          <cell r="H36">
            <v>0</v>
          </cell>
          <cell r="I36">
            <v>81.81</v>
          </cell>
          <cell r="J36">
            <v>10100.280000000001</v>
          </cell>
          <cell r="K36">
            <v>789343.38</v>
          </cell>
          <cell r="L36">
            <v>9648.5</v>
          </cell>
          <cell r="M36">
            <v>451.78000000000065</v>
          </cell>
          <cell r="N36">
            <v>36960.120000000003</v>
          </cell>
          <cell r="O36">
            <v>0</v>
          </cell>
          <cell r="P36">
            <v>82612.88</v>
          </cell>
          <cell r="Q36">
            <v>0</v>
          </cell>
          <cell r="R36">
            <v>0</v>
          </cell>
          <cell r="S36">
            <v>0</v>
          </cell>
        </row>
        <row r="37">
          <cell r="B37" t="str">
            <v>06101</v>
          </cell>
          <cell r="C37" t="str">
            <v>La Center School District</v>
          </cell>
          <cell r="D37">
            <v>1179626.45</v>
          </cell>
          <cell r="E37">
            <v>47619.44</v>
          </cell>
          <cell r="F37">
            <v>1303264.7</v>
          </cell>
          <cell r="G37">
            <v>0</v>
          </cell>
          <cell r="H37">
            <v>0</v>
          </cell>
          <cell r="I37">
            <v>115</v>
          </cell>
          <cell r="J37">
            <v>10257.620000000001</v>
          </cell>
          <cell r="K37">
            <v>1130786.08</v>
          </cell>
          <cell r="L37">
            <v>9832.92</v>
          </cell>
          <cell r="M37">
            <v>424.70000000000073</v>
          </cell>
          <cell r="N37">
            <v>48840.5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B38" t="str">
            <v>06103</v>
          </cell>
          <cell r="C38" t="str">
            <v>Green Mountain School District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 t="str">
            <v>06112</v>
          </cell>
          <cell r="C39" t="str">
            <v>Washougal School District</v>
          </cell>
          <cell r="D39">
            <v>1905629.86</v>
          </cell>
          <cell r="E39">
            <v>0</v>
          </cell>
          <cell r="F39">
            <v>2004948.4800000002</v>
          </cell>
          <cell r="G39">
            <v>0</v>
          </cell>
          <cell r="H39">
            <v>0</v>
          </cell>
          <cell r="I39">
            <v>190.79</v>
          </cell>
          <cell r="J39">
            <v>9988.1</v>
          </cell>
          <cell r="K39">
            <v>1840923.28</v>
          </cell>
          <cell r="L39">
            <v>9648.9500000000007</v>
          </cell>
          <cell r="M39">
            <v>339.14999999999964</v>
          </cell>
          <cell r="N39">
            <v>64706.43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 t="str">
            <v>06114</v>
          </cell>
          <cell r="C40" t="str">
            <v>Evergreen School District (Clark)</v>
          </cell>
          <cell r="D40">
            <v>20921425.719999999</v>
          </cell>
          <cell r="E40">
            <v>885716.89</v>
          </cell>
          <cell r="F40">
            <v>20717983.240000002</v>
          </cell>
          <cell r="G40">
            <v>1089159.3700000001</v>
          </cell>
          <cell r="H40">
            <v>0</v>
          </cell>
          <cell r="I40">
            <v>2053.64</v>
          </cell>
          <cell r="J40">
            <v>10187.48</v>
          </cell>
          <cell r="K40">
            <v>20193821.850000001</v>
          </cell>
          <cell r="L40">
            <v>9833.18</v>
          </cell>
          <cell r="M40">
            <v>354.29999999999927</v>
          </cell>
          <cell r="N40">
            <v>727604.65</v>
          </cell>
          <cell r="O40">
            <v>0</v>
          </cell>
          <cell r="P40">
            <v>1089159.3700000001</v>
          </cell>
          <cell r="Q40">
            <v>0</v>
          </cell>
          <cell r="R40">
            <v>0</v>
          </cell>
          <cell r="S40">
            <v>0</v>
          </cell>
        </row>
        <row r="41">
          <cell r="B41" t="str">
            <v>06117</v>
          </cell>
          <cell r="C41" t="str">
            <v>Camas School District</v>
          </cell>
          <cell r="D41">
            <v>4163425.14</v>
          </cell>
          <cell r="E41">
            <v>0</v>
          </cell>
          <cell r="F41">
            <v>4150879.7199999997</v>
          </cell>
          <cell r="G41">
            <v>12545.42</v>
          </cell>
          <cell r="H41">
            <v>0</v>
          </cell>
          <cell r="I41">
            <v>407.59</v>
          </cell>
          <cell r="J41">
            <v>10214.74</v>
          </cell>
          <cell r="K41">
            <v>4007808.09</v>
          </cell>
          <cell r="L41">
            <v>9832.94</v>
          </cell>
          <cell r="M41">
            <v>381.79999999999927</v>
          </cell>
          <cell r="N41">
            <v>155617.85999999999</v>
          </cell>
          <cell r="O41">
            <v>0</v>
          </cell>
          <cell r="P41">
            <v>12545.42</v>
          </cell>
          <cell r="Q41">
            <v>0</v>
          </cell>
          <cell r="R41">
            <v>0</v>
          </cell>
          <cell r="S41">
            <v>0</v>
          </cell>
        </row>
        <row r="42">
          <cell r="B42" t="str">
            <v>06119</v>
          </cell>
          <cell r="C42" t="str">
            <v>Battle Ground School District</v>
          </cell>
          <cell r="D42">
            <v>10069751.09</v>
          </cell>
          <cell r="E42">
            <v>800679.32</v>
          </cell>
          <cell r="F42">
            <v>10470805.640000001</v>
          </cell>
          <cell r="G42">
            <v>399624.77</v>
          </cell>
          <cell r="H42">
            <v>0</v>
          </cell>
          <cell r="I42">
            <v>986.16</v>
          </cell>
          <cell r="J42">
            <v>10211.07</v>
          </cell>
          <cell r="K42">
            <v>9697079.7400000002</v>
          </cell>
          <cell r="L42">
            <v>9833.17</v>
          </cell>
          <cell r="M42">
            <v>377.89999999999964</v>
          </cell>
          <cell r="N42">
            <v>372669.86</v>
          </cell>
          <cell r="O42">
            <v>0</v>
          </cell>
          <cell r="P42">
            <v>399624.77</v>
          </cell>
          <cell r="Q42">
            <v>0</v>
          </cell>
          <cell r="R42">
            <v>0</v>
          </cell>
          <cell r="S42">
            <v>0</v>
          </cell>
        </row>
        <row r="43">
          <cell r="B43" t="str">
            <v>06122</v>
          </cell>
          <cell r="C43" t="str">
            <v>Ridgefield School District</v>
          </cell>
          <cell r="D43">
            <v>2164060.7400000002</v>
          </cell>
          <cell r="E43">
            <v>0</v>
          </cell>
          <cell r="F43">
            <v>2148875.73</v>
          </cell>
          <cell r="G43">
            <v>15185.01</v>
          </cell>
          <cell r="H43">
            <v>0</v>
          </cell>
          <cell r="I43">
            <v>215.63</v>
          </cell>
          <cell r="J43">
            <v>10035.99</v>
          </cell>
          <cell r="K43">
            <v>2080540.58</v>
          </cell>
          <cell r="L43">
            <v>9648.66</v>
          </cell>
          <cell r="M43">
            <v>387.32999999999993</v>
          </cell>
          <cell r="N43">
            <v>83519.97</v>
          </cell>
          <cell r="O43">
            <v>0</v>
          </cell>
          <cell r="P43">
            <v>15185.01</v>
          </cell>
          <cell r="Q43">
            <v>0</v>
          </cell>
          <cell r="R43">
            <v>0</v>
          </cell>
          <cell r="S43">
            <v>0</v>
          </cell>
        </row>
        <row r="44">
          <cell r="B44" t="str">
            <v>06901</v>
          </cell>
          <cell r="C44" t="str">
            <v>Rooted School Vancouver</v>
          </cell>
          <cell r="D44">
            <v>79815.259999999995</v>
          </cell>
          <cell r="E44">
            <v>0</v>
          </cell>
          <cell r="F44">
            <v>0</v>
          </cell>
          <cell r="G44">
            <v>7981.53</v>
          </cell>
          <cell r="H44">
            <v>-71833.73</v>
          </cell>
          <cell r="I44">
            <v>8.0299999999999994</v>
          </cell>
          <cell r="J44">
            <v>9939.6299999999992</v>
          </cell>
          <cell r="K44">
            <v>77328.710000000006</v>
          </cell>
          <cell r="L44">
            <v>9629.98</v>
          </cell>
          <cell r="M44">
            <v>309.64999999999964</v>
          </cell>
          <cell r="N44">
            <v>2486.4899999999998</v>
          </cell>
          <cell r="O44">
            <v>-2486.4899999999998</v>
          </cell>
          <cell r="P44">
            <v>0</v>
          </cell>
          <cell r="Q44">
            <v>-2486.4899999999998</v>
          </cell>
          <cell r="R44">
            <v>0</v>
          </cell>
          <cell r="S44">
            <v>2486.4899999999998</v>
          </cell>
        </row>
        <row r="45">
          <cell r="B45" t="str">
            <v>07002</v>
          </cell>
          <cell r="C45" t="str">
            <v>Dayton School District</v>
          </cell>
          <cell r="D45">
            <v>250656.95</v>
          </cell>
          <cell r="E45">
            <v>0</v>
          </cell>
          <cell r="F45">
            <v>251383.01</v>
          </cell>
          <cell r="G45">
            <v>0</v>
          </cell>
          <cell r="H45">
            <v>0</v>
          </cell>
          <cell r="I45">
            <v>23.7</v>
          </cell>
          <cell r="J45">
            <v>10576.24</v>
          </cell>
          <cell r="K45">
            <v>223904.64000000001</v>
          </cell>
          <cell r="L45">
            <v>9447.4500000000007</v>
          </cell>
          <cell r="M45">
            <v>1128.7899999999991</v>
          </cell>
          <cell r="N45">
            <v>26752.32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 t="str">
            <v>07035</v>
          </cell>
          <cell r="C46" t="str">
            <v>Starbuck School District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 t="str">
            <v>08122</v>
          </cell>
          <cell r="C47" t="str">
            <v>Longview School District</v>
          </cell>
          <cell r="D47">
            <v>3368487.73</v>
          </cell>
          <cell r="E47">
            <v>165544.72</v>
          </cell>
          <cell r="F47">
            <v>3306940.69</v>
          </cell>
          <cell r="G47">
            <v>227091.76</v>
          </cell>
          <cell r="H47">
            <v>0</v>
          </cell>
          <cell r="I47">
            <v>339.05</v>
          </cell>
          <cell r="J47">
            <v>9935.08</v>
          </cell>
          <cell r="K47">
            <v>3141687.5</v>
          </cell>
          <cell r="L47">
            <v>9266.15</v>
          </cell>
          <cell r="M47">
            <v>668.93000000000029</v>
          </cell>
          <cell r="N47">
            <v>226800.72</v>
          </cell>
          <cell r="O47">
            <v>0</v>
          </cell>
          <cell r="P47">
            <v>227091.76</v>
          </cell>
          <cell r="Q47">
            <v>0</v>
          </cell>
          <cell r="R47">
            <v>0</v>
          </cell>
          <cell r="S47">
            <v>0</v>
          </cell>
        </row>
        <row r="48">
          <cell r="B48" t="str">
            <v>08130</v>
          </cell>
          <cell r="C48" t="str">
            <v>Toutle Lake School District</v>
          </cell>
          <cell r="D48">
            <v>309686.90000000002</v>
          </cell>
          <cell r="E48">
            <v>0</v>
          </cell>
          <cell r="F48">
            <v>326586.82999999996</v>
          </cell>
          <cell r="G48">
            <v>0</v>
          </cell>
          <cell r="H48">
            <v>0</v>
          </cell>
          <cell r="I48">
            <v>29.06</v>
          </cell>
          <cell r="J48">
            <v>10656.81</v>
          </cell>
          <cell r="K48">
            <v>270551.14</v>
          </cell>
          <cell r="L48">
            <v>9310.09</v>
          </cell>
          <cell r="M48">
            <v>1346.7199999999993</v>
          </cell>
          <cell r="N48">
            <v>39135.68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 t="str">
            <v>08401</v>
          </cell>
          <cell r="C49" t="str">
            <v>Castle Rock School District</v>
          </cell>
          <cell r="D49">
            <v>993643.18</v>
          </cell>
          <cell r="E49">
            <v>0</v>
          </cell>
          <cell r="F49">
            <v>893642.51000000024</v>
          </cell>
          <cell r="G49">
            <v>99364.32</v>
          </cell>
          <cell r="H49">
            <v>-636.35</v>
          </cell>
          <cell r="I49">
            <v>99.93</v>
          </cell>
          <cell r="J49">
            <v>9943.39</v>
          </cell>
          <cell r="K49">
            <v>925924.2</v>
          </cell>
          <cell r="L49">
            <v>9265.73</v>
          </cell>
          <cell r="M49">
            <v>677.65999999999985</v>
          </cell>
          <cell r="N49">
            <v>67718.559999999998</v>
          </cell>
          <cell r="O49">
            <v>-636.35</v>
          </cell>
          <cell r="P49">
            <v>99364.32</v>
          </cell>
          <cell r="Q49">
            <v>-636.35</v>
          </cell>
          <cell r="R49">
            <v>0</v>
          </cell>
          <cell r="S49">
            <v>636.35</v>
          </cell>
        </row>
        <row r="50">
          <cell r="B50" t="str">
            <v>08402</v>
          </cell>
          <cell r="C50" t="str">
            <v>Kalama School District</v>
          </cell>
          <cell r="D50">
            <v>331145.11</v>
          </cell>
          <cell r="E50">
            <v>2830.5</v>
          </cell>
          <cell r="F50">
            <v>435009.95</v>
          </cell>
          <cell r="G50">
            <v>0</v>
          </cell>
          <cell r="H50">
            <v>0</v>
          </cell>
          <cell r="I50">
            <v>30.5</v>
          </cell>
          <cell r="J50">
            <v>10857.22</v>
          </cell>
          <cell r="K50">
            <v>282645.62</v>
          </cell>
          <cell r="L50">
            <v>9267.07</v>
          </cell>
          <cell r="M50">
            <v>1590.1499999999996</v>
          </cell>
          <cell r="N50">
            <v>48499.58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 t="str">
            <v>08404</v>
          </cell>
          <cell r="C51" t="str">
            <v>Woodland School District</v>
          </cell>
          <cell r="D51">
            <v>685166.47</v>
          </cell>
          <cell r="E51">
            <v>0</v>
          </cell>
          <cell r="F51">
            <v>694545.59</v>
          </cell>
          <cell r="G51">
            <v>0</v>
          </cell>
          <cell r="H51">
            <v>0</v>
          </cell>
          <cell r="I51">
            <v>69.61</v>
          </cell>
          <cell r="J51">
            <v>9842.93</v>
          </cell>
          <cell r="K51">
            <v>644966.93000000005</v>
          </cell>
          <cell r="L51">
            <v>9265.43</v>
          </cell>
          <cell r="M51">
            <v>577.5</v>
          </cell>
          <cell r="N51">
            <v>40199.78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 t="str">
            <v>08458</v>
          </cell>
          <cell r="C52" t="str">
            <v>Kelso School District</v>
          </cell>
          <cell r="D52">
            <v>4049972.25</v>
          </cell>
          <cell r="E52">
            <v>104786.65</v>
          </cell>
          <cell r="F52">
            <v>4028794.6500000008</v>
          </cell>
          <cell r="G52">
            <v>125964.25</v>
          </cell>
          <cell r="H52">
            <v>0</v>
          </cell>
          <cell r="I52">
            <v>416.85</v>
          </cell>
          <cell r="J52">
            <v>9715.66</v>
          </cell>
          <cell r="K52">
            <v>3862481.88</v>
          </cell>
          <cell r="L52">
            <v>9265.8799999999992</v>
          </cell>
          <cell r="M52">
            <v>449.78000000000065</v>
          </cell>
          <cell r="N52">
            <v>187490.79</v>
          </cell>
          <cell r="O52">
            <v>0</v>
          </cell>
          <cell r="P52">
            <v>125964.25</v>
          </cell>
          <cell r="Q52">
            <v>0</v>
          </cell>
          <cell r="R52">
            <v>0</v>
          </cell>
          <cell r="S52">
            <v>0</v>
          </cell>
        </row>
        <row r="53">
          <cell r="B53" t="str">
            <v>09013</v>
          </cell>
          <cell r="C53" t="str">
            <v>Orondo School District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 t="str">
            <v>09075</v>
          </cell>
          <cell r="C54" t="str">
            <v>Bridgeport School District</v>
          </cell>
          <cell r="D54">
            <v>299840.73</v>
          </cell>
          <cell r="E54">
            <v>0</v>
          </cell>
          <cell r="F54">
            <v>315527.24</v>
          </cell>
          <cell r="G54">
            <v>0</v>
          </cell>
          <cell r="H54">
            <v>0</v>
          </cell>
          <cell r="I54">
            <v>31.39</v>
          </cell>
          <cell r="J54">
            <v>9552.11</v>
          </cell>
          <cell r="K54">
            <v>290868.63</v>
          </cell>
          <cell r="L54">
            <v>9266.2800000000007</v>
          </cell>
          <cell r="M54">
            <v>285.82999999999993</v>
          </cell>
          <cell r="N54">
            <v>8972.2000000000007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 t="str">
            <v>09102</v>
          </cell>
          <cell r="C55" t="str">
            <v>Palisades School District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 t="str">
            <v>09206</v>
          </cell>
          <cell r="C56" t="str">
            <v>Eastmont School District</v>
          </cell>
          <cell r="D56">
            <v>3885597.72</v>
          </cell>
          <cell r="E56">
            <v>36082.46</v>
          </cell>
          <cell r="F56">
            <v>3731592.6499999994</v>
          </cell>
          <cell r="G56">
            <v>190087.53</v>
          </cell>
          <cell r="H56">
            <v>0</v>
          </cell>
          <cell r="I56">
            <v>396.74</v>
          </cell>
          <cell r="J56">
            <v>9793.81</v>
          </cell>
          <cell r="K56">
            <v>3676047.76</v>
          </cell>
          <cell r="L56">
            <v>9265.6299999999992</v>
          </cell>
          <cell r="M56">
            <v>528.18000000000029</v>
          </cell>
          <cell r="N56">
            <v>209550.13</v>
          </cell>
          <cell r="O56">
            <v>0</v>
          </cell>
          <cell r="P56">
            <v>190087.53</v>
          </cell>
          <cell r="Q56">
            <v>0</v>
          </cell>
          <cell r="R56">
            <v>0</v>
          </cell>
          <cell r="S56">
            <v>0</v>
          </cell>
        </row>
        <row r="57">
          <cell r="B57" t="str">
            <v>09207</v>
          </cell>
          <cell r="C57" t="str">
            <v>Mansfield School District</v>
          </cell>
          <cell r="D57">
            <v>44812.02</v>
          </cell>
          <cell r="E57">
            <v>0</v>
          </cell>
          <cell r="F57">
            <v>126658.40000000001</v>
          </cell>
          <cell r="G57">
            <v>0</v>
          </cell>
          <cell r="H57">
            <v>0</v>
          </cell>
          <cell r="I57">
            <v>4.7</v>
          </cell>
          <cell r="J57">
            <v>9534.4699999999993</v>
          </cell>
          <cell r="K57">
            <v>43535.76</v>
          </cell>
          <cell r="L57">
            <v>9262.93</v>
          </cell>
          <cell r="M57">
            <v>271.53999999999905</v>
          </cell>
          <cell r="N57">
            <v>1276.24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 t="str">
            <v>09209</v>
          </cell>
          <cell r="C58" t="str">
            <v>Waterville School District</v>
          </cell>
          <cell r="D58">
            <v>208716.31</v>
          </cell>
          <cell r="E58">
            <v>0</v>
          </cell>
          <cell r="F58">
            <v>208716.45</v>
          </cell>
          <cell r="G58">
            <v>0</v>
          </cell>
          <cell r="H58">
            <v>0</v>
          </cell>
          <cell r="I58">
            <v>21.53</v>
          </cell>
          <cell r="J58">
            <v>9694.2099999999991</v>
          </cell>
          <cell r="K58">
            <v>199396.57</v>
          </cell>
          <cell r="L58">
            <v>9261.34</v>
          </cell>
          <cell r="M58">
            <v>432.86999999999898</v>
          </cell>
          <cell r="N58">
            <v>9319.69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 t="str">
            <v>10003</v>
          </cell>
          <cell r="C59" t="str">
            <v>Keller School District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 t="str">
            <v>10050</v>
          </cell>
          <cell r="C60" t="str">
            <v>Curlew School District</v>
          </cell>
          <cell r="D60">
            <v>57270.69</v>
          </cell>
          <cell r="E60">
            <v>0</v>
          </cell>
          <cell r="F60">
            <v>0</v>
          </cell>
          <cell r="G60">
            <v>5727.07</v>
          </cell>
          <cell r="H60">
            <v>-51543.62</v>
          </cell>
          <cell r="I60">
            <v>5.0999999999999996</v>
          </cell>
          <cell r="J60">
            <v>11229.55</v>
          </cell>
          <cell r="K60">
            <v>47564.12</v>
          </cell>
          <cell r="L60">
            <v>9326.2999999999993</v>
          </cell>
          <cell r="M60">
            <v>1903.25</v>
          </cell>
          <cell r="N60">
            <v>9706.58</v>
          </cell>
          <cell r="O60">
            <v>-9706.58</v>
          </cell>
          <cell r="P60">
            <v>0</v>
          </cell>
          <cell r="Q60">
            <v>-9706.58</v>
          </cell>
          <cell r="R60">
            <v>0</v>
          </cell>
          <cell r="S60">
            <v>9706.58</v>
          </cell>
        </row>
        <row r="61">
          <cell r="B61" t="str">
            <v>10065</v>
          </cell>
          <cell r="C61" t="str">
            <v>Orient School District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 t="str">
            <v>10070</v>
          </cell>
          <cell r="C62" t="str">
            <v>Inchelium School District</v>
          </cell>
          <cell r="D62">
            <v>70648.52</v>
          </cell>
          <cell r="E62">
            <v>0</v>
          </cell>
          <cell r="F62">
            <v>79636.28</v>
          </cell>
          <cell r="G62">
            <v>0</v>
          </cell>
          <cell r="H62">
            <v>0</v>
          </cell>
          <cell r="I62">
            <v>6.51</v>
          </cell>
          <cell r="J62">
            <v>10852.31</v>
          </cell>
          <cell r="K62">
            <v>60253.79</v>
          </cell>
          <cell r="L62">
            <v>9255.57</v>
          </cell>
          <cell r="M62">
            <v>1596.7399999999998</v>
          </cell>
          <cell r="N62">
            <v>10394.780000000001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 t="str">
            <v>10309</v>
          </cell>
          <cell r="C63" t="str">
            <v>Republic School District</v>
          </cell>
          <cell r="D63">
            <v>95046.81</v>
          </cell>
          <cell r="E63">
            <v>0</v>
          </cell>
          <cell r="F63">
            <v>159899.35999999999</v>
          </cell>
          <cell r="G63">
            <v>0</v>
          </cell>
          <cell r="H63">
            <v>0</v>
          </cell>
          <cell r="I63">
            <v>8.8699999999999992</v>
          </cell>
          <cell r="J63">
            <v>10715.54</v>
          </cell>
          <cell r="K63">
            <v>82523.100000000006</v>
          </cell>
          <cell r="L63">
            <v>9303.6200000000008</v>
          </cell>
          <cell r="M63">
            <v>1411.92</v>
          </cell>
          <cell r="N63">
            <v>12523.73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 t="str">
            <v>11001</v>
          </cell>
          <cell r="C64" t="str">
            <v>Pasco School District</v>
          </cell>
          <cell r="D64">
            <v>11783966.119999999</v>
          </cell>
          <cell r="E64">
            <v>1060978.67</v>
          </cell>
          <cell r="F64">
            <v>12078526.020000001</v>
          </cell>
          <cell r="G64">
            <v>766418.77</v>
          </cell>
          <cell r="H64">
            <v>0</v>
          </cell>
          <cell r="I64">
            <v>1185.32</v>
          </cell>
          <cell r="J64">
            <v>9941.59</v>
          </cell>
          <cell r="K64">
            <v>10982947.07</v>
          </cell>
          <cell r="L64">
            <v>9265.81</v>
          </cell>
          <cell r="M64">
            <v>675.78000000000065</v>
          </cell>
          <cell r="N64">
            <v>801015.55</v>
          </cell>
          <cell r="O64">
            <v>0</v>
          </cell>
          <cell r="P64">
            <v>766418.77</v>
          </cell>
          <cell r="Q64">
            <v>0</v>
          </cell>
          <cell r="R64">
            <v>0</v>
          </cell>
          <cell r="S64">
            <v>0</v>
          </cell>
        </row>
        <row r="65">
          <cell r="B65" t="str">
            <v>11051</v>
          </cell>
          <cell r="C65" t="str">
            <v>North Franklin School District</v>
          </cell>
          <cell r="D65">
            <v>1210870.24</v>
          </cell>
          <cell r="E65">
            <v>44843.26</v>
          </cell>
          <cell r="F65">
            <v>1138187.4899999998</v>
          </cell>
          <cell r="G65">
            <v>117526.01</v>
          </cell>
          <cell r="H65">
            <v>0</v>
          </cell>
          <cell r="I65">
            <v>123.41</v>
          </cell>
          <cell r="J65">
            <v>9811.77</v>
          </cell>
          <cell r="K65">
            <v>1143611.94</v>
          </cell>
          <cell r="L65">
            <v>9266.77</v>
          </cell>
          <cell r="M65">
            <v>545</v>
          </cell>
          <cell r="N65">
            <v>67258.45</v>
          </cell>
          <cell r="O65">
            <v>0</v>
          </cell>
          <cell r="P65">
            <v>117526.01</v>
          </cell>
          <cell r="Q65">
            <v>0</v>
          </cell>
          <cell r="R65">
            <v>0</v>
          </cell>
          <cell r="S65">
            <v>0</v>
          </cell>
        </row>
        <row r="66">
          <cell r="B66" t="str">
            <v>11054</v>
          </cell>
          <cell r="C66" t="str">
            <v>Star School District No. 054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 t="str">
            <v>11056</v>
          </cell>
          <cell r="C67" t="str">
            <v>Kahlotus School District</v>
          </cell>
          <cell r="D67">
            <v>38610.839999999997</v>
          </cell>
          <cell r="E67">
            <v>0</v>
          </cell>
          <cell r="F67">
            <v>235812.06000000003</v>
          </cell>
          <cell r="G67">
            <v>0</v>
          </cell>
          <cell r="H67">
            <v>0</v>
          </cell>
          <cell r="I67">
            <v>4.0199999999999996</v>
          </cell>
          <cell r="J67">
            <v>9604.69</v>
          </cell>
          <cell r="K67">
            <v>37585.85</v>
          </cell>
          <cell r="L67">
            <v>9349.7099999999991</v>
          </cell>
          <cell r="M67">
            <v>254.98000000000138</v>
          </cell>
          <cell r="N67">
            <v>1025.02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 t="str">
            <v>12110</v>
          </cell>
          <cell r="C68" t="str">
            <v>Pomeroy School District</v>
          </cell>
          <cell r="D68">
            <v>305048.38</v>
          </cell>
          <cell r="E68">
            <v>0</v>
          </cell>
          <cell r="F68">
            <v>355968.47000000003</v>
          </cell>
          <cell r="G68">
            <v>0</v>
          </cell>
          <cell r="H68">
            <v>0</v>
          </cell>
          <cell r="I68">
            <v>31.45</v>
          </cell>
          <cell r="J68">
            <v>9699.4699999999993</v>
          </cell>
          <cell r="K68">
            <v>292880.7</v>
          </cell>
          <cell r="L68">
            <v>9312.58</v>
          </cell>
          <cell r="M68">
            <v>386.88999999999942</v>
          </cell>
          <cell r="N68">
            <v>12167.69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13073</v>
          </cell>
          <cell r="C69" t="str">
            <v>Wahluke School District</v>
          </cell>
          <cell r="D69">
            <v>1848378.87</v>
          </cell>
          <cell r="E69">
            <v>28097.119999999999</v>
          </cell>
          <cell r="F69">
            <v>1840730.0599999998</v>
          </cell>
          <cell r="G69">
            <v>35745.93</v>
          </cell>
          <cell r="H69">
            <v>0</v>
          </cell>
          <cell r="I69">
            <v>188.63</v>
          </cell>
          <cell r="J69">
            <v>9798.9699999999993</v>
          </cell>
          <cell r="K69">
            <v>1747764.27</v>
          </cell>
          <cell r="L69">
            <v>9265.57</v>
          </cell>
          <cell r="M69">
            <v>533.39999999999964</v>
          </cell>
          <cell r="N69">
            <v>100615.24</v>
          </cell>
          <cell r="O69">
            <v>0</v>
          </cell>
          <cell r="P69">
            <v>35745.93</v>
          </cell>
          <cell r="Q69">
            <v>0</v>
          </cell>
          <cell r="R69">
            <v>0</v>
          </cell>
          <cell r="S69">
            <v>0</v>
          </cell>
        </row>
        <row r="70">
          <cell r="B70" t="str">
            <v>13144</v>
          </cell>
          <cell r="C70" t="str">
            <v>Quincy School District</v>
          </cell>
          <cell r="D70">
            <v>2614929.29</v>
          </cell>
          <cell r="E70">
            <v>38394.51</v>
          </cell>
          <cell r="F70">
            <v>2515263.9600000004</v>
          </cell>
          <cell r="G70">
            <v>138059.84</v>
          </cell>
          <cell r="H70">
            <v>0</v>
          </cell>
          <cell r="I70">
            <v>269.14999999999998</v>
          </cell>
          <cell r="J70">
            <v>9715.51</v>
          </cell>
          <cell r="K70">
            <v>2493882.65</v>
          </cell>
          <cell r="L70">
            <v>9265.77</v>
          </cell>
          <cell r="M70">
            <v>449.73999999999978</v>
          </cell>
          <cell r="N70">
            <v>121047.52</v>
          </cell>
          <cell r="O70">
            <v>0</v>
          </cell>
          <cell r="P70">
            <v>138059.84</v>
          </cell>
          <cell r="Q70">
            <v>0</v>
          </cell>
          <cell r="R70">
            <v>0</v>
          </cell>
          <cell r="S70">
            <v>0</v>
          </cell>
        </row>
        <row r="71">
          <cell r="B71" t="str">
            <v>13146</v>
          </cell>
          <cell r="C71" t="str">
            <v>Warden School District</v>
          </cell>
          <cell r="D71">
            <v>536535.34</v>
          </cell>
          <cell r="E71">
            <v>34559.449999999997</v>
          </cell>
          <cell r="F71">
            <v>578063.58000000007</v>
          </cell>
          <cell r="G71">
            <v>0</v>
          </cell>
          <cell r="H71">
            <v>0</v>
          </cell>
          <cell r="I71">
            <v>51.2</v>
          </cell>
          <cell r="J71">
            <v>10479.209999999999</v>
          </cell>
          <cell r="K71">
            <v>474447.42</v>
          </cell>
          <cell r="L71">
            <v>9266.5499999999993</v>
          </cell>
          <cell r="M71">
            <v>1212.6599999999999</v>
          </cell>
          <cell r="N71">
            <v>62088.19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 t="str">
            <v>13151</v>
          </cell>
          <cell r="C72" t="str">
            <v>Coulee-Hartline School District</v>
          </cell>
          <cell r="D72">
            <v>188089.66</v>
          </cell>
          <cell r="E72">
            <v>0</v>
          </cell>
          <cell r="F72">
            <v>173510.51</v>
          </cell>
          <cell r="G72">
            <v>14579.15</v>
          </cell>
          <cell r="H72">
            <v>0</v>
          </cell>
          <cell r="I72">
            <v>18.989999999999998</v>
          </cell>
          <cell r="J72">
            <v>9904.67</v>
          </cell>
          <cell r="K72">
            <v>175958.16</v>
          </cell>
          <cell r="L72">
            <v>9265.83</v>
          </cell>
          <cell r="M72">
            <v>638.84000000000015</v>
          </cell>
          <cell r="N72">
            <v>12131.57</v>
          </cell>
          <cell r="O72">
            <v>0</v>
          </cell>
          <cell r="P72">
            <v>14579.15</v>
          </cell>
          <cell r="Q72">
            <v>0</v>
          </cell>
          <cell r="R72">
            <v>-257.01</v>
          </cell>
          <cell r="S72">
            <v>257.01</v>
          </cell>
        </row>
        <row r="73">
          <cell r="B73" t="str">
            <v>13156</v>
          </cell>
          <cell r="C73" t="str">
            <v>Soap Lake School District</v>
          </cell>
          <cell r="D73">
            <v>320317.67</v>
          </cell>
          <cell r="E73">
            <v>0</v>
          </cell>
          <cell r="F73">
            <v>291674.93999999994</v>
          </cell>
          <cell r="G73">
            <v>28642.73</v>
          </cell>
          <cell r="H73">
            <v>0</v>
          </cell>
          <cell r="I73">
            <v>32.36</v>
          </cell>
          <cell r="J73">
            <v>9898.57</v>
          </cell>
          <cell r="K73">
            <v>299776.67</v>
          </cell>
          <cell r="L73">
            <v>9263.7999999999993</v>
          </cell>
          <cell r="M73">
            <v>634.77000000000044</v>
          </cell>
          <cell r="N73">
            <v>20541.16</v>
          </cell>
          <cell r="O73">
            <v>0</v>
          </cell>
          <cell r="P73">
            <v>28642.73</v>
          </cell>
          <cell r="Q73">
            <v>0</v>
          </cell>
          <cell r="R73">
            <v>0</v>
          </cell>
          <cell r="S73">
            <v>0</v>
          </cell>
        </row>
        <row r="74">
          <cell r="B74" t="str">
            <v>13160</v>
          </cell>
          <cell r="C74" t="str">
            <v>Royal School District</v>
          </cell>
          <cell r="D74">
            <v>1191882.45</v>
          </cell>
          <cell r="E74">
            <v>77753.02</v>
          </cell>
          <cell r="F74">
            <v>1184778.25</v>
          </cell>
          <cell r="G74">
            <v>84857.22</v>
          </cell>
          <cell r="H74">
            <v>0</v>
          </cell>
          <cell r="I74">
            <v>121.88</v>
          </cell>
          <cell r="J74">
            <v>9779.15</v>
          </cell>
          <cell r="K74">
            <v>1129345.69</v>
          </cell>
          <cell r="L74">
            <v>9266.0499999999993</v>
          </cell>
          <cell r="M74">
            <v>513.10000000000036</v>
          </cell>
          <cell r="N74">
            <v>62536.63</v>
          </cell>
          <cell r="O74">
            <v>0</v>
          </cell>
          <cell r="P74">
            <v>84857.22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13161</v>
          </cell>
          <cell r="C75" t="str">
            <v>Moses Lake School District</v>
          </cell>
          <cell r="D75">
            <v>5185453.32</v>
          </cell>
          <cell r="E75">
            <v>0</v>
          </cell>
          <cell r="F75">
            <v>4914412.21</v>
          </cell>
          <cell r="G75">
            <v>271041.11</v>
          </cell>
          <cell r="H75">
            <v>0</v>
          </cell>
          <cell r="I75">
            <v>520.22</v>
          </cell>
          <cell r="J75">
            <v>9967.81</v>
          </cell>
          <cell r="K75">
            <v>4820304.72</v>
          </cell>
          <cell r="L75">
            <v>9265.9</v>
          </cell>
          <cell r="M75">
            <v>701.90999999999985</v>
          </cell>
          <cell r="N75">
            <v>365147.62</v>
          </cell>
          <cell r="O75">
            <v>0</v>
          </cell>
          <cell r="P75">
            <v>271041.11</v>
          </cell>
          <cell r="Q75">
            <v>0</v>
          </cell>
          <cell r="R75">
            <v>0</v>
          </cell>
          <cell r="S75">
            <v>0</v>
          </cell>
        </row>
        <row r="76">
          <cell r="B76" t="str">
            <v>13165</v>
          </cell>
          <cell r="C76" t="str">
            <v>Ephrata School District</v>
          </cell>
          <cell r="D76">
            <v>2172658.41</v>
          </cell>
          <cell r="E76">
            <v>124385.83</v>
          </cell>
          <cell r="F76">
            <v>2140449.64</v>
          </cell>
          <cell r="G76">
            <v>156594.6</v>
          </cell>
          <cell r="H76">
            <v>0</v>
          </cell>
          <cell r="I76">
            <v>219.22</v>
          </cell>
          <cell r="J76">
            <v>9910.86</v>
          </cell>
          <cell r="K76">
            <v>2071637.31</v>
          </cell>
          <cell r="L76">
            <v>9450.0400000000009</v>
          </cell>
          <cell r="M76">
            <v>460.81999999999971</v>
          </cell>
          <cell r="N76">
            <v>101020.96</v>
          </cell>
          <cell r="O76">
            <v>0</v>
          </cell>
          <cell r="P76">
            <v>156594.6</v>
          </cell>
          <cell r="Q76">
            <v>0</v>
          </cell>
          <cell r="R76">
            <v>0</v>
          </cell>
          <cell r="S76">
            <v>0</v>
          </cell>
        </row>
        <row r="77">
          <cell r="B77" t="str">
            <v>13167</v>
          </cell>
          <cell r="C77" t="str">
            <v>Wilson Creek School District</v>
          </cell>
          <cell r="D77">
            <v>71949.759999999995</v>
          </cell>
          <cell r="E77">
            <v>0</v>
          </cell>
          <cell r="F77">
            <v>186110.67</v>
          </cell>
          <cell r="G77">
            <v>0</v>
          </cell>
          <cell r="H77">
            <v>0</v>
          </cell>
          <cell r="I77">
            <v>7.03</v>
          </cell>
          <cell r="J77">
            <v>10234.67</v>
          </cell>
          <cell r="K77">
            <v>65560.53</v>
          </cell>
          <cell r="L77">
            <v>9325.82</v>
          </cell>
          <cell r="M77">
            <v>908.85000000000036</v>
          </cell>
          <cell r="N77">
            <v>6389.22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 t="str">
            <v>13301</v>
          </cell>
          <cell r="C78" t="str">
            <v>Grand Coulee Dam School District</v>
          </cell>
          <cell r="D78">
            <v>386205.09</v>
          </cell>
          <cell r="E78">
            <v>27884.87</v>
          </cell>
          <cell r="F78">
            <v>382738.26</v>
          </cell>
          <cell r="G78">
            <v>31351.7</v>
          </cell>
          <cell r="H78">
            <v>0</v>
          </cell>
          <cell r="I78">
            <v>35.33</v>
          </cell>
          <cell r="J78">
            <v>10931.36</v>
          </cell>
          <cell r="K78">
            <v>327497.23</v>
          </cell>
          <cell r="L78">
            <v>9269.66</v>
          </cell>
          <cell r="M78">
            <v>1661.7000000000007</v>
          </cell>
          <cell r="N78">
            <v>58707.86</v>
          </cell>
          <cell r="O78">
            <v>0</v>
          </cell>
          <cell r="P78">
            <v>31351.7</v>
          </cell>
          <cell r="Q78">
            <v>0</v>
          </cell>
          <cell r="R78">
            <v>0</v>
          </cell>
          <cell r="S78">
            <v>0</v>
          </cell>
        </row>
        <row r="79">
          <cell r="B79" t="str">
            <v>14005</v>
          </cell>
          <cell r="C79" t="str">
            <v>Aberdeen School District</v>
          </cell>
          <cell r="D79">
            <v>2594393.0299999998</v>
          </cell>
          <cell r="E79">
            <v>234222.92</v>
          </cell>
          <cell r="F79">
            <v>2663001.66</v>
          </cell>
          <cell r="G79">
            <v>165614.29</v>
          </cell>
          <cell r="H79">
            <v>0</v>
          </cell>
          <cell r="I79">
            <v>259.27999999999997</v>
          </cell>
          <cell r="J79">
            <v>10006.14</v>
          </cell>
          <cell r="K79">
            <v>2402393.21</v>
          </cell>
          <cell r="L79">
            <v>9265.6299999999992</v>
          </cell>
          <cell r="M79">
            <v>740.51000000000022</v>
          </cell>
          <cell r="N79">
            <v>191999.43</v>
          </cell>
          <cell r="O79">
            <v>0</v>
          </cell>
          <cell r="P79">
            <v>165614.29</v>
          </cell>
          <cell r="Q79">
            <v>0</v>
          </cell>
          <cell r="R79">
            <v>0</v>
          </cell>
          <cell r="S79">
            <v>0</v>
          </cell>
        </row>
        <row r="80">
          <cell r="B80" t="str">
            <v>14028</v>
          </cell>
          <cell r="C80" t="str">
            <v>Hoquiam School District</v>
          </cell>
          <cell r="D80">
            <v>1007858.6</v>
          </cell>
          <cell r="E80">
            <v>60960.07</v>
          </cell>
          <cell r="F80">
            <v>1060360.3800000001</v>
          </cell>
          <cell r="G80">
            <v>8458.2900000000009</v>
          </cell>
          <cell r="H80">
            <v>0</v>
          </cell>
          <cell r="I80">
            <v>102.27</v>
          </cell>
          <cell r="J80">
            <v>9854.8799999999992</v>
          </cell>
          <cell r="K80">
            <v>947598.92</v>
          </cell>
          <cell r="L80">
            <v>9265.66</v>
          </cell>
          <cell r="M80">
            <v>589.21999999999935</v>
          </cell>
          <cell r="N80">
            <v>60259.53</v>
          </cell>
          <cell r="O80">
            <v>0</v>
          </cell>
          <cell r="P80">
            <v>8458.2900000000009</v>
          </cell>
          <cell r="Q80">
            <v>0</v>
          </cell>
          <cell r="R80">
            <v>0</v>
          </cell>
          <cell r="S80">
            <v>0</v>
          </cell>
        </row>
        <row r="81">
          <cell r="B81" t="str">
            <v>14064</v>
          </cell>
          <cell r="C81" t="str">
            <v>North Beach School District</v>
          </cell>
          <cell r="D81">
            <v>276358.96000000002</v>
          </cell>
          <cell r="E81">
            <v>0</v>
          </cell>
          <cell r="F81">
            <v>291165.14</v>
          </cell>
          <cell r="G81">
            <v>0</v>
          </cell>
          <cell r="H81">
            <v>0</v>
          </cell>
          <cell r="I81">
            <v>24.19</v>
          </cell>
          <cell r="J81">
            <v>11424.51</v>
          </cell>
          <cell r="K81">
            <v>224181.25</v>
          </cell>
          <cell r="L81">
            <v>9267.52</v>
          </cell>
          <cell r="M81">
            <v>2156.9899999999998</v>
          </cell>
          <cell r="N81">
            <v>52177.59</v>
          </cell>
          <cell r="O81">
            <v>0</v>
          </cell>
          <cell r="P81">
            <v>0</v>
          </cell>
          <cell r="Q81">
            <v>0</v>
          </cell>
          <cell r="R81">
            <v>-4410.63</v>
          </cell>
          <cell r="S81">
            <v>4410.63</v>
          </cell>
        </row>
        <row r="82">
          <cell r="B82" t="str">
            <v>14065</v>
          </cell>
          <cell r="C82" t="str">
            <v>McCleary School District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 t="str">
            <v>14066</v>
          </cell>
          <cell r="C83" t="str">
            <v>Montesano School District</v>
          </cell>
          <cell r="D83">
            <v>1406155.4</v>
          </cell>
          <cell r="E83">
            <v>96373.94</v>
          </cell>
          <cell r="F83">
            <v>1393351.21</v>
          </cell>
          <cell r="G83">
            <v>109178.13</v>
          </cell>
          <cell r="H83">
            <v>0</v>
          </cell>
          <cell r="I83">
            <v>135.35</v>
          </cell>
          <cell r="J83">
            <v>10389.030000000001</v>
          </cell>
          <cell r="K83">
            <v>1279156.01</v>
          </cell>
          <cell r="L83">
            <v>9450.73</v>
          </cell>
          <cell r="M83">
            <v>938.30000000000109</v>
          </cell>
          <cell r="N83">
            <v>126998.91</v>
          </cell>
          <cell r="O83">
            <v>0</v>
          </cell>
          <cell r="P83">
            <v>109178.13</v>
          </cell>
          <cell r="Q83">
            <v>0</v>
          </cell>
          <cell r="R83">
            <v>0</v>
          </cell>
          <cell r="S83">
            <v>0</v>
          </cell>
        </row>
        <row r="84">
          <cell r="B84" t="str">
            <v>14068</v>
          </cell>
          <cell r="C84" t="str">
            <v>Elma School District</v>
          </cell>
          <cell r="D84">
            <v>3244502.15</v>
          </cell>
          <cell r="E84">
            <v>17840.419999999998</v>
          </cell>
          <cell r="F84">
            <v>2970845.4899999998</v>
          </cell>
          <cell r="G84">
            <v>291497.08</v>
          </cell>
          <cell r="H84">
            <v>0</v>
          </cell>
          <cell r="I84">
            <v>332.14</v>
          </cell>
          <cell r="J84">
            <v>9768.48</v>
          </cell>
          <cell r="K84">
            <v>3092849.3</v>
          </cell>
          <cell r="L84">
            <v>9311.8799999999992</v>
          </cell>
          <cell r="M84">
            <v>456.60000000000036</v>
          </cell>
          <cell r="N84">
            <v>151655.12</v>
          </cell>
          <cell r="O84">
            <v>0</v>
          </cell>
          <cell r="P84">
            <v>291497.08</v>
          </cell>
          <cell r="Q84">
            <v>0</v>
          </cell>
          <cell r="R84">
            <v>0</v>
          </cell>
          <cell r="S84">
            <v>0</v>
          </cell>
        </row>
        <row r="85">
          <cell r="B85" t="str">
            <v>14077</v>
          </cell>
          <cell r="C85" t="str">
            <v>Taholah School District</v>
          </cell>
          <cell r="D85">
            <v>43239.56</v>
          </cell>
          <cell r="E85">
            <v>0</v>
          </cell>
          <cell r="F85">
            <v>152842.70000000001</v>
          </cell>
          <cell r="G85">
            <v>0</v>
          </cell>
          <cell r="H85">
            <v>0</v>
          </cell>
          <cell r="I85">
            <v>4.24</v>
          </cell>
          <cell r="J85">
            <v>10198.01</v>
          </cell>
          <cell r="K85">
            <v>39224.06</v>
          </cell>
          <cell r="L85">
            <v>9250.9599999999991</v>
          </cell>
          <cell r="M85">
            <v>947.05000000000109</v>
          </cell>
          <cell r="N85">
            <v>4015.49</v>
          </cell>
          <cell r="O85">
            <v>0</v>
          </cell>
          <cell r="P85">
            <v>0</v>
          </cell>
          <cell r="Q85">
            <v>0</v>
          </cell>
          <cell r="R85">
            <v>-180.51</v>
          </cell>
          <cell r="S85">
            <v>180.51</v>
          </cell>
        </row>
        <row r="86">
          <cell r="B86" t="str">
            <v>14097</v>
          </cell>
          <cell r="C86" t="str">
            <v>Lake Quinault School District</v>
          </cell>
          <cell r="D86">
            <v>137773.37</v>
          </cell>
          <cell r="E86">
            <v>8844.73</v>
          </cell>
          <cell r="F86">
            <v>98800.03</v>
          </cell>
          <cell r="G86">
            <v>13777.34</v>
          </cell>
          <cell r="H86">
            <v>-34040.730000000003</v>
          </cell>
          <cell r="I86">
            <v>12.04</v>
          </cell>
          <cell r="J86">
            <v>11442.97</v>
          </cell>
          <cell r="K86">
            <v>111644.73</v>
          </cell>
          <cell r="L86">
            <v>9272.82</v>
          </cell>
          <cell r="M86">
            <v>2170.1499999999996</v>
          </cell>
          <cell r="N86">
            <v>26128.61</v>
          </cell>
          <cell r="O86">
            <v>-26128.61</v>
          </cell>
          <cell r="P86">
            <v>13777.34</v>
          </cell>
          <cell r="Q86">
            <v>-26128.61</v>
          </cell>
          <cell r="R86">
            <v>0</v>
          </cell>
          <cell r="S86">
            <v>26128.61</v>
          </cell>
        </row>
        <row r="87">
          <cell r="B87" t="str">
            <v>14099</v>
          </cell>
          <cell r="C87" t="str">
            <v>Cosmopolis School District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 t="str">
            <v>14104</v>
          </cell>
          <cell r="C88" t="str">
            <v>Satsop School District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 t="str">
            <v>14117</v>
          </cell>
          <cell r="C89" t="str">
            <v>Wishkah Valley School District</v>
          </cell>
          <cell r="D89">
            <v>116344.15</v>
          </cell>
          <cell r="E89">
            <v>0</v>
          </cell>
          <cell r="F89">
            <v>246132.27000000002</v>
          </cell>
          <cell r="G89">
            <v>0</v>
          </cell>
          <cell r="H89">
            <v>0</v>
          </cell>
          <cell r="I89">
            <v>12.18</v>
          </cell>
          <cell r="J89">
            <v>9552.06</v>
          </cell>
          <cell r="K89">
            <v>112914.81</v>
          </cell>
          <cell r="L89">
            <v>9270.51</v>
          </cell>
          <cell r="M89">
            <v>281.54999999999927</v>
          </cell>
          <cell r="N89">
            <v>3429.28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 t="str">
            <v>14172</v>
          </cell>
          <cell r="C90" t="str">
            <v>Ocosta School District</v>
          </cell>
          <cell r="D90">
            <v>320427.51</v>
          </cell>
          <cell r="E90">
            <v>0</v>
          </cell>
          <cell r="F90">
            <v>308841.28999999998</v>
          </cell>
          <cell r="G90">
            <v>11586.22</v>
          </cell>
          <cell r="H90">
            <v>0</v>
          </cell>
          <cell r="I90">
            <v>31.2</v>
          </cell>
          <cell r="J90">
            <v>10270.11</v>
          </cell>
          <cell r="K90">
            <v>289185.53999999998</v>
          </cell>
          <cell r="L90">
            <v>9268.77</v>
          </cell>
          <cell r="M90">
            <v>1001.3400000000001</v>
          </cell>
          <cell r="N90">
            <v>31241.81</v>
          </cell>
          <cell r="O90">
            <v>0</v>
          </cell>
          <cell r="P90">
            <v>11586.22</v>
          </cell>
          <cell r="Q90">
            <v>0</v>
          </cell>
          <cell r="R90">
            <v>0</v>
          </cell>
          <cell r="S90">
            <v>0</v>
          </cell>
        </row>
        <row r="91">
          <cell r="B91" t="str">
            <v>14400</v>
          </cell>
          <cell r="C91" t="str">
            <v>Oakville School District</v>
          </cell>
          <cell r="D91">
            <v>190283.01</v>
          </cell>
          <cell r="E91">
            <v>0</v>
          </cell>
          <cell r="F91">
            <v>191636.27</v>
          </cell>
          <cell r="G91">
            <v>0</v>
          </cell>
          <cell r="H91">
            <v>0</v>
          </cell>
          <cell r="I91">
            <v>17.04</v>
          </cell>
          <cell r="J91">
            <v>11166.84</v>
          </cell>
          <cell r="K91">
            <v>157818.54999999999</v>
          </cell>
          <cell r="L91">
            <v>9261.65</v>
          </cell>
          <cell r="M91">
            <v>1905.1900000000005</v>
          </cell>
          <cell r="N91">
            <v>32464.44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 t="str">
            <v>15201</v>
          </cell>
          <cell r="C92" t="str">
            <v>Oak Harbor School District</v>
          </cell>
          <cell r="D92">
            <v>4261494.09</v>
          </cell>
          <cell r="E92">
            <v>0</v>
          </cell>
          <cell r="F92">
            <v>4261494.1000000006</v>
          </cell>
          <cell r="G92">
            <v>0</v>
          </cell>
          <cell r="H92">
            <v>0</v>
          </cell>
          <cell r="I92">
            <v>406.08</v>
          </cell>
          <cell r="J92">
            <v>10494.22</v>
          </cell>
          <cell r="K92">
            <v>4073506.51</v>
          </cell>
          <cell r="L92">
            <v>10031.290000000001</v>
          </cell>
          <cell r="M92">
            <v>462.92999999999847</v>
          </cell>
          <cell r="N92">
            <v>187986.61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 t="str">
            <v>15204</v>
          </cell>
          <cell r="C93" t="str">
            <v>Coupeville School District</v>
          </cell>
          <cell r="D93">
            <v>339902.2</v>
          </cell>
          <cell r="E93">
            <v>0</v>
          </cell>
          <cell r="F93">
            <v>368821.12</v>
          </cell>
          <cell r="G93">
            <v>0</v>
          </cell>
          <cell r="H93">
            <v>0</v>
          </cell>
          <cell r="I93">
            <v>32.57</v>
          </cell>
          <cell r="J93">
            <v>10436.049999999999</v>
          </cell>
          <cell r="K93">
            <v>328191.33</v>
          </cell>
          <cell r="L93">
            <v>10076.49</v>
          </cell>
          <cell r="M93">
            <v>359.55999999999949</v>
          </cell>
          <cell r="N93">
            <v>11710.87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 t="str">
            <v>15206</v>
          </cell>
          <cell r="C94" t="str">
            <v>South Whidbey School District</v>
          </cell>
          <cell r="D94">
            <v>695176.49</v>
          </cell>
          <cell r="E94">
            <v>37611.42</v>
          </cell>
          <cell r="F94">
            <v>680312.7699999999</v>
          </cell>
          <cell r="G94">
            <v>52475.14</v>
          </cell>
          <cell r="H94">
            <v>0</v>
          </cell>
          <cell r="I94">
            <v>62.91</v>
          </cell>
          <cell r="J94">
            <v>11050.33</v>
          </cell>
          <cell r="K94">
            <v>657974.67000000004</v>
          </cell>
          <cell r="L94">
            <v>10458.98</v>
          </cell>
          <cell r="M94">
            <v>591.35000000000036</v>
          </cell>
          <cell r="N94">
            <v>37201.83</v>
          </cell>
          <cell r="O94">
            <v>0</v>
          </cell>
          <cell r="P94">
            <v>52475.14</v>
          </cell>
          <cell r="Q94">
            <v>0</v>
          </cell>
          <cell r="R94">
            <v>0</v>
          </cell>
          <cell r="S94">
            <v>0</v>
          </cell>
        </row>
        <row r="95">
          <cell r="B95" t="str">
            <v>16020</v>
          </cell>
          <cell r="C95" t="str">
            <v>Queets-Clearwater School District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 t="str">
            <v>16046</v>
          </cell>
          <cell r="C96" t="str">
            <v>Brinnon School District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 t="str">
            <v>16048</v>
          </cell>
          <cell r="C97" t="str">
            <v>Quilcene School District</v>
          </cell>
          <cell r="D97">
            <v>106549.97</v>
          </cell>
          <cell r="E97">
            <v>0</v>
          </cell>
          <cell r="F97">
            <v>120967.81</v>
          </cell>
          <cell r="G97">
            <v>0</v>
          </cell>
          <cell r="H97">
            <v>0</v>
          </cell>
          <cell r="I97">
            <v>10.37</v>
          </cell>
          <cell r="J97">
            <v>10274.83</v>
          </cell>
          <cell r="K97">
            <v>100058.37</v>
          </cell>
          <cell r="L97">
            <v>9648.83</v>
          </cell>
          <cell r="M97">
            <v>626</v>
          </cell>
          <cell r="N97">
            <v>6491.62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 t="str">
            <v>16049</v>
          </cell>
          <cell r="C98" t="str">
            <v>Chimacum School District</v>
          </cell>
          <cell r="D98">
            <v>244787.06</v>
          </cell>
          <cell r="E98">
            <v>11067.29</v>
          </cell>
          <cell r="F98">
            <v>295623.74000000005</v>
          </cell>
          <cell r="G98">
            <v>0</v>
          </cell>
          <cell r="H98">
            <v>0</v>
          </cell>
          <cell r="I98">
            <v>22.5</v>
          </cell>
          <cell r="J98">
            <v>10879.42</v>
          </cell>
          <cell r="K98">
            <v>225610.29</v>
          </cell>
          <cell r="L98">
            <v>10027.120000000001</v>
          </cell>
          <cell r="M98">
            <v>852.29999999999927</v>
          </cell>
          <cell r="N98">
            <v>19176.75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 t="str">
            <v>16050</v>
          </cell>
          <cell r="C99" t="str">
            <v>Port Townsend School District</v>
          </cell>
          <cell r="D99">
            <v>640240.13</v>
          </cell>
          <cell r="E99">
            <v>0</v>
          </cell>
          <cell r="F99">
            <v>615590.52999999991</v>
          </cell>
          <cell r="G99">
            <v>24649.599999999999</v>
          </cell>
          <cell r="H99">
            <v>0</v>
          </cell>
          <cell r="I99">
            <v>59</v>
          </cell>
          <cell r="J99">
            <v>10851.53</v>
          </cell>
          <cell r="K99">
            <v>591940.13</v>
          </cell>
          <cell r="L99">
            <v>10032.879999999999</v>
          </cell>
          <cell r="M99">
            <v>818.65000000000146</v>
          </cell>
          <cell r="N99">
            <v>48300.35</v>
          </cell>
          <cell r="O99">
            <v>0</v>
          </cell>
          <cell r="P99">
            <v>24649.599999999999</v>
          </cell>
          <cell r="Q99">
            <v>0</v>
          </cell>
          <cell r="R99">
            <v>0</v>
          </cell>
          <cell r="S99">
            <v>0</v>
          </cell>
        </row>
        <row r="100">
          <cell r="B100" t="str">
            <v>17001</v>
          </cell>
          <cell r="C100" t="str">
            <v>Seattle Public Schools</v>
          </cell>
          <cell r="D100">
            <v>21073007.449999999</v>
          </cell>
          <cell r="E100">
            <v>1886644.8</v>
          </cell>
          <cell r="F100">
            <v>21600644.900000002</v>
          </cell>
          <cell r="G100">
            <v>1359007.35</v>
          </cell>
          <cell r="H100">
            <v>0</v>
          </cell>
          <cell r="I100">
            <v>1916.9</v>
          </cell>
          <cell r="J100">
            <v>10993.27</v>
          </cell>
          <cell r="K100">
            <v>19963237.899999999</v>
          </cell>
          <cell r="L100">
            <v>10414.33</v>
          </cell>
          <cell r="M100">
            <v>578.94000000000051</v>
          </cell>
          <cell r="N100">
            <v>1109770.0900000001</v>
          </cell>
          <cell r="O100">
            <v>0</v>
          </cell>
          <cell r="P100">
            <v>1359007.35</v>
          </cell>
          <cell r="Q100">
            <v>0</v>
          </cell>
          <cell r="R100">
            <v>0</v>
          </cell>
          <cell r="S100">
            <v>0</v>
          </cell>
        </row>
        <row r="101">
          <cell r="B101" t="str">
            <v>17210</v>
          </cell>
          <cell r="C101" t="str">
            <v>Federal Way School District</v>
          </cell>
          <cell r="D101">
            <v>13628986.279999999</v>
          </cell>
          <cell r="E101">
            <v>44087.75</v>
          </cell>
          <cell r="F101">
            <v>13727505.050000001</v>
          </cell>
          <cell r="G101">
            <v>0</v>
          </cell>
          <cell r="H101">
            <v>0</v>
          </cell>
          <cell r="I101">
            <v>1242.1500000000001</v>
          </cell>
          <cell r="J101">
            <v>10972.09</v>
          </cell>
          <cell r="K101">
            <v>12460717.9</v>
          </cell>
          <cell r="L101">
            <v>10031.57</v>
          </cell>
          <cell r="M101">
            <v>940.52000000000044</v>
          </cell>
          <cell r="N101">
            <v>1168266.92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 t="str">
            <v>17216</v>
          </cell>
          <cell r="C102" t="str">
            <v>Enumclaw School District</v>
          </cell>
          <cell r="D102">
            <v>4857887.8099999996</v>
          </cell>
          <cell r="E102">
            <v>177131.03</v>
          </cell>
          <cell r="F102">
            <v>4783577.709999999</v>
          </cell>
          <cell r="G102">
            <v>251441.13</v>
          </cell>
          <cell r="H102">
            <v>0</v>
          </cell>
          <cell r="I102">
            <v>453.27</v>
          </cell>
          <cell r="J102">
            <v>10717.43</v>
          </cell>
          <cell r="K102">
            <v>4567896.26</v>
          </cell>
          <cell r="L102">
            <v>10077.65</v>
          </cell>
          <cell r="M102">
            <v>639.78000000000065</v>
          </cell>
          <cell r="N102">
            <v>289993.08</v>
          </cell>
          <cell r="O102">
            <v>0</v>
          </cell>
          <cell r="P102">
            <v>251441.13</v>
          </cell>
          <cell r="Q102">
            <v>0</v>
          </cell>
          <cell r="R102">
            <v>0</v>
          </cell>
          <cell r="S102">
            <v>0</v>
          </cell>
        </row>
        <row r="103">
          <cell r="B103" t="str">
            <v>17400</v>
          </cell>
          <cell r="C103" t="str">
            <v>Mercer Island School District</v>
          </cell>
          <cell r="D103">
            <v>3390661.35</v>
          </cell>
          <cell r="E103">
            <v>0</v>
          </cell>
          <cell r="F103">
            <v>3547000.2899999991</v>
          </cell>
          <cell r="G103">
            <v>0</v>
          </cell>
          <cell r="H103">
            <v>0</v>
          </cell>
          <cell r="I103">
            <v>311.41000000000003</v>
          </cell>
          <cell r="J103">
            <v>10888.09</v>
          </cell>
          <cell r="K103">
            <v>3243354.67</v>
          </cell>
          <cell r="L103">
            <v>10415.06</v>
          </cell>
          <cell r="M103">
            <v>473.03000000000065</v>
          </cell>
          <cell r="N103">
            <v>147306.26999999999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 t="str">
            <v>17401</v>
          </cell>
          <cell r="C104" t="str">
            <v>Highline School District</v>
          </cell>
          <cell r="D104">
            <v>8223235.04</v>
          </cell>
          <cell r="E104">
            <v>626030.35</v>
          </cell>
          <cell r="F104">
            <v>8551241.3399999999</v>
          </cell>
          <cell r="G104">
            <v>298024.05</v>
          </cell>
          <cell r="H104">
            <v>0</v>
          </cell>
          <cell r="I104">
            <v>700.52</v>
          </cell>
          <cell r="J104">
            <v>11738.76</v>
          </cell>
          <cell r="K104">
            <v>7295434.8700000001</v>
          </cell>
          <cell r="L104">
            <v>10414.31</v>
          </cell>
          <cell r="M104">
            <v>1324.4500000000007</v>
          </cell>
          <cell r="N104">
            <v>927803.71</v>
          </cell>
          <cell r="O104">
            <v>0</v>
          </cell>
          <cell r="P104">
            <v>298024.05</v>
          </cell>
          <cell r="Q104">
            <v>0</v>
          </cell>
          <cell r="R104">
            <v>0</v>
          </cell>
          <cell r="S104">
            <v>0</v>
          </cell>
        </row>
        <row r="105">
          <cell r="B105" t="str">
            <v>17402</v>
          </cell>
          <cell r="C105" t="str">
            <v>Vashon Island School District</v>
          </cell>
          <cell r="D105">
            <v>867756.53</v>
          </cell>
          <cell r="E105">
            <v>0</v>
          </cell>
          <cell r="F105">
            <v>893489.38</v>
          </cell>
          <cell r="G105">
            <v>0</v>
          </cell>
          <cell r="H105">
            <v>0</v>
          </cell>
          <cell r="I105">
            <v>81.73</v>
          </cell>
          <cell r="J105">
            <v>10617.36</v>
          </cell>
          <cell r="K105">
            <v>835022.38</v>
          </cell>
          <cell r="L105">
            <v>10216.84</v>
          </cell>
          <cell r="M105">
            <v>400.52000000000044</v>
          </cell>
          <cell r="N105">
            <v>32734.5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 t="str">
            <v>17403</v>
          </cell>
          <cell r="C106" t="str">
            <v>Renton School District</v>
          </cell>
          <cell r="D106">
            <v>16087825.07</v>
          </cell>
          <cell r="E106">
            <v>708742.93</v>
          </cell>
          <cell r="F106">
            <v>16115432.729999999</v>
          </cell>
          <cell r="G106">
            <v>681135.27</v>
          </cell>
          <cell r="H106">
            <v>0</v>
          </cell>
          <cell r="I106">
            <v>1415.08</v>
          </cell>
          <cell r="J106">
            <v>11368.84</v>
          </cell>
          <cell r="K106">
            <v>14736931.210000001</v>
          </cell>
          <cell r="L106">
            <v>10414.200000000001</v>
          </cell>
          <cell r="M106">
            <v>954.63999999999942</v>
          </cell>
          <cell r="N106">
            <v>1350891.97</v>
          </cell>
          <cell r="O106">
            <v>0</v>
          </cell>
          <cell r="P106">
            <v>681135.27</v>
          </cell>
          <cell r="Q106">
            <v>0</v>
          </cell>
          <cell r="R106">
            <v>0</v>
          </cell>
          <cell r="S106">
            <v>0</v>
          </cell>
        </row>
        <row r="107">
          <cell r="B107" t="str">
            <v>17404</v>
          </cell>
          <cell r="C107" t="str">
            <v>Skykomish School District</v>
          </cell>
          <cell r="D107">
            <v>16752.82</v>
          </cell>
          <cell r="E107">
            <v>0</v>
          </cell>
          <cell r="F107">
            <v>0</v>
          </cell>
          <cell r="G107">
            <v>1675.28</v>
          </cell>
          <cell r="H107">
            <v>-15077.54</v>
          </cell>
          <cell r="I107">
            <v>1.56</v>
          </cell>
          <cell r="J107">
            <v>10738.99</v>
          </cell>
          <cell r="K107">
            <v>16164.67</v>
          </cell>
          <cell r="L107">
            <v>10361.969999999999</v>
          </cell>
          <cell r="M107">
            <v>377.02000000000044</v>
          </cell>
          <cell r="N107">
            <v>588.15</v>
          </cell>
          <cell r="O107">
            <v>-588.15</v>
          </cell>
          <cell r="P107">
            <v>0</v>
          </cell>
          <cell r="Q107">
            <v>-588.15</v>
          </cell>
          <cell r="R107">
            <v>0</v>
          </cell>
          <cell r="S107">
            <v>588.15</v>
          </cell>
        </row>
        <row r="108">
          <cell r="B108" t="str">
            <v>17405</v>
          </cell>
          <cell r="C108" t="str">
            <v>Bellevue School District</v>
          </cell>
          <cell r="D108">
            <v>9722496.3800000008</v>
          </cell>
          <cell r="E108">
            <v>469462.95</v>
          </cell>
          <cell r="F108">
            <v>9879159.3299999982</v>
          </cell>
          <cell r="G108">
            <v>312800</v>
          </cell>
          <cell r="H108">
            <v>0</v>
          </cell>
          <cell r="I108">
            <v>822.51</v>
          </cell>
          <cell r="J108">
            <v>11820.52</v>
          </cell>
          <cell r="K108">
            <v>8565907.1199999992</v>
          </cell>
          <cell r="L108">
            <v>10414.35</v>
          </cell>
          <cell r="M108">
            <v>1406.17</v>
          </cell>
          <cell r="N108">
            <v>1156588.8899999999</v>
          </cell>
          <cell r="O108">
            <v>0</v>
          </cell>
          <cell r="P108">
            <v>312800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 t="str">
            <v>17406</v>
          </cell>
          <cell r="C109" t="str">
            <v>Tukwila School District</v>
          </cell>
          <cell r="D109">
            <v>1862385.88</v>
          </cell>
          <cell r="E109">
            <v>64321.89</v>
          </cell>
          <cell r="F109">
            <v>1765222.29</v>
          </cell>
          <cell r="G109">
            <v>161485.48000000001</v>
          </cell>
          <cell r="H109">
            <v>0</v>
          </cell>
          <cell r="I109">
            <v>162.79</v>
          </cell>
          <cell r="J109">
            <v>11440.42</v>
          </cell>
          <cell r="K109">
            <v>1695323.97</v>
          </cell>
          <cell r="L109">
            <v>10414.18</v>
          </cell>
          <cell r="M109">
            <v>1026.2399999999998</v>
          </cell>
          <cell r="N109">
            <v>167061.60999999999</v>
          </cell>
          <cell r="O109">
            <v>0</v>
          </cell>
          <cell r="P109">
            <v>161485.48000000001</v>
          </cell>
          <cell r="Q109">
            <v>0</v>
          </cell>
          <cell r="R109">
            <v>0</v>
          </cell>
          <cell r="S109">
            <v>0</v>
          </cell>
        </row>
        <row r="110">
          <cell r="B110" t="str">
            <v>17407</v>
          </cell>
          <cell r="C110" t="str">
            <v>Riverview School District</v>
          </cell>
          <cell r="D110">
            <v>1876425.86</v>
          </cell>
          <cell r="E110">
            <v>0</v>
          </cell>
          <cell r="F110">
            <v>2085415.7999999998</v>
          </cell>
          <cell r="G110">
            <v>0</v>
          </cell>
          <cell r="H110">
            <v>0</v>
          </cell>
          <cell r="I110">
            <v>156.63</v>
          </cell>
          <cell r="J110">
            <v>11979.99</v>
          </cell>
          <cell r="K110">
            <v>1631130.74</v>
          </cell>
          <cell r="L110">
            <v>10413.91</v>
          </cell>
          <cell r="M110">
            <v>1566.08</v>
          </cell>
          <cell r="N110">
            <v>245295.11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 t="str">
            <v>17408</v>
          </cell>
          <cell r="C111" t="str">
            <v>Auburn School District</v>
          </cell>
          <cell r="D111">
            <v>8816443.1199999992</v>
          </cell>
          <cell r="E111">
            <v>501231.87</v>
          </cell>
          <cell r="F111">
            <v>9329914.7199999988</v>
          </cell>
          <cell r="G111">
            <v>0</v>
          </cell>
          <cell r="H111">
            <v>0</v>
          </cell>
          <cell r="I111">
            <v>794.82</v>
          </cell>
          <cell r="J111">
            <v>11092.38</v>
          </cell>
          <cell r="K111">
            <v>7973324.8899999997</v>
          </cell>
          <cell r="L111">
            <v>10031.61</v>
          </cell>
          <cell r="M111">
            <v>1060.7699999999986</v>
          </cell>
          <cell r="N111">
            <v>843121.21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 t="str">
            <v>17409</v>
          </cell>
          <cell r="C112" t="str">
            <v>Tahoma School District</v>
          </cell>
          <cell r="D112">
            <v>6065612.7400000002</v>
          </cell>
          <cell r="E112">
            <v>365476.21</v>
          </cell>
          <cell r="F112">
            <v>6865674.5200000014</v>
          </cell>
          <cell r="G112">
            <v>0</v>
          </cell>
          <cell r="H112">
            <v>0</v>
          </cell>
          <cell r="I112">
            <v>510.47</v>
          </cell>
          <cell r="J112">
            <v>11882.41</v>
          </cell>
          <cell r="K112">
            <v>5410265.3899999997</v>
          </cell>
          <cell r="L112">
            <v>10598.6</v>
          </cell>
          <cell r="M112">
            <v>1283.8099999999995</v>
          </cell>
          <cell r="N112">
            <v>655346.49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>17410</v>
          </cell>
          <cell r="C113" t="str">
            <v>Snoqualmie Valley School District</v>
          </cell>
          <cell r="D113">
            <v>5162726.66</v>
          </cell>
          <cell r="E113">
            <v>121471.09</v>
          </cell>
          <cell r="F113">
            <v>5180160.8</v>
          </cell>
          <cell r="G113">
            <v>104036.95</v>
          </cell>
          <cell r="H113">
            <v>0</v>
          </cell>
          <cell r="I113">
            <v>443.65</v>
          </cell>
          <cell r="J113">
            <v>11636.94</v>
          </cell>
          <cell r="K113">
            <v>4620410.08</v>
          </cell>
          <cell r="L113">
            <v>10414.540000000001</v>
          </cell>
          <cell r="M113">
            <v>1222.3999999999996</v>
          </cell>
          <cell r="N113">
            <v>542317.76</v>
          </cell>
          <cell r="O113">
            <v>0</v>
          </cell>
          <cell r="P113">
            <v>104036.95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>17411</v>
          </cell>
          <cell r="C114" t="str">
            <v>Issaquah School District</v>
          </cell>
          <cell r="D114">
            <v>12350004.98</v>
          </cell>
          <cell r="E114">
            <v>185356.15</v>
          </cell>
          <cell r="F114">
            <v>12560882.639999999</v>
          </cell>
          <cell r="G114">
            <v>0</v>
          </cell>
          <cell r="H114">
            <v>0</v>
          </cell>
          <cell r="I114">
            <v>1039.7</v>
          </cell>
          <cell r="J114">
            <v>11878.43</v>
          </cell>
          <cell r="K114">
            <v>10827708.560000001</v>
          </cell>
          <cell r="L114">
            <v>10414.26</v>
          </cell>
          <cell r="M114">
            <v>1464.17</v>
          </cell>
          <cell r="N114">
            <v>1522297.55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 t="str">
            <v>17412</v>
          </cell>
          <cell r="C115" t="str">
            <v>Shoreline School District</v>
          </cell>
          <cell r="D115">
            <v>5055345.3600000003</v>
          </cell>
          <cell r="E115">
            <v>227168.21</v>
          </cell>
          <cell r="F115">
            <v>4883400.3</v>
          </cell>
          <cell r="G115">
            <v>399113.27</v>
          </cell>
          <cell r="H115">
            <v>0</v>
          </cell>
          <cell r="I115">
            <v>457.62</v>
          </cell>
          <cell r="J115">
            <v>11047.04</v>
          </cell>
          <cell r="K115">
            <v>4765797.05</v>
          </cell>
          <cell r="L115">
            <v>10414.31</v>
          </cell>
          <cell r="M115">
            <v>632.73000000000138</v>
          </cell>
          <cell r="N115">
            <v>289549.90000000002</v>
          </cell>
          <cell r="O115">
            <v>0</v>
          </cell>
          <cell r="P115">
            <v>399113.27</v>
          </cell>
          <cell r="Q115">
            <v>0</v>
          </cell>
          <cell r="R115">
            <v>0</v>
          </cell>
          <cell r="S115">
            <v>0</v>
          </cell>
        </row>
        <row r="116">
          <cell r="B116" t="str">
            <v>17414</v>
          </cell>
          <cell r="C116" t="str">
            <v>Lake Washington School District</v>
          </cell>
          <cell r="D116">
            <v>21170871.469999999</v>
          </cell>
          <cell r="E116">
            <v>672005.28</v>
          </cell>
          <cell r="F116">
            <v>21438904.120000005</v>
          </cell>
          <cell r="G116">
            <v>403972.63</v>
          </cell>
          <cell r="H116">
            <v>0</v>
          </cell>
          <cell r="I116">
            <v>1889.82</v>
          </cell>
          <cell r="J116">
            <v>11202.59</v>
          </cell>
          <cell r="K116">
            <v>19681226.329999998</v>
          </cell>
          <cell r="L116">
            <v>10414.34</v>
          </cell>
          <cell r="M116">
            <v>788.25</v>
          </cell>
          <cell r="N116">
            <v>1489650.62</v>
          </cell>
          <cell r="O116">
            <v>0</v>
          </cell>
          <cell r="P116">
            <v>403972.63</v>
          </cell>
          <cell r="Q116">
            <v>0</v>
          </cell>
          <cell r="R116">
            <v>0</v>
          </cell>
          <cell r="S116">
            <v>0</v>
          </cell>
        </row>
        <row r="117">
          <cell r="B117" t="str">
            <v>17415</v>
          </cell>
          <cell r="C117" t="str">
            <v>Kent School District</v>
          </cell>
          <cell r="D117">
            <v>19828069.620000001</v>
          </cell>
          <cell r="E117">
            <v>398838.49</v>
          </cell>
          <cell r="F117">
            <v>18677056.239999998</v>
          </cell>
          <cell r="G117">
            <v>1549851.87</v>
          </cell>
          <cell r="H117">
            <v>0</v>
          </cell>
          <cell r="I117">
            <v>1743.86</v>
          </cell>
          <cell r="J117">
            <v>11370.22</v>
          </cell>
          <cell r="K117">
            <v>18161204.960000001</v>
          </cell>
          <cell r="L117">
            <v>10414.370000000001</v>
          </cell>
          <cell r="M117">
            <v>955.84999999999854</v>
          </cell>
          <cell r="N117">
            <v>1666868.58</v>
          </cell>
          <cell r="O117">
            <v>0</v>
          </cell>
          <cell r="P117">
            <v>1549851.87</v>
          </cell>
          <cell r="Q117">
            <v>0</v>
          </cell>
          <cell r="R117">
            <v>-167786.77</v>
          </cell>
          <cell r="S117">
            <v>167786.77</v>
          </cell>
        </row>
        <row r="118">
          <cell r="B118" t="str">
            <v>17417</v>
          </cell>
          <cell r="C118" t="str">
            <v>Northshore School District</v>
          </cell>
          <cell r="D118">
            <v>11570051.6</v>
          </cell>
          <cell r="E118">
            <v>0</v>
          </cell>
          <cell r="F118">
            <v>11570051.6</v>
          </cell>
          <cell r="G118">
            <v>0</v>
          </cell>
          <cell r="H118">
            <v>0</v>
          </cell>
          <cell r="I118">
            <v>1050.83</v>
          </cell>
          <cell r="J118">
            <v>11010.39</v>
          </cell>
          <cell r="K118">
            <v>10943515.92</v>
          </cell>
          <cell r="L118">
            <v>10414.16</v>
          </cell>
          <cell r="M118">
            <v>596.22999999999956</v>
          </cell>
          <cell r="N118">
            <v>626536.37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 t="str">
            <v>17902</v>
          </cell>
          <cell r="C119" t="str">
            <v>Summit Public School: Sierra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 t="str">
            <v>17903</v>
          </cell>
          <cell r="C120" t="str">
            <v>Muckleshoot Indian Tribe</v>
          </cell>
          <cell r="D120">
            <v>231400.29</v>
          </cell>
          <cell r="E120">
            <v>0</v>
          </cell>
          <cell r="F120">
            <v>409238.4</v>
          </cell>
          <cell r="G120">
            <v>0</v>
          </cell>
          <cell r="H120">
            <v>0</v>
          </cell>
          <cell r="I120">
            <v>21.98</v>
          </cell>
          <cell r="J120">
            <v>10527.77</v>
          </cell>
          <cell r="K120">
            <v>220500.03</v>
          </cell>
          <cell r="L120">
            <v>10031.85</v>
          </cell>
          <cell r="M120">
            <v>495.92000000000007</v>
          </cell>
          <cell r="N120">
            <v>10900.32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 t="str">
            <v>17905</v>
          </cell>
          <cell r="C121" t="str">
            <v>Summit Public School: Atlas</v>
          </cell>
          <cell r="D121">
            <v>7512.98</v>
          </cell>
          <cell r="E121">
            <v>0</v>
          </cell>
          <cell r="F121">
            <v>0</v>
          </cell>
          <cell r="G121">
            <v>751.3</v>
          </cell>
          <cell r="H121">
            <v>-6761.68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 t="str">
            <v>17908</v>
          </cell>
          <cell r="C122" t="str">
            <v>Rainier Prep Charter School District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 t="str">
            <v>17910</v>
          </cell>
          <cell r="C123" t="str">
            <v xml:space="preserve">Rainier Valley Leadership Academy </v>
          </cell>
          <cell r="D123">
            <v>36666.559999999998</v>
          </cell>
          <cell r="E123">
            <v>8293.52</v>
          </cell>
          <cell r="F123">
            <v>53579.64</v>
          </cell>
          <cell r="G123">
            <v>0</v>
          </cell>
          <cell r="H123">
            <v>0</v>
          </cell>
          <cell r="I123">
            <v>3.41</v>
          </cell>
          <cell r="J123">
            <v>10752.66</v>
          </cell>
          <cell r="K123">
            <v>35448.870000000003</v>
          </cell>
          <cell r="L123">
            <v>10395.56</v>
          </cell>
          <cell r="M123">
            <v>357.10000000000036</v>
          </cell>
          <cell r="N123">
            <v>1217.71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 t="str">
            <v>17911</v>
          </cell>
          <cell r="C124" t="str">
            <v>Impact | Puget Sound Elementary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 t="str">
            <v>17916</v>
          </cell>
          <cell r="C125" t="str">
            <v>Impact | Salish Sea Elementary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 t="str">
            <v>17917</v>
          </cell>
          <cell r="C126" t="str">
            <v>Why Not You Academy (formerly Cascade: Midway charter)</v>
          </cell>
          <cell r="D126">
            <v>24163.35</v>
          </cell>
          <cell r="E126">
            <v>0</v>
          </cell>
          <cell r="F126">
            <v>0</v>
          </cell>
          <cell r="G126">
            <v>2416.34</v>
          </cell>
          <cell r="H126">
            <v>-21747.01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 t="str">
            <v>17919</v>
          </cell>
          <cell r="C127" t="str">
            <v>Impact | Black River Elementary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 t="str">
            <v>18100</v>
          </cell>
          <cell r="C128" t="str">
            <v>Bremerton School District</v>
          </cell>
          <cell r="D128">
            <v>3386227.24</v>
          </cell>
          <cell r="E128">
            <v>126777.08</v>
          </cell>
          <cell r="F128">
            <v>3328128.9899999993</v>
          </cell>
          <cell r="G128">
            <v>184875.33</v>
          </cell>
          <cell r="H128">
            <v>0</v>
          </cell>
          <cell r="I128">
            <v>309.06</v>
          </cell>
          <cell r="J128">
            <v>10956.54</v>
          </cell>
          <cell r="K128">
            <v>3218574.48</v>
          </cell>
          <cell r="L128">
            <v>10414.08</v>
          </cell>
          <cell r="M128">
            <v>542.46000000000095</v>
          </cell>
          <cell r="N128">
            <v>167652.69</v>
          </cell>
          <cell r="O128">
            <v>0</v>
          </cell>
          <cell r="P128">
            <v>184875.33</v>
          </cell>
          <cell r="Q128">
            <v>0</v>
          </cell>
          <cell r="R128">
            <v>0</v>
          </cell>
          <cell r="S128">
            <v>0</v>
          </cell>
        </row>
        <row r="129">
          <cell r="B129" t="str">
            <v>18303</v>
          </cell>
          <cell r="C129" t="str">
            <v>Bainbridge Island School District</v>
          </cell>
          <cell r="D129">
            <v>3352864.15</v>
          </cell>
          <cell r="E129">
            <v>0</v>
          </cell>
          <cell r="F129">
            <v>3467448.4700000011</v>
          </cell>
          <cell r="G129">
            <v>0</v>
          </cell>
          <cell r="H129">
            <v>0</v>
          </cell>
          <cell r="I129">
            <v>304.2</v>
          </cell>
          <cell r="J129">
            <v>11021.91</v>
          </cell>
          <cell r="K129">
            <v>3223994.52</v>
          </cell>
          <cell r="L129">
            <v>10598.27</v>
          </cell>
          <cell r="M129">
            <v>423.63999999999942</v>
          </cell>
          <cell r="N129">
            <v>128871.29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 t="str">
            <v>18400</v>
          </cell>
          <cell r="C130" t="str">
            <v>North Kitsap School District</v>
          </cell>
          <cell r="D130">
            <v>3532641.81</v>
          </cell>
          <cell r="E130">
            <v>336852.12</v>
          </cell>
          <cell r="F130">
            <v>3522910.4799999995</v>
          </cell>
          <cell r="G130">
            <v>346583.45</v>
          </cell>
          <cell r="H130">
            <v>0</v>
          </cell>
          <cell r="I130">
            <v>310.58</v>
          </cell>
          <cell r="J130">
            <v>11374.34</v>
          </cell>
          <cell r="K130">
            <v>3291709.27</v>
          </cell>
          <cell r="L130">
            <v>10598.59</v>
          </cell>
          <cell r="M130">
            <v>775.75</v>
          </cell>
          <cell r="N130">
            <v>240932.44</v>
          </cell>
          <cell r="O130">
            <v>0</v>
          </cell>
          <cell r="P130">
            <v>346583.45</v>
          </cell>
          <cell r="Q130">
            <v>0</v>
          </cell>
          <cell r="R130">
            <v>0</v>
          </cell>
          <cell r="S130">
            <v>0</v>
          </cell>
        </row>
        <row r="131">
          <cell r="B131" t="str">
            <v>18401</v>
          </cell>
          <cell r="C131" t="str">
            <v>Central Kitsap School District</v>
          </cell>
          <cell r="D131">
            <v>6991534.5700000003</v>
          </cell>
          <cell r="E131">
            <v>624604.78</v>
          </cell>
          <cell r="F131">
            <v>6940710.2999999998</v>
          </cell>
          <cell r="G131">
            <v>675429.05</v>
          </cell>
          <cell r="H131">
            <v>0</v>
          </cell>
          <cell r="I131">
            <v>618.32000000000005</v>
          </cell>
          <cell r="J131">
            <v>11307.31</v>
          </cell>
          <cell r="K131">
            <v>6553390.7199999997</v>
          </cell>
          <cell r="L131">
            <v>10598.7</v>
          </cell>
          <cell r="M131">
            <v>708.60999999999876</v>
          </cell>
          <cell r="N131">
            <v>438147.74</v>
          </cell>
          <cell r="O131">
            <v>0</v>
          </cell>
          <cell r="P131">
            <v>675429.05</v>
          </cell>
          <cell r="Q131">
            <v>0</v>
          </cell>
          <cell r="R131">
            <v>0</v>
          </cell>
          <cell r="S131">
            <v>0</v>
          </cell>
        </row>
        <row r="132">
          <cell r="B132" t="str">
            <v>18402</v>
          </cell>
          <cell r="C132" t="str">
            <v>South Kitsap School District</v>
          </cell>
          <cell r="D132">
            <v>7421015.6500000004</v>
          </cell>
          <cell r="E132">
            <v>141488.4</v>
          </cell>
          <cell r="F132">
            <v>7416499.5899999999</v>
          </cell>
          <cell r="G132">
            <v>146004.46</v>
          </cell>
          <cell r="H132">
            <v>0</v>
          </cell>
          <cell r="I132">
            <v>672.44</v>
          </cell>
          <cell r="J132">
            <v>11035.95</v>
          </cell>
          <cell r="K132">
            <v>7003034.5599999996</v>
          </cell>
          <cell r="L132">
            <v>10414.36</v>
          </cell>
          <cell r="M132">
            <v>621.59000000000015</v>
          </cell>
          <cell r="N132">
            <v>417981.98</v>
          </cell>
          <cell r="O132">
            <v>0</v>
          </cell>
          <cell r="P132">
            <v>146004.46</v>
          </cell>
          <cell r="Q132">
            <v>0</v>
          </cell>
          <cell r="R132">
            <v>0</v>
          </cell>
          <cell r="S132">
            <v>0</v>
          </cell>
        </row>
        <row r="133">
          <cell r="B133" t="str">
            <v>18901</v>
          </cell>
          <cell r="C133" t="str">
            <v>Catalyst Public Schools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 t="str">
            <v>18902</v>
          </cell>
          <cell r="C134" t="str">
            <v>Suquamish Tribal Education Department</v>
          </cell>
          <cell r="D134">
            <v>71464.3</v>
          </cell>
          <cell r="E134">
            <v>0</v>
          </cell>
          <cell r="F134">
            <v>0</v>
          </cell>
          <cell r="G134">
            <v>7146.43</v>
          </cell>
          <cell r="H134">
            <v>-64317.87</v>
          </cell>
          <cell r="I134">
            <v>6.66</v>
          </cell>
          <cell r="J134">
            <v>10730.38</v>
          </cell>
          <cell r="K134">
            <v>69362.22</v>
          </cell>
          <cell r="L134">
            <v>10414.75</v>
          </cell>
          <cell r="M134">
            <v>315.6299999999992</v>
          </cell>
          <cell r="N134">
            <v>2102.1</v>
          </cell>
          <cell r="O134">
            <v>-2102.1</v>
          </cell>
          <cell r="P134">
            <v>0</v>
          </cell>
          <cell r="Q134">
            <v>-2102.1</v>
          </cell>
          <cell r="R134">
            <v>-216.56</v>
          </cell>
          <cell r="S134">
            <v>2318.66</v>
          </cell>
        </row>
        <row r="135">
          <cell r="B135" t="str">
            <v>19007</v>
          </cell>
          <cell r="C135" t="str">
            <v>Damman School District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 t="str">
            <v>19028</v>
          </cell>
          <cell r="C136" t="str">
            <v>Easton School District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 t="str">
            <v>19400</v>
          </cell>
          <cell r="C137" t="str">
            <v>Thorp School District</v>
          </cell>
          <cell r="D137">
            <v>177011.23</v>
          </cell>
          <cell r="E137">
            <v>11294.83</v>
          </cell>
          <cell r="F137">
            <v>180511.24</v>
          </cell>
          <cell r="G137">
            <v>7794.82</v>
          </cell>
          <cell r="H137">
            <v>0</v>
          </cell>
          <cell r="I137">
            <v>17.78</v>
          </cell>
          <cell r="J137">
            <v>9955.64</v>
          </cell>
          <cell r="K137">
            <v>171585.36</v>
          </cell>
          <cell r="L137">
            <v>9650.4699999999993</v>
          </cell>
          <cell r="M137">
            <v>305.17000000000007</v>
          </cell>
          <cell r="N137">
            <v>5425.92</v>
          </cell>
          <cell r="O137">
            <v>0</v>
          </cell>
          <cell r="P137">
            <v>7794.82</v>
          </cell>
          <cell r="Q137">
            <v>0</v>
          </cell>
          <cell r="R137">
            <v>-4580.2</v>
          </cell>
          <cell r="S137">
            <v>4580.2</v>
          </cell>
        </row>
        <row r="138">
          <cell r="B138" t="str">
            <v>19401</v>
          </cell>
          <cell r="C138" t="str">
            <v>Ellensburg School District</v>
          </cell>
          <cell r="D138">
            <v>1727616.63</v>
          </cell>
          <cell r="E138">
            <v>174911.26</v>
          </cell>
          <cell r="F138">
            <v>1732795.3800000001</v>
          </cell>
          <cell r="G138">
            <v>169732.51</v>
          </cell>
          <cell r="H138">
            <v>0</v>
          </cell>
          <cell r="I138">
            <v>180.39</v>
          </cell>
          <cell r="J138">
            <v>9577.1200000000008</v>
          </cell>
          <cell r="K138">
            <v>1671480.63</v>
          </cell>
          <cell r="L138">
            <v>9265.93</v>
          </cell>
          <cell r="M138">
            <v>311.19000000000051</v>
          </cell>
          <cell r="N138">
            <v>56135.56</v>
          </cell>
          <cell r="O138">
            <v>0</v>
          </cell>
          <cell r="P138">
            <v>169732.51</v>
          </cell>
          <cell r="Q138">
            <v>0</v>
          </cell>
          <cell r="R138">
            <v>0</v>
          </cell>
          <cell r="S138">
            <v>0</v>
          </cell>
        </row>
        <row r="139">
          <cell r="B139" t="str">
            <v>19403</v>
          </cell>
          <cell r="C139" t="str">
            <v>Kittitas School District</v>
          </cell>
          <cell r="D139">
            <v>301768.19</v>
          </cell>
          <cell r="E139">
            <v>0</v>
          </cell>
          <cell r="F139">
            <v>412886.55999999994</v>
          </cell>
          <cell r="G139">
            <v>0</v>
          </cell>
          <cell r="H139">
            <v>0</v>
          </cell>
          <cell r="I139">
            <v>31.6</v>
          </cell>
          <cell r="J139">
            <v>9549.6299999999992</v>
          </cell>
          <cell r="K139">
            <v>292718.02</v>
          </cell>
          <cell r="L139">
            <v>9263.23</v>
          </cell>
          <cell r="M139">
            <v>286.39999999999964</v>
          </cell>
          <cell r="N139">
            <v>9050.24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 t="str">
            <v>19404</v>
          </cell>
          <cell r="C140" t="str">
            <v>Cle Elum-Roslyn School District</v>
          </cell>
          <cell r="D140">
            <v>692044.37</v>
          </cell>
          <cell r="E140">
            <v>17664.68</v>
          </cell>
          <cell r="F140">
            <v>644106.57000000007</v>
          </cell>
          <cell r="G140">
            <v>65602.48</v>
          </cell>
          <cell r="H140">
            <v>0</v>
          </cell>
          <cell r="I140">
            <v>69.56</v>
          </cell>
          <cell r="J140">
            <v>9948.8799999999992</v>
          </cell>
          <cell r="K140">
            <v>671205.51</v>
          </cell>
          <cell r="L140">
            <v>9649.2999999999993</v>
          </cell>
          <cell r="M140">
            <v>299.57999999999993</v>
          </cell>
          <cell r="N140">
            <v>20838.78</v>
          </cell>
          <cell r="O140">
            <v>0</v>
          </cell>
          <cell r="P140">
            <v>65602.48</v>
          </cell>
          <cell r="Q140">
            <v>0</v>
          </cell>
          <cell r="R140">
            <v>0</v>
          </cell>
          <cell r="S140">
            <v>0</v>
          </cell>
        </row>
        <row r="141">
          <cell r="B141" t="str">
            <v>20094</v>
          </cell>
          <cell r="C141" t="str">
            <v>Wishram School District</v>
          </cell>
          <cell r="D141">
            <v>71703.02</v>
          </cell>
          <cell r="E141">
            <v>0</v>
          </cell>
          <cell r="F141">
            <v>87651.81</v>
          </cell>
          <cell r="G141">
            <v>0</v>
          </cell>
          <cell r="H141">
            <v>0</v>
          </cell>
          <cell r="I141">
            <v>7.52</v>
          </cell>
          <cell r="J141">
            <v>9534.98</v>
          </cell>
          <cell r="K141">
            <v>69709.02</v>
          </cell>
          <cell r="L141">
            <v>9269.82</v>
          </cell>
          <cell r="M141">
            <v>265.15999999999985</v>
          </cell>
          <cell r="N141">
            <v>1994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 t="str">
            <v>20203</v>
          </cell>
          <cell r="C142" t="str">
            <v>Bickleton School District</v>
          </cell>
          <cell r="D142">
            <v>4467.17</v>
          </cell>
          <cell r="E142">
            <v>0</v>
          </cell>
          <cell r="F142">
            <v>0</v>
          </cell>
          <cell r="G142">
            <v>446.72</v>
          </cell>
          <cell r="H142">
            <v>-4020.45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 t="str">
            <v>20215</v>
          </cell>
          <cell r="C143" t="str">
            <v>Centerville School District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 t="str">
            <v>20400</v>
          </cell>
          <cell r="C144" t="str">
            <v>Trout Lake School District</v>
          </cell>
          <cell r="D144">
            <v>8381.64</v>
          </cell>
          <cell r="E144">
            <v>0</v>
          </cell>
          <cell r="F144">
            <v>0</v>
          </cell>
          <cell r="G144">
            <v>838.16</v>
          </cell>
          <cell r="H144">
            <v>-7543.48</v>
          </cell>
          <cell r="I144">
            <v>0.65</v>
          </cell>
          <cell r="J144">
            <v>12894.83</v>
          </cell>
          <cell r="K144">
            <v>6126.3</v>
          </cell>
          <cell r="L144">
            <v>9425.08</v>
          </cell>
          <cell r="M144">
            <v>3469.75</v>
          </cell>
          <cell r="N144">
            <v>2255.34</v>
          </cell>
          <cell r="O144">
            <v>-2255.34</v>
          </cell>
          <cell r="P144">
            <v>0</v>
          </cell>
          <cell r="Q144">
            <v>-2255.34</v>
          </cell>
          <cell r="R144">
            <v>0</v>
          </cell>
          <cell r="S144">
            <v>2255.34</v>
          </cell>
        </row>
        <row r="145">
          <cell r="B145" t="str">
            <v>20401</v>
          </cell>
          <cell r="C145" t="str">
            <v>Glenwood School District</v>
          </cell>
          <cell r="D145">
            <v>0</v>
          </cell>
          <cell r="E145">
            <v>0</v>
          </cell>
          <cell r="F145">
            <v>83965.73000000001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 t="str">
            <v>20402</v>
          </cell>
          <cell r="C146" t="str">
            <v>Klickitat School District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 t="str">
            <v>20403</v>
          </cell>
          <cell r="C147" t="str">
            <v>Roosevelt School District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 t="str">
            <v>20404</v>
          </cell>
          <cell r="C148" t="str">
            <v>Goldendale School District</v>
          </cell>
          <cell r="D148">
            <v>954064.51</v>
          </cell>
          <cell r="E148">
            <v>0</v>
          </cell>
          <cell r="F148">
            <v>878485.50000000012</v>
          </cell>
          <cell r="G148">
            <v>75579.009999999995</v>
          </cell>
          <cell r="H148">
            <v>0</v>
          </cell>
          <cell r="I148">
            <v>87.59</v>
          </cell>
          <cell r="J148">
            <v>10892.39</v>
          </cell>
          <cell r="K148">
            <v>811489.86</v>
          </cell>
          <cell r="L148">
            <v>9264.64</v>
          </cell>
          <cell r="M148">
            <v>1627.75</v>
          </cell>
          <cell r="N148">
            <v>142574.62</v>
          </cell>
          <cell r="O148">
            <v>0</v>
          </cell>
          <cell r="P148">
            <v>75579.009999999995</v>
          </cell>
          <cell r="Q148">
            <v>0</v>
          </cell>
          <cell r="R148">
            <v>-7227.27</v>
          </cell>
          <cell r="S148">
            <v>7227.27</v>
          </cell>
        </row>
        <row r="149">
          <cell r="B149" t="str">
            <v>20405</v>
          </cell>
          <cell r="C149" t="str">
            <v>White Salmon Valley School District</v>
          </cell>
          <cell r="D149">
            <v>664042.23999999999</v>
          </cell>
          <cell r="E149">
            <v>28632.36</v>
          </cell>
          <cell r="F149">
            <v>695645.12000000011</v>
          </cell>
          <cell r="G149">
            <v>0</v>
          </cell>
          <cell r="H149">
            <v>0</v>
          </cell>
          <cell r="I149">
            <v>67.77</v>
          </cell>
          <cell r="J149">
            <v>9798.4699999999993</v>
          </cell>
          <cell r="K149">
            <v>640438.55000000005</v>
          </cell>
          <cell r="L149">
            <v>9450.18</v>
          </cell>
          <cell r="M149">
            <v>348.28999999999905</v>
          </cell>
          <cell r="N149">
            <v>23603.61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 t="str">
            <v>20406</v>
          </cell>
          <cell r="C150" t="str">
            <v>Lyle School District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 t="str">
            <v>21014</v>
          </cell>
          <cell r="C151" t="str">
            <v>Napavine School District</v>
          </cell>
          <cell r="D151">
            <v>1236459.79</v>
          </cell>
          <cell r="E151">
            <v>112556.64</v>
          </cell>
          <cell r="F151">
            <v>1281639.4199999997</v>
          </cell>
          <cell r="G151">
            <v>67377.009999999995</v>
          </cell>
          <cell r="H151">
            <v>0</v>
          </cell>
          <cell r="I151">
            <v>122.35</v>
          </cell>
          <cell r="J151">
            <v>10105.92</v>
          </cell>
          <cell r="K151">
            <v>1133675.33</v>
          </cell>
          <cell r="L151">
            <v>9265.84</v>
          </cell>
          <cell r="M151">
            <v>840.07999999999993</v>
          </cell>
          <cell r="N151">
            <v>102783.79</v>
          </cell>
          <cell r="O151">
            <v>0</v>
          </cell>
          <cell r="P151">
            <v>67377.009999999995</v>
          </cell>
          <cell r="Q151">
            <v>0</v>
          </cell>
          <cell r="R151">
            <v>0</v>
          </cell>
          <cell r="S151">
            <v>0</v>
          </cell>
        </row>
        <row r="152">
          <cell r="B152" t="str">
            <v>21036</v>
          </cell>
          <cell r="C152" t="str">
            <v>Evaline School District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 t="str">
            <v>21206</v>
          </cell>
          <cell r="C153" t="str">
            <v>Mossyrock School District</v>
          </cell>
          <cell r="D153">
            <v>407065.88</v>
          </cell>
          <cell r="E153">
            <v>37642.1</v>
          </cell>
          <cell r="F153">
            <v>459614.39</v>
          </cell>
          <cell r="G153">
            <v>0</v>
          </cell>
          <cell r="H153">
            <v>0</v>
          </cell>
          <cell r="I153">
            <v>39.68</v>
          </cell>
          <cell r="J153">
            <v>10258.719999999999</v>
          </cell>
          <cell r="K153">
            <v>367742.01</v>
          </cell>
          <cell r="L153">
            <v>9267.69</v>
          </cell>
          <cell r="M153">
            <v>991.02999999999884</v>
          </cell>
          <cell r="N153">
            <v>39324.07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 t="str">
            <v>21214</v>
          </cell>
          <cell r="C154" t="str">
            <v>Morton School District</v>
          </cell>
          <cell r="D154">
            <v>978386.14</v>
          </cell>
          <cell r="E154">
            <v>0</v>
          </cell>
          <cell r="F154">
            <v>941516.09</v>
          </cell>
          <cell r="G154">
            <v>36870.050000000003</v>
          </cell>
          <cell r="H154">
            <v>0</v>
          </cell>
          <cell r="I154">
            <v>99.35</v>
          </cell>
          <cell r="J154">
            <v>9847.8700000000008</v>
          </cell>
          <cell r="K154">
            <v>920422.94</v>
          </cell>
          <cell r="L154">
            <v>9264.4500000000007</v>
          </cell>
          <cell r="M154">
            <v>583.42000000000007</v>
          </cell>
          <cell r="N154">
            <v>57962.78</v>
          </cell>
          <cell r="O154">
            <v>0</v>
          </cell>
          <cell r="P154">
            <v>36870.050000000003</v>
          </cell>
          <cell r="Q154">
            <v>0</v>
          </cell>
          <cell r="R154">
            <v>0</v>
          </cell>
          <cell r="S154">
            <v>0</v>
          </cell>
        </row>
        <row r="155">
          <cell r="B155" t="str">
            <v>21226</v>
          </cell>
          <cell r="C155" t="str">
            <v>Adna School District</v>
          </cell>
          <cell r="D155">
            <v>652991.55000000005</v>
          </cell>
          <cell r="E155">
            <v>63062.8</v>
          </cell>
          <cell r="F155">
            <v>662786.84000000008</v>
          </cell>
          <cell r="G155">
            <v>53267.51</v>
          </cell>
          <cell r="H155">
            <v>0</v>
          </cell>
          <cell r="I155">
            <v>65.69</v>
          </cell>
          <cell r="J155">
            <v>9940.5</v>
          </cell>
          <cell r="K155">
            <v>620750.17000000004</v>
          </cell>
          <cell r="L155">
            <v>9449.69</v>
          </cell>
          <cell r="M155">
            <v>490.80999999999949</v>
          </cell>
          <cell r="N155">
            <v>32241.31</v>
          </cell>
          <cell r="O155">
            <v>0</v>
          </cell>
          <cell r="P155">
            <v>53267.51</v>
          </cell>
          <cell r="Q155">
            <v>0</v>
          </cell>
          <cell r="R155">
            <v>0</v>
          </cell>
          <cell r="S155">
            <v>0</v>
          </cell>
        </row>
        <row r="156">
          <cell r="B156" t="str">
            <v>21232</v>
          </cell>
          <cell r="C156" t="str">
            <v>Winlock School District</v>
          </cell>
          <cell r="D156">
            <v>580352.93000000005</v>
          </cell>
          <cell r="E156">
            <v>22579.48</v>
          </cell>
          <cell r="F156">
            <v>537110.95000000007</v>
          </cell>
          <cell r="G156">
            <v>58035.29</v>
          </cell>
          <cell r="H156">
            <v>-7786.17</v>
          </cell>
          <cell r="I156">
            <v>55.1</v>
          </cell>
          <cell r="J156">
            <v>10532.72</v>
          </cell>
          <cell r="K156">
            <v>513199.19</v>
          </cell>
          <cell r="L156">
            <v>9313.9599999999991</v>
          </cell>
          <cell r="M156">
            <v>1218.7600000000002</v>
          </cell>
          <cell r="N156">
            <v>67153.679999999993</v>
          </cell>
          <cell r="O156">
            <v>-7786.17</v>
          </cell>
          <cell r="P156">
            <v>58035.29</v>
          </cell>
          <cell r="Q156">
            <v>-7786.17</v>
          </cell>
          <cell r="R156">
            <v>0</v>
          </cell>
          <cell r="S156">
            <v>7786.17</v>
          </cell>
        </row>
        <row r="157">
          <cell r="B157" t="str">
            <v>21234</v>
          </cell>
          <cell r="C157" t="str">
            <v>Boistfort School District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 t="str">
            <v>21237</v>
          </cell>
          <cell r="C158" t="str">
            <v>Toledo School District</v>
          </cell>
          <cell r="D158">
            <v>688274.57</v>
          </cell>
          <cell r="E158">
            <v>9739.86</v>
          </cell>
          <cell r="F158">
            <v>684120.52</v>
          </cell>
          <cell r="G158">
            <v>13893.91</v>
          </cell>
          <cell r="H158">
            <v>0</v>
          </cell>
          <cell r="I158">
            <v>65.88</v>
          </cell>
          <cell r="J158">
            <v>10447.4</v>
          </cell>
          <cell r="K158">
            <v>613443.44999999995</v>
          </cell>
          <cell r="L158">
            <v>9311.5300000000007</v>
          </cell>
          <cell r="M158">
            <v>1135.869999999999</v>
          </cell>
          <cell r="N158">
            <v>74831.12</v>
          </cell>
          <cell r="O158">
            <v>0</v>
          </cell>
          <cell r="P158">
            <v>13893.91</v>
          </cell>
          <cell r="Q158">
            <v>0</v>
          </cell>
          <cell r="R158">
            <v>0</v>
          </cell>
          <cell r="S158">
            <v>0</v>
          </cell>
        </row>
        <row r="159">
          <cell r="B159" t="str">
            <v>21300</v>
          </cell>
          <cell r="C159" t="str">
            <v>Onalaska School District</v>
          </cell>
          <cell r="D159">
            <v>907044.95</v>
          </cell>
          <cell r="E159">
            <v>80443.58</v>
          </cell>
          <cell r="F159">
            <v>945951.21</v>
          </cell>
          <cell r="G159">
            <v>41537.32</v>
          </cell>
          <cell r="H159">
            <v>0</v>
          </cell>
          <cell r="I159">
            <v>90.52</v>
          </cell>
          <cell r="J159">
            <v>10020.379999999999</v>
          </cell>
          <cell r="K159">
            <v>838835.36</v>
          </cell>
          <cell r="L159">
            <v>9266.85</v>
          </cell>
          <cell r="M159">
            <v>753.52999999999884</v>
          </cell>
          <cell r="N159">
            <v>68209.539999999994</v>
          </cell>
          <cell r="O159">
            <v>0</v>
          </cell>
          <cell r="P159">
            <v>41537.32</v>
          </cell>
          <cell r="Q159">
            <v>0</v>
          </cell>
          <cell r="R159">
            <v>0</v>
          </cell>
          <cell r="S159">
            <v>0</v>
          </cell>
        </row>
        <row r="160">
          <cell r="B160" t="str">
            <v>21301</v>
          </cell>
          <cell r="C160" t="str">
            <v>Pe Ell School District</v>
          </cell>
          <cell r="D160">
            <v>126791.51</v>
          </cell>
          <cell r="E160">
            <v>0</v>
          </cell>
          <cell r="F160">
            <v>154657.65</v>
          </cell>
          <cell r="G160">
            <v>0</v>
          </cell>
          <cell r="H160">
            <v>0</v>
          </cell>
          <cell r="I160">
            <v>12.46</v>
          </cell>
          <cell r="J160">
            <v>10175.879999999999</v>
          </cell>
          <cell r="K160">
            <v>117859.25</v>
          </cell>
          <cell r="L160">
            <v>9459.01</v>
          </cell>
          <cell r="M160">
            <v>716.86999999999898</v>
          </cell>
          <cell r="N160">
            <v>8932.2000000000007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 t="str">
            <v>21302</v>
          </cell>
          <cell r="C161" t="str">
            <v>Chehalis School District</v>
          </cell>
          <cell r="D161">
            <v>2347569.62</v>
          </cell>
          <cell r="E161">
            <v>0</v>
          </cell>
          <cell r="F161">
            <v>2415807.3699999996</v>
          </cell>
          <cell r="G161">
            <v>0</v>
          </cell>
          <cell r="H161">
            <v>0</v>
          </cell>
          <cell r="I161">
            <v>232.67</v>
          </cell>
          <cell r="J161">
            <v>10089.700000000001</v>
          </cell>
          <cell r="K161">
            <v>2198840.2999999998</v>
          </cell>
          <cell r="L161">
            <v>9450.4699999999993</v>
          </cell>
          <cell r="M161">
            <v>639.23000000000138</v>
          </cell>
          <cell r="N161">
            <v>148729.64000000001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 t="str">
            <v>21303</v>
          </cell>
          <cell r="C162" t="str">
            <v>White Pass School District</v>
          </cell>
          <cell r="D162">
            <v>139911.14000000001</v>
          </cell>
          <cell r="E162">
            <v>0</v>
          </cell>
          <cell r="F162">
            <v>224185.06000000006</v>
          </cell>
          <cell r="G162">
            <v>0</v>
          </cell>
          <cell r="H162">
            <v>0</v>
          </cell>
          <cell r="I162">
            <v>14.66</v>
          </cell>
          <cell r="J162">
            <v>9543.73</v>
          </cell>
          <cell r="K162">
            <v>135857.07999999999</v>
          </cell>
          <cell r="L162">
            <v>9267.2000000000007</v>
          </cell>
          <cell r="M162">
            <v>276.52999999999884</v>
          </cell>
          <cell r="N162">
            <v>4053.93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 t="str">
            <v>21401</v>
          </cell>
          <cell r="C163" t="str">
            <v>Centralia School District</v>
          </cell>
          <cell r="D163">
            <v>2862828.31</v>
          </cell>
          <cell r="E163">
            <v>0</v>
          </cell>
          <cell r="F163">
            <v>2854323.5100000002</v>
          </cell>
          <cell r="G163">
            <v>8504.7999999999993</v>
          </cell>
          <cell r="H163">
            <v>0</v>
          </cell>
          <cell r="I163">
            <v>281.35000000000002</v>
          </cell>
          <cell r="J163">
            <v>10175.33</v>
          </cell>
          <cell r="K163">
            <v>2606832.17</v>
          </cell>
          <cell r="L163">
            <v>9265.44</v>
          </cell>
          <cell r="M163">
            <v>909.88999999999942</v>
          </cell>
          <cell r="N163">
            <v>255997.55</v>
          </cell>
          <cell r="O163">
            <v>0</v>
          </cell>
          <cell r="P163">
            <v>8504.7999999999993</v>
          </cell>
          <cell r="Q163">
            <v>0</v>
          </cell>
          <cell r="R163">
            <v>0</v>
          </cell>
          <cell r="S163">
            <v>0</v>
          </cell>
        </row>
        <row r="164">
          <cell r="B164" t="str">
            <v>22008</v>
          </cell>
          <cell r="C164" t="str">
            <v>Sprague School District</v>
          </cell>
          <cell r="D164">
            <v>30669.09</v>
          </cell>
          <cell r="E164">
            <v>0</v>
          </cell>
          <cell r="F164">
            <v>103627.82</v>
          </cell>
          <cell r="G164">
            <v>0</v>
          </cell>
          <cell r="H164">
            <v>0</v>
          </cell>
          <cell r="I164">
            <v>3.22</v>
          </cell>
          <cell r="J164">
            <v>9524.56</v>
          </cell>
          <cell r="K164">
            <v>29705.75</v>
          </cell>
          <cell r="L164">
            <v>9225.39</v>
          </cell>
          <cell r="M164">
            <v>299.17000000000007</v>
          </cell>
          <cell r="N164">
            <v>963.33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 t="str">
            <v>22009</v>
          </cell>
          <cell r="C165" t="str">
            <v>Reardan-Edwall School District</v>
          </cell>
          <cell r="D165">
            <v>295306.19</v>
          </cell>
          <cell r="E165">
            <v>0</v>
          </cell>
          <cell r="F165">
            <v>305129.34999999998</v>
          </cell>
          <cell r="G165">
            <v>0</v>
          </cell>
          <cell r="H165">
            <v>0</v>
          </cell>
          <cell r="I165">
            <v>30.5</v>
          </cell>
          <cell r="J165">
            <v>9682.17</v>
          </cell>
          <cell r="K165">
            <v>282645.62</v>
          </cell>
          <cell r="L165">
            <v>9267.07</v>
          </cell>
          <cell r="M165">
            <v>415.10000000000036</v>
          </cell>
          <cell r="N165">
            <v>12660.55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 t="str">
            <v>22017</v>
          </cell>
          <cell r="C166" t="str">
            <v>Almira School District</v>
          </cell>
          <cell r="D166">
            <v>59493.599999999999</v>
          </cell>
          <cell r="E166">
            <v>5017</v>
          </cell>
          <cell r="F166">
            <v>30937.719999999998</v>
          </cell>
          <cell r="G166">
            <v>5949.36</v>
          </cell>
          <cell r="H166">
            <v>-27623.52</v>
          </cell>
          <cell r="I166">
            <v>5.98</v>
          </cell>
          <cell r="J166">
            <v>9948.76</v>
          </cell>
          <cell r="K166">
            <v>55744.24</v>
          </cell>
          <cell r="L166">
            <v>9321.7800000000007</v>
          </cell>
          <cell r="M166">
            <v>626.97999999999956</v>
          </cell>
          <cell r="N166">
            <v>3749.34</v>
          </cell>
          <cell r="O166">
            <v>-3749.34</v>
          </cell>
          <cell r="P166">
            <v>5949.36</v>
          </cell>
          <cell r="Q166">
            <v>-3749.34</v>
          </cell>
          <cell r="R166">
            <v>0</v>
          </cell>
          <cell r="S166">
            <v>3749.34</v>
          </cell>
        </row>
        <row r="167">
          <cell r="B167" t="str">
            <v>22073</v>
          </cell>
          <cell r="C167" t="str">
            <v>Creston School District</v>
          </cell>
          <cell r="D167">
            <v>46455</v>
          </cell>
          <cell r="E167">
            <v>6032</v>
          </cell>
          <cell r="F167">
            <v>51439.519999999997</v>
          </cell>
          <cell r="G167">
            <v>1047.48</v>
          </cell>
          <cell r="H167">
            <v>0</v>
          </cell>
          <cell r="I167">
            <v>3.57</v>
          </cell>
          <cell r="J167">
            <v>13012.61</v>
          </cell>
          <cell r="K167">
            <v>33206.9</v>
          </cell>
          <cell r="L167">
            <v>9301.65</v>
          </cell>
          <cell r="M167">
            <v>3710.9600000000009</v>
          </cell>
          <cell r="N167">
            <v>13248.13</v>
          </cell>
          <cell r="O167">
            <v>0</v>
          </cell>
          <cell r="P167">
            <v>1047.48</v>
          </cell>
          <cell r="Q167">
            <v>0</v>
          </cell>
          <cell r="R167">
            <v>0</v>
          </cell>
          <cell r="S167">
            <v>0</v>
          </cell>
        </row>
        <row r="168">
          <cell r="B168" t="str">
            <v>22105</v>
          </cell>
          <cell r="C168" t="str">
            <v>Odessa School District</v>
          </cell>
          <cell r="D168">
            <v>120512.5</v>
          </cell>
          <cell r="E168">
            <v>0</v>
          </cell>
          <cell r="F168">
            <v>204057.37</v>
          </cell>
          <cell r="G168">
            <v>0</v>
          </cell>
          <cell r="H168">
            <v>0</v>
          </cell>
          <cell r="I168">
            <v>11.6</v>
          </cell>
          <cell r="J168">
            <v>10389.01</v>
          </cell>
          <cell r="K168">
            <v>109593.95</v>
          </cell>
          <cell r="L168">
            <v>9447.75</v>
          </cell>
          <cell r="M168">
            <v>941.26000000000022</v>
          </cell>
          <cell r="N168">
            <v>10918.62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 t="str">
            <v>22200</v>
          </cell>
          <cell r="C169" t="str">
            <v>Wilbur School District</v>
          </cell>
          <cell r="D169">
            <v>151830</v>
          </cell>
          <cell r="E169">
            <v>0</v>
          </cell>
          <cell r="F169">
            <v>235506.62</v>
          </cell>
          <cell r="G169">
            <v>0</v>
          </cell>
          <cell r="H169">
            <v>0</v>
          </cell>
          <cell r="I169">
            <v>15.68</v>
          </cell>
          <cell r="J169">
            <v>9683.0400000000009</v>
          </cell>
          <cell r="K169">
            <v>145375.41</v>
          </cell>
          <cell r="L169">
            <v>9271.39</v>
          </cell>
          <cell r="M169">
            <v>411.65000000000146</v>
          </cell>
          <cell r="N169">
            <v>6454.67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 t="str">
            <v>22204</v>
          </cell>
          <cell r="C170" t="str">
            <v>Harrington School District</v>
          </cell>
          <cell r="D170">
            <v>48140.66</v>
          </cell>
          <cell r="E170">
            <v>0</v>
          </cell>
          <cell r="F170">
            <v>162858.1</v>
          </cell>
          <cell r="G170">
            <v>0</v>
          </cell>
          <cell r="H170">
            <v>0</v>
          </cell>
          <cell r="I170">
            <v>4.95</v>
          </cell>
          <cell r="J170">
            <v>9725.39</v>
          </cell>
          <cell r="K170">
            <v>46956.9</v>
          </cell>
          <cell r="L170">
            <v>9486.24</v>
          </cell>
          <cell r="M170">
            <v>239.14999999999964</v>
          </cell>
          <cell r="N170">
            <v>1183.79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 t="str">
            <v>22207</v>
          </cell>
          <cell r="C171" t="str">
            <v>Davenport School District</v>
          </cell>
          <cell r="D171">
            <v>465981.88</v>
          </cell>
          <cell r="E171">
            <v>0</v>
          </cell>
          <cell r="F171">
            <v>466632.30999999994</v>
          </cell>
          <cell r="G171">
            <v>0</v>
          </cell>
          <cell r="H171">
            <v>0</v>
          </cell>
          <cell r="I171">
            <v>48.42</v>
          </cell>
          <cell r="J171">
            <v>9623.75</v>
          </cell>
          <cell r="K171">
            <v>448801.34</v>
          </cell>
          <cell r="L171">
            <v>9268.92</v>
          </cell>
          <cell r="M171">
            <v>354.82999999999993</v>
          </cell>
          <cell r="N171">
            <v>17180.87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 t="str">
            <v>23042</v>
          </cell>
          <cell r="C172" t="str">
            <v>Southside School District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 t="str">
            <v>23054</v>
          </cell>
          <cell r="C173" t="str">
            <v>Grapeview School District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 t="str">
            <v>23309</v>
          </cell>
          <cell r="C174" t="str">
            <v>Shelton School District</v>
          </cell>
          <cell r="D174">
            <v>6473638.3499999996</v>
          </cell>
          <cell r="E174">
            <v>262058.18</v>
          </cell>
          <cell r="F174">
            <v>6483418.080000001</v>
          </cell>
          <cell r="G174">
            <v>252278.45</v>
          </cell>
          <cell r="H174">
            <v>0</v>
          </cell>
          <cell r="I174">
            <v>667.13</v>
          </cell>
          <cell r="J174">
            <v>9703.7099999999991</v>
          </cell>
          <cell r="K174">
            <v>6181444.4000000004</v>
          </cell>
          <cell r="L174">
            <v>9265.73</v>
          </cell>
          <cell r="M174">
            <v>437.97999999999956</v>
          </cell>
          <cell r="N174">
            <v>292189.59999999998</v>
          </cell>
          <cell r="O174">
            <v>0</v>
          </cell>
          <cell r="P174">
            <v>252278.45</v>
          </cell>
          <cell r="Q174">
            <v>0</v>
          </cell>
          <cell r="R174">
            <v>0</v>
          </cell>
          <cell r="S174">
            <v>0</v>
          </cell>
        </row>
        <row r="175">
          <cell r="B175" t="str">
            <v>23311</v>
          </cell>
          <cell r="C175" t="str">
            <v>Mary M Knight School District</v>
          </cell>
          <cell r="D175">
            <v>116124.89</v>
          </cell>
          <cell r="E175">
            <v>0</v>
          </cell>
          <cell r="F175">
            <v>252072.82000000004</v>
          </cell>
          <cell r="G175">
            <v>0</v>
          </cell>
          <cell r="H175">
            <v>0</v>
          </cell>
          <cell r="I175">
            <v>11.94</v>
          </cell>
          <cell r="J175">
            <v>9725.7000000000007</v>
          </cell>
          <cell r="K175">
            <v>110598.8</v>
          </cell>
          <cell r="L175">
            <v>9262.8799999999992</v>
          </cell>
          <cell r="M175">
            <v>462.82000000000153</v>
          </cell>
          <cell r="N175">
            <v>5526.07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 t="str">
            <v>23402</v>
          </cell>
          <cell r="C176" t="str">
            <v>Pioneer School District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 t="str">
            <v>23403</v>
          </cell>
          <cell r="C177" t="str">
            <v>North Mason School District</v>
          </cell>
          <cell r="D177">
            <v>2298611.66</v>
          </cell>
          <cell r="E177">
            <v>835.26</v>
          </cell>
          <cell r="F177">
            <v>2073806.58</v>
          </cell>
          <cell r="G177">
            <v>225640.34</v>
          </cell>
          <cell r="H177">
            <v>0</v>
          </cell>
          <cell r="I177">
            <v>213.89</v>
          </cell>
          <cell r="J177">
            <v>10746.7</v>
          </cell>
          <cell r="K177">
            <v>2145521.91</v>
          </cell>
          <cell r="L177">
            <v>10030.959999999999</v>
          </cell>
          <cell r="M177">
            <v>715.7400000000016</v>
          </cell>
          <cell r="N177">
            <v>153089.63</v>
          </cell>
          <cell r="O177">
            <v>0</v>
          </cell>
          <cell r="P177">
            <v>225640.34</v>
          </cell>
          <cell r="Q177">
            <v>0</v>
          </cell>
          <cell r="R177">
            <v>0</v>
          </cell>
          <cell r="S177">
            <v>0</v>
          </cell>
        </row>
        <row r="178">
          <cell r="B178" t="str">
            <v>23404</v>
          </cell>
          <cell r="C178" t="str">
            <v>Hood Canal School District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 t="str">
            <v>24014</v>
          </cell>
          <cell r="C179" t="str">
            <v xml:space="preserve">Nespelem School District  </v>
          </cell>
          <cell r="D179">
            <v>24188.19</v>
          </cell>
          <cell r="E179">
            <v>0</v>
          </cell>
          <cell r="F179">
            <v>79227.86</v>
          </cell>
          <cell r="G179">
            <v>0</v>
          </cell>
          <cell r="H179">
            <v>0</v>
          </cell>
          <cell r="I179">
            <v>2.5299999999999998</v>
          </cell>
          <cell r="J179">
            <v>9560.5499999999993</v>
          </cell>
          <cell r="K179">
            <v>23401.05</v>
          </cell>
          <cell r="L179">
            <v>9249.43</v>
          </cell>
          <cell r="M179">
            <v>311.11999999999898</v>
          </cell>
          <cell r="N179">
            <v>787.13</v>
          </cell>
          <cell r="O179">
            <v>0</v>
          </cell>
          <cell r="P179">
            <v>0</v>
          </cell>
          <cell r="Q179">
            <v>0</v>
          </cell>
          <cell r="R179">
            <v>-4410.63</v>
          </cell>
          <cell r="S179">
            <v>4410.63</v>
          </cell>
        </row>
        <row r="180">
          <cell r="B180" t="str">
            <v>24019</v>
          </cell>
          <cell r="C180" t="str">
            <v>Omak School District</v>
          </cell>
          <cell r="D180">
            <v>1406404.96</v>
          </cell>
          <cell r="E180">
            <v>77175.929999999993</v>
          </cell>
          <cell r="F180">
            <v>1375146.2299999997</v>
          </cell>
          <cell r="G180">
            <v>108434.66</v>
          </cell>
          <cell r="H180">
            <v>0</v>
          </cell>
          <cell r="I180">
            <v>124.25</v>
          </cell>
          <cell r="J180">
            <v>11319.15</v>
          </cell>
          <cell r="K180">
            <v>1151181.45</v>
          </cell>
          <cell r="L180">
            <v>9265.0400000000009</v>
          </cell>
          <cell r="M180">
            <v>2054.1099999999988</v>
          </cell>
          <cell r="N180">
            <v>255223.17</v>
          </cell>
          <cell r="O180">
            <v>0</v>
          </cell>
          <cell r="P180">
            <v>108434.66</v>
          </cell>
          <cell r="Q180">
            <v>0</v>
          </cell>
          <cell r="R180">
            <v>0</v>
          </cell>
          <cell r="S180">
            <v>0</v>
          </cell>
        </row>
        <row r="181">
          <cell r="B181" t="str">
            <v>24105</v>
          </cell>
          <cell r="C181" t="str">
            <v>Okanogan School District</v>
          </cell>
          <cell r="D181">
            <v>772947.24</v>
          </cell>
          <cell r="E181">
            <v>51108.480000000003</v>
          </cell>
          <cell r="F181">
            <v>780127.41999999993</v>
          </cell>
          <cell r="G181">
            <v>43928.3</v>
          </cell>
          <cell r="H181">
            <v>0</v>
          </cell>
          <cell r="I181">
            <v>79.77</v>
          </cell>
          <cell r="J181">
            <v>9689.7000000000007</v>
          </cell>
          <cell r="K181">
            <v>742864.54</v>
          </cell>
          <cell r="L181">
            <v>9312.58</v>
          </cell>
          <cell r="M181">
            <v>377.1200000000008</v>
          </cell>
          <cell r="N181">
            <v>30082.86</v>
          </cell>
          <cell r="O181">
            <v>0</v>
          </cell>
          <cell r="P181">
            <v>43928.3</v>
          </cell>
          <cell r="Q181">
            <v>0</v>
          </cell>
          <cell r="R181">
            <v>0</v>
          </cell>
          <cell r="S181">
            <v>0</v>
          </cell>
        </row>
        <row r="182">
          <cell r="B182" t="str">
            <v>24111</v>
          </cell>
          <cell r="C182" t="str">
            <v>Brewster School District</v>
          </cell>
          <cell r="D182">
            <v>849715.12</v>
          </cell>
          <cell r="E182">
            <v>47374.43</v>
          </cell>
          <cell r="F182">
            <v>891879.32</v>
          </cell>
          <cell r="G182">
            <v>5210.2299999999996</v>
          </cell>
          <cell r="H182">
            <v>0</v>
          </cell>
          <cell r="I182">
            <v>84.63</v>
          </cell>
          <cell r="J182">
            <v>10040.35</v>
          </cell>
          <cell r="K182">
            <v>784198.65</v>
          </cell>
          <cell r="L182">
            <v>9266.2000000000007</v>
          </cell>
          <cell r="M182">
            <v>774.14999999999964</v>
          </cell>
          <cell r="N182">
            <v>65516.31</v>
          </cell>
          <cell r="O182">
            <v>0</v>
          </cell>
          <cell r="P182">
            <v>5210.2299999999996</v>
          </cell>
          <cell r="Q182">
            <v>0</v>
          </cell>
          <cell r="R182">
            <v>0</v>
          </cell>
          <cell r="S182">
            <v>0</v>
          </cell>
        </row>
        <row r="183">
          <cell r="B183" t="str">
            <v>24122</v>
          </cell>
          <cell r="C183" t="str">
            <v>Pateros School District</v>
          </cell>
          <cell r="D183">
            <v>190043.68</v>
          </cell>
          <cell r="E183">
            <v>0</v>
          </cell>
          <cell r="F183">
            <v>193608.33</v>
          </cell>
          <cell r="G183">
            <v>0</v>
          </cell>
          <cell r="H183">
            <v>0</v>
          </cell>
          <cell r="I183">
            <v>19.420000000000002</v>
          </cell>
          <cell r="J183">
            <v>9785.98</v>
          </cell>
          <cell r="K183">
            <v>180916.51</v>
          </cell>
          <cell r="L183">
            <v>9315.99</v>
          </cell>
          <cell r="M183">
            <v>469.98999999999978</v>
          </cell>
          <cell r="N183">
            <v>9127.2099999999991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 t="str">
            <v>24350</v>
          </cell>
          <cell r="C184" t="str">
            <v>Methow Valley School District</v>
          </cell>
          <cell r="D184">
            <v>444330.74</v>
          </cell>
          <cell r="E184">
            <v>0</v>
          </cell>
          <cell r="F184">
            <v>444904.58999999997</v>
          </cell>
          <cell r="G184">
            <v>0</v>
          </cell>
          <cell r="H184">
            <v>0</v>
          </cell>
          <cell r="I184">
            <v>45.27</v>
          </cell>
          <cell r="J184">
            <v>9815.1299999999992</v>
          </cell>
          <cell r="K184">
            <v>419435.04</v>
          </cell>
          <cell r="L184">
            <v>9265.19</v>
          </cell>
          <cell r="M184">
            <v>549.93999999999869</v>
          </cell>
          <cell r="N184">
            <v>24895.78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 t="str">
            <v>24404</v>
          </cell>
          <cell r="C185" t="str">
            <v>Tonasket School District</v>
          </cell>
          <cell r="D185">
            <v>449451.72</v>
          </cell>
          <cell r="E185">
            <v>0</v>
          </cell>
          <cell r="F185">
            <v>597954.55999999994</v>
          </cell>
          <cell r="G185">
            <v>0</v>
          </cell>
          <cell r="H185">
            <v>0</v>
          </cell>
          <cell r="I185">
            <v>44.85</v>
          </cell>
          <cell r="J185">
            <v>10021.219999999999</v>
          </cell>
          <cell r="K185">
            <v>415758.91</v>
          </cell>
          <cell r="L185">
            <v>9269.99</v>
          </cell>
          <cell r="M185">
            <v>751.22999999999956</v>
          </cell>
          <cell r="N185">
            <v>33692.67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 t="str">
            <v>24410</v>
          </cell>
          <cell r="C186" t="str">
            <v>Oroville School District</v>
          </cell>
          <cell r="D186">
            <v>291962.7</v>
          </cell>
          <cell r="E186">
            <v>0</v>
          </cell>
          <cell r="F186">
            <v>405939.63000000006</v>
          </cell>
          <cell r="G186">
            <v>0</v>
          </cell>
          <cell r="H186">
            <v>0</v>
          </cell>
          <cell r="I186">
            <v>30.57</v>
          </cell>
          <cell r="J186">
            <v>9550.6299999999992</v>
          </cell>
          <cell r="K186">
            <v>283182.31</v>
          </cell>
          <cell r="L186">
            <v>9263.41</v>
          </cell>
          <cell r="M186">
            <v>287.21999999999935</v>
          </cell>
          <cell r="N186">
            <v>8780.32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 t="str">
            <v>24915</v>
          </cell>
          <cell r="C187" t="str">
            <v>Paschal Sherman Indian School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 t="str">
            <v>25101</v>
          </cell>
          <cell r="C188" t="str">
            <v>Ocean Beach School District</v>
          </cell>
          <cell r="D188">
            <v>1014487.3</v>
          </cell>
          <cell r="E188">
            <v>79091.48</v>
          </cell>
          <cell r="F188">
            <v>1002977.1900000001</v>
          </cell>
          <cell r="G188">
            <v>90601.59</v>
          </cell>
          <cell r="H188">
            <v>0</v>
          </cell>
          <cell r="I188">
            <v>104.88</v>
          </cell>
          <cell r="J188">
            <v>9672.84</v>
          </cell>
          <cell r="K188">
            <v>971793.9</v>
          </cell>
          <cell r="L188">
            <v>9265.77</v>
          </cell>
          <cell r="M188">
            <v>407.06999999999971</v>
          </cell>
          <cell r="N188">
            <v>42693.5</v>
          </cell>
          <cell r="O188">
            <v>0</v>
          </cell>
          <cell r="P188">
            <v>90601.59</v>
          </cell>
          <cell r="Q188">
            <v>0</v>
          </cell>
          <cell r="R188">
            <v>0</v>
          </cell>
          <cell r="S188">
            <v>0</v>
          </cell>
        </row>
        <row r="189">
          <cell r="B189" t="str">
            <v>25116</v>
          </cell>
          <cell r="C189" t="str">
            <v>Raymond School District</v>
          </cell>
          <cell r="D189">
            <v>333643.57</v>
          </cell>
          <cell r="E189">
            <v>0</v>
          </cell>
          <cell r="F189">
            <v>334970.40999999997</v>
          </cell>
          <cell r="G189">
            <v>0</v>
          </cell>
          <cell r="H189">
            <v>0</v>
          </cell>
          <cell r="I189">
            <v>34.78</v>
          </cell>
          <cell r="J189">
            <v>9592.9699999999993</v>
          </cell>
          <cell r="K189">
            <v>322157.02</v>
          </cell>
          <cell r="L189">
            <v>9262.7099999999991</v>
          </cell>
          <cell r="M189">
            <v>330.26000000000022</v>
          </cell>
          <cell r="N189">
            <v>11486.44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 t="str">
            <v>25118</v>
          </cell>
          <cell r="C190" t="str">
            <v>South Bend School District</v>
          </cell>
          <cell r="D190">
            <v>370430.17</v>
          </cell>
          <cell r="E190">
            <v>0</v>
          </cell>
          <cell r="F190">
            <v>459557.25999999983</v>
          </cell>
          <cell r="G190">
            <v>0</v>
          </cell>
          <cell r="H190">
            <v>0</v>
          </cell>
          <cell r="I190">
            <v>37.57</v>
          </cell>
          <cell r="J190">
            <v>9859.73</v>
          </cell>
          <cell r="K190">
            <v>348277.57</v>
          </cell>
          <cell r="L190">
            <v>9270.1</v>
          </cell>
          <cell r="M190">
            <v>589.6299999999992</v>
          </cell>
          <cell r="N190">
            <v>22152.400000000001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 t="str">
            <v>25155</v>
          </cell>
          <cell r="C191" t="str">
            <v>Naselle-Grays River Valley School District</v>
          </cell>
          <cell r="D191">
            <v>148256.42000000001</v>
          </cell>
          <cell r="E191">
            <v>0</v>
          </cell>
          <cell r="F191">
            <v>165114.4</v>
          </cell>
          <cell r="G191">
            <v>0</v>
          </cell>
          <cell r="H191">
            <v>0</v>
          </cell>
          <cell r="I191">
            <v>13.98</v>
          </cell>
          <cell r="J191">
            <v>10604.89</v>
          </cell>
          <cell r="K191">
            <v>130214.42</v>
          </cell>
          <cell r="L191">
            <v>9314.34</v>
          </cell>
          <cell r="M191">
            <v>1290.5499999999993</v>
          </cell>
          <cell r="N191">
            <v>18041.89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 t="str">
            <v>25160</v>
          </cell>
          <cell r="C192" t="str">
            <v>Willapa Valley School District</v>
          </cell>
          <cell r="D192">
            <v>263544.09999999998</v>
          </cell>
          <cell r="E192">
            <v>0</v>
          </cell>
          <cell r="F192">
            <v>275012.37</v>
          </cell>
          <cell r="G192">
            <v>0</v>
          </cell>
          <cell r="H192">
            <v>0</v>
          </cell>
          <cell r="I192">
            <v>26.21</v>
          </cell>
          <cell r="J192">
            <v>10055.1</v>
          </cell>
          <cell r="K192">
            <v>242680.32000000001</v>
          </cell>
          <cell r="L192">
            <v>9259.07</v>
          </cell>
          <cell r="M192">
            <v>796.03000000000065</v>
          </cell>
          <cell r="N192">
            <v>20863.95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 t="str">
            <v>25200</v>
          </cell>
          <cell r="C193" t="str">
            <v>North River School District</v>
          </cell>
          <cell r="D193">
            <v>2741.22</v>
          </cell>
          <cell r="E193">
            <v>0</v>
          </cell>
          <cell r="F193">
            <v>2741.22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 t="str">
            <v>26056</v>
          </cell>
          <cell r="C194" t="str">
            <v>Newport School District</v>
          </cell>
          <cell r="D194">
            <v>908163.73</v>
          </cell>
          <cell r="E194">
            <v>0</v>
          </cell>
          <cell r="F194">
            <v>862856.25999999989</v>
          </cell>
          <cell r="G194">
            <v>45307.47</v>
          </cell>
          <cell r="H194">
            <v>0</v>
          </cell>
          <cell r="I194">
            <v>93.78</v>
          </cell>
          <cell r="J194">
            <v>9683.98</v>
          </cell>
          <cell r="K194">
            <v>869025.08</v>
          </cell>
          <cell r="L194">
            <v>9266.64</v>
          </cell>
          <cell r="M194">
            <v>417.34000000000015</v>
          </cell>
          <cell r="N194">
            <v>39138.15</v>
          </cell>
          <cell r="O194">
            <v>0</v>
          </cell>
          <cell r="P194">
            <v>45307.47</v>
          </cell>
          <cell r="Q194">
            <v>0</v>
          </cell>
          <cell r="R194">
            <v>0</v>
          </cell>
          <cell r="S194">
            <v>0</v>
          </cell>
        </row>
        <row r="195">
          <cell r="B195" t="str">
            <v>26059</v>
          </cell>
          <cell r="C195" t="str">
            <v>Cusick School District</v>
          </cell>
          <cell r="D195">
            <v>105543.6</v>
          </cell>
          <cell r="E195">
            <v>0</v>
          </cell>
          <cell r="F195">
            <v>322969.97000000003</v>
          </cell>
          <cell r="G195">
            <v>0</v>
          </cell>
          <cell r="H195">
            <v>0</v>
          </cell>
          <cell r="I195">
            <v>10.94</v>
          </cell>
          <cell r="J195">
            <v>9647.5</v>
          </cell>
          <cell r="K195">
            <v>101312.49</v>
          </cell>
          <cell r="L195">
            <v>9260.74</v>
          </cell>
          <cell r="M195">
            <v>386.76000000000022</v>
          </cell>
          <cell r="N195">
            <v>4231.1499999999996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 t="str">
            <v>26070</v>
          </cell>
          <cell r="C196" t="str">
            <v>Selkirk School District</v>
          </cell>
          <cell r="D196">
            <v>183152.73</v>
          </cell>
          <cell r="E196">
            <v>0</v>
          </cell>
          <cell r="F196">
            <v>204418.92</v>
          </cell>
          <cell r="G196">
            <v>0</v>
          </cell>
          <cell r="H196">
            <v>0</v>
          </cell>
          <cell r="I196">
            <v>18.579999999999998</v>
          </cell>
          <cell r="J196">
            <v>9857.52</v>
          </cell>
          <cell r="K196">
            <v>172059.53</v>
          </cell>
          <cell r="L196">
            <v>9260.4699999999993</v>
          </cell>
          <cell r="M196">
            <v>597.05000000000109</v>
          </cell>
          <cell r="N196">
            <v>11093.19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27001</v>
          </cell>
          <cell r="C197" t="str">
            <v>Steilacoom Hist. School District</v>
          </cell>
          <cell r="D197">
            <v>2405316.06</v>
          </cell>
          <cell r="E197">
            <v>230400.17</v>
          </cell>
          <cell r="F197">
            <v>2308642.7599999998</v>
          </cell>
          <cell r="G197">
            <v>240531.61</v>
          </cell>
          <cell r="H197">
            <v>-86541.86</v>
          </cell>
          <cell r="I197">
            <v>230.24</v>
          </cell>
          <cell r="J197">
            <v>10446.99</v>
          </cell>
          <cell r="K197">
            <v>2221464.36</v>
          </cell>
          <cell r="L197">
            <v>9648.4699999999993</v>
          </cell>
          <cell r="M197">
            <v>798.52000000000044</v>
          </cell>
          <cell r="N197">
            <v>183851.24</v>
          </cell>
          <cell r="O197">
            <v>-86541.86</v>
          </cell>
          <cell r="P197">
            <v>240531.61</v>
          </cell>
          <cell r="Q197">
            <v>-86541.86</v>
          </cell>
          <cell r="R197">
            <v>0</v>
          </cell>
          <cell r="S197">
            <v>86541.86</v>
          </cell>
        </row>
        <row r="198">
          <cell r="B198" t="str">
            <v>27003</v>
          </cell>
          <cell r="C198" t="str">
            <v>Puyallup School District</v>
          </cell>
          <cell r="D198">
            <v>14100950.83</v>
          </cell>
          <cell r="E198">
            <v>992999.91</v>
          </cell>
          <cell r="F198">
            <v>13733420.460000001</v>
          </cell>
          <cell r="G198">
            <v>1360530.28</v>
          </cell>
          <cell r="H198">
            <v>0</v>
          </cell>
          <cell r="I198">
            <v>1296.21</v>
          </cell>
          <cell r="J198">
            <v>10878.6</v>
          </cell>
          <cell r="K198">
            <v>13003065.359999999</v>
          </cell>
          <cell r="L198">
            <v>10031.6</v>
          </cell>
          <cell r="M198">
            <v>847</v>
          </cell>
          <cell r="N198">
            <v>1097889.8700000001</v>
          </cell>
          <cell r="O198">
            <v>0</v>
          </cell>
          <cell r="P198">
            <v>1360530.28</v>
          </cell>
          <cell r="Q198">
            <v>0</v>
          </cell>
          <cell r="R198">
            <v>0</v>
          </cell>
          <cell r="S198">
            <v>0</v>
          </cell>
        </row>
        <row r="199">
          <cell r="B199" t="str">
            <v>27010</v>
          </cell>
          <cell r="C199" t="str">
            <v>Tacoma School District</v>
          </cell>
          <cell r="D199">
            <v>15926012.42</v>
          </cell>
          <cell r="E199">
            <v>621834.62</v>
          </cell>
          <cell r="F199">
            <v>15880598.029999999</v>
          </cell>
          <cell r="G199">
            <v>667249.01</v>
          </cell>
          <cell r="H199">
            <v>0</v>
          </cell>
          <cell r="I199">
            <v>1513.83</v>
          </cell>
          <cell r="J199">
            <v>10520.34</v>
          </cell>
          <cell r="K199">
            <v>15186125.48</v>
          </cell>
          <cell r="L199">
            <v>10031.59</v>
          </cell>
          <cell r="M199">
            <v>488.75</v>
          </cell>
          <cell r="N199">
            <v>739884.41</v>
          </cell>
          <cell r="O199">
            <v>0</v>
          </cell>
          <cell r="P199">
            <v>667249.01</v>
          </cell>
          <cell r="Q199">
            <v>0</v>
          </cell>
          <cell r="R199">
            <v>0</v>
          </cell>
          <cell r="S199">
            <v>0</v>
          </cell>
        </row>
        <row r="200">
          <cell r="B200" t="str">
            <v>27019</v>
          </cell>
          <cell r="C200" t="str">
            <v>Carbonado School District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 t="str">
            <v>27083</v>
          </cell>
          <cell r="C201" t="str">
            <v>University Place School District</v>
          </cell>
          <cell r="D201">
            <v>2964095.48</v>
          </cell>
          <cell r="E201">
            <v>0</v>
          </cell>
          <cell r="F201">
            <v>3286280.3300000005</v>
          </cell>
          <cell r="G201">
            <v>0</v>
          </cell>
          <cell r="H201">
            <v>0</v>
          </cell>
          <cell r="I201">
            <v>278.44</v>
          </cell>
          <cell r="J201">
            <v>10645.37</v>
          </cell>
          <cell r="K201">
            <v>2737842.31</v>
          </cell>
          <cell r="L201">
            <v>9832.7900000000009</v>
          </cell>
          <cell r="M201">
            <v>812.57999999999993</v>
          </cell>
          <cell r="N201">
            <v>226254.78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 t="str">
            <v>27320</v>
          </cell>
          <cell r="C202" t="str">
            <v>Sumner-Bonney Lake School District</v>
          </cell>
          <cell r="D202">
            <v>6782389.1500000004</v>
          </cell>
          <cell r="E202">
            <v>110582.35</v>
          </cell>
          <cell r="F202">
            <v>6889187.3399999989</v>
          </cell>
          <cell r="G202">
            <v>3784.16</v>
          </cell>
          <cell r="H202">
            <v>0</v>
          </cell>
          <cell r="I202">
            <v>615.51</v>
          </cell>
          <cell r="J202">
            <v>11019.14</v>
          </cell>
          <cell r="K202">
            <v>6174427.2199999997</v>
          </cell>
          <cell r="L202">
            <v>10031.4</v>
          </cell>
          <cell r="M202">
            <v>987.73999999999978</v>
          </cell>
          <cell r="N202">
            <v>607963.85</v>
          </cell>
          <cell r="O202">
            <v>0</v>
          </cell>
          <cell r="P202">
            <v>3784.16</v>
          </cell>
          <cell r="Q202">
            <v>0</v>
          </cell>
          <cell r="R202">
            <v>0</v>
          </cell>
          <cell r="S202">
            <v>0</v>
          </cell>
        </row>
        <row r="203">
          <cell r="B203" t="str">
            <v>27343</v>
          </cell>
          <cell r="C203" t="str">
            <v>Dieringer School District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 t="str">
            <v>27344</v>
          </cell>
          <cell r="C204" t="str">
            <v>Orting School District</v>
          </cell>
          <cell r="D204">
            <v>2839029.46</v>
          </cell>
          <cell r="E204">
            <v>5389.34</v>
          </cell>
          <cell r="F204">
            <v>2833818.3400000008</v>
          </cell>
          <cell r="G204">
            <v>10600.46</v>
          </cell>
          <cell r="H204">
            <v>0</v>
          </cell>
          <cell r="I204">
            <v>280.97000000000003</v>
          </cell>
          <cell r="J204">
            <v>10104.39</v>
          </cell>
          <cell r="K204">
            <v>2711006.32</v>
          </cell>
          <cell r="L204">
            <v>9648.74</v>
          </cell>
          <cell r="M204">
            <v>455.64999999999964</v>
          </cell>
          <cell r="N204">
            <v>128023.98</v>
          </cell>
          <cell r="O204">
            <v>0</v>
          </cell>
          <cell r="P204">
            <v>10600.46</v>
          </cell>
          <cell r="Q204">
            <v>0</v>
          </cell>
          <cell r="R204">
            <v>0</v>
          </cell>
          <cell r="S204">
            <v>0</v>
          </cell>
        </row>
        <row r="205">
          <cell r="B205" t="str">
            <v>27400</v>
          </cell>
          <cell r="C205" t="str">
            <v>Clover Park School District</v>
          </cell>
          <cell r="D205">
            <v>6174230.2999999998</v>
          </cell>
          <cell r="E205">
            <v>241832.11</v>
          </cell>
          <cell r="F205">
            <v>6153211.3500000006</v>
          </cell>
          <cell r="G205">
            <v>262851.06</v>
          </cell>
          <cell r="H205">
            <v>0</v>
          </cell>
          <cell r="I205">
            <v>590.67999999999995</v>
          </cell>
          <cell r="J205">
            <v>10452.75</v>
          </cell>
          <cell r="K205">
            <v>5699244.1100000003</v>
          </cell>
          <cell r="L205">
            <v>9648.6200000000008</v>
          </cell>
          <cell r="M205">
            <v>804.1299999999992</v>
          </cell>
          <cell r="N205">
            <v>474983.51</v>
          </cell>
          <cell r="O205">
            <v>0</v>
          </cell>
          <cell r="P205">
            <v>262851.06</v>
          </cell>
          <cell r="Q205">
            <v>0</v>
          </cell>
          <cell r="R205">
            <v>0</v>
          </cell>
          <cell r="S205">
            <v>0</v>
          </cell>
        </row>
        <row r="206">
          <cell r="B206" t="str">
            <v>27401</v>
          </cell>
          <cell r="C206" t="str">
            <v>Peninsula School District</v>
          </cell>
          <cell r="D206">
            <v>4955434.01</v>
          </cell>
          <cell r="E206">
            <v>428119.88</v>
          </cell>
          <cell r="F206">
            <v>5324024.4000000022</v>
          </cell>
          <cell r="G206">
            <v>59529.49</v>
          </cell>
          <cell r="H206">
            <v>0</v>
          </cell>
          <cell r="I206">
            <v>469.49</v>
          </cell>
          <cell r="J206">
            <v>10554.93</v>
          </cell>
          <cell r="K206">
            <v>4731419.12</v>
          </cell>
          <cell r="L206">
            <v>10077.780000000001</v>
          </cell>
          <cell r="M206">
            <v>477.14999999999964</v>
          </cell>
          <cell r="N206">
            <v>224017.15</v>
          </cell>
          <cell r="O206">
            <v>0</v>
          </cell>
          <cell r="P206">
            <v>59529.49</v>
          </cell>
          <cell r="Q206">
            <v>0</v>
          </cell>
          <cell r="R206">
            <v>0</v>
          </cell>
          <cell r="S206">
            <v>0</v>
          </cell>
        </row>
        <row r="207">
          <cell r="B207" t="str">
            <v>27402</v>
          </cell>
          <cell r="C207" t="str">
            <v>Franklin Pierce School District</v>
          </cell>
          <cell r="D207">
            <v>4185122.03</v>
          </cell>
          <cell r="E207">
            <v>0</v>
          </cell>
          <cell r="F207">
            <v>4204823.0000000009</v>
          </cell>
          <cell r="G207">
            <v>0</v>
          </cell>
          <cell r="H207">
            <v>0</v>
          </cell>
          <cell r="I207">
            <v>412.55</v>
          </cell>
          <cell r="J207">
            <v>10144.52</v>
          </cell>
          <cell r="K207">
            <v>3980585.91</v>
          </cell>
          <cell r="L207">
            <v>9648.74</v>
          </cell>
          <cell r="M207">
            <v>495.78000000000065</v>
          </cell>
          <cell r="N207">
            <v>204534.04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 t="str">
            <v>27403</v>
          </cell>
          <cell r="C208" t="str">
            <v>Bethel School District</v>
          </cell>
          <cell r="D208">
            <v>10452928.039999999</v>
          </cell>
          <cell r="E208">
            <v>351951.96</v>
          </cell>
          <cell r="F208">
            <v>10552898.060000004</v>
          </cell>
          <cell r="G208">
            <v>251981.94</v>
          </cell>
          <cell r="H208">
            <v>0</v>
          </cell>
          <cell r="I208">
            <v>1009.36</v>
          </cell>
          <cell r="J208">
            <v>10356</v>
          </cell>
          <cell r="K208">
            <v>9738863.1999999993</v>
          </cell>
          <cell r="L208">
            <v>9648.5499999999993</v>
          </cell>
          <cell r="M208">
            <v>707.45000000000073</v>
          </cell>
          <cell r="N208">
            <v>714071.73</v>
          </cell>
          <cell r="O208">
            <v>0</v>
          </cell>
          <cell r="P208">
            <v>251981.94</v>
          </cell>
          <cell r="Q208">
            <v>0</v>
          </cell>
          <cell r="R208">
            <v>0</v>
          </cell>
          <cell r="S208">
            <v>0</v>
          </cell>
        </row>
        <row r="209">
          <cell r="B209" t="str">
            <v>27404</v>
          </cell>
          <cell r="C209" t="str">
            <v>Eatonville School District</v>
          </cell>
          <cell r="D209">
            <v>1268441.43</v>
          </cell>
          <cell r="E209">
            <v>58907.59</v>
          </cell>
          <cell r="F209">
            <v>1440574.96</v>
          </cell>
          <cell r="G209">
            <v>0</v>
          </cell>
          <cell r="H209">
            <v>0</v>
          </cell>
          <cell r="I209">
            <v>127.67</v>
          </cell>
          <cell r="J209">
            <v>9935.31</v>
          </cell>
          <cell r="K209">
            <v>1183024.81</v>
          </cell>
          <cell r="L209">
            <v>9266.27</v>
          </cell>
          <cell r="M209">
            <v>669.03999999999905</v>
          </cell>
          <cell r="N209">
            <v>85416.34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 t="str">
            <v>27416</v>
          </cell>
          <cell r="C210" t="str">
            <v>White River School District</v>
          </cell>
          <cell r="D210">
            <v>3117741.98</v>
          </cell>
          <cell r="E210">
            <v>296486.3</v>
          </cell>
          <cell r="F210">
            <v>3176089.31</v>
          </cell>
          <cell r="G210">
            <v>238138.97</v>
          </cell>
          <cell r="H210">
            <v>0</v>
          </cell>
          <cell r="I210">
            <v>303.64</v>
          </cell>
          <cell r="J210">
            <v>10267.89</v>
          </cell>
          <cell r="K210">
            <v>2929770.04</v>
          </cell>
          <cell r="L210">
            <v>9648.83</v>
          </cell>
          <cell r="M210">
            <v>619.05999999999949</v>
          </cell>
          <cell r="N210">
            <v>187971.38</v>
          </cell>
          <cell r="O210">
            <v>0</v>
          </cell>
          <cell r="P210">
            <v>238138.97</v>
          </cell>
          <cell r="Q210">
            <v>0</v>
          </cell>
          <cell r="R210">
            <v>0</v>
          </cell>
          <cell r="S210">
            <v>0</v>
          </cell>
        </row>
        <row r="211">
          <cell r="B211" t="str">
            <v>27417</v>
          </cell>
          <cell r="C211" t="str">
            <v>Fife School District</v>
          </cell>
          <cell r="D211">
            <v>3392796.38</v>
          </cell>
          <cell r="E211">
            <v>115248.7</v>
          </cell>
          <cell r="F211">
            <v>3230582.24</v>
          </cell>
          <cell r="G211">
            <v>277462.84000000003</v>
          </cell>
          <cell r="H211">
            <v>0</v>
          </cell>
          <cell r="I211">
            <v>315.93</v>
          </cell>
          <cell r="J211">
            <v>10739.08</v>
          </cell>
          <cell r="K211">
            <v>3169194.72</v>
          </cell>
          <cell r="L211">
            <v>10031.32</v>
          </cell>
          <cell r="M211">
            <v>707.76000000000022</v>
          </cell>
          <cell r="N211">
            <v>223602.62</v>
          </cell>
          <cell r="O211">
            <v>0</v>
          </cell>
          <cell r="P211">
            <v>277462.84000000003</v>
          </cell>
          <cell r="Q211">
            <v>0</v>
          </cell>
          <cell r="R211">
            <v>0</v>
          </cell>
          <cell r="S211">
            <v>0</v>
          </cell>
        </row>
        <row r="212">
          <cell r="B212" t="str">
            <v>27901</v>
          </cell>
          <cell r="C212" t="str">
            <v>Chief Leschi Tribal Compact</v>
          </cell>
          <cell r="D212">
            <v>410223.59</v>
          </cell>
          <cell r="E212">
            <v>19005.48</v>
          </cell>
          <cell r="F212">
            <v>409714.26999999996</v>
          </cell>
          <cell r="G212">
            <v>19514.8</v>
          </cell>
          <cell r="H212">
            <v>0</v>
          </cell>
          <cell r="I212">
            <v>39.36</v>
          </cell>
          <cell r="J212">
            <v>10422.35</v>
          </cell>
          <cell r="K212">
            <v>394785.59</v>
          </cell>
          <cell r="L212">
            <v>10030.120000000001</v>
          </cell>
          <cell r="M212">
            <v>392.22999999999956</v>
          </cell>
          <cell r="N212">
            <v>15438.17</v>
          </cell>
          <cell r="O212">
            <v>0</v>
          </cell>
          <cell r="P212">
            <v>19514.8</v>
          </cell>
          <cell r="Q212">
            <v>0</v>
          </cell>
          <cell r="R212">
            <v>-3752.39</v>
          </cell>
          <cell r="S212">
            <v>3752.39</v>
          </cell>
        </row>
        <row r="213">
          <cell r="B213" t="str">
            <v>27902</v>
          </cell>
          <cell r="C213" t="str">
            <v>Impact | Commencement Bay Elementary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 t="str">
            <v>28010</v>
          </cell>
          <cell r="C214" t="str">
            <v>Shaw Island School District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 t="str">
            <v>28137</v>
          </cell>
          <cell r="C215" t="str">
            <v>Orcas Island School District</v>
          </cell>
          <cell r="D215">
            <v>131815.13</v>
          </cell>
          <cell r="E215">
            <v>9941.42</v>
          </cell>
          <cell r="F215">
            <v>173290.06</v>
          </cell>
          <cell r="G215">
            <v>0</v>
          </cell>
          <cell r="H215">
            <v>0</v>
          </cell>
          <cell r="I215">
            <v>12.73</v>
          </cell>
          <cell r="J215">
            <v>10354.68</v>
          </cell>
          <cell r="K215">
            <v>127912.78</v>
          </cell>
          <cell r="L215">
            <v>10048.14</v>
          </cell>
          <cell r="M215">
            <v>306.54000000000087</v>
          </cell>
          <cell r="N215">
            <v>3902.25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 t="str">
            <v>28144</v>
          </cell>
          <cell r="C216" t="str">
            <v>Lopez Island School District</v>
          </cell>
          <cell r="D216">
            <v>41609.449999999997</v>
          </cell>
          <cell r="E216">
            <v>0</v>
          </cell>
          <cell r="F216">
            <v>41273.96</v>
          </cell>
          <cell r="G216">
            <v>335.49</v>
          </cell>
          <cell r="H216">
            <v>0</v>
          </cell>
          <cell r="I216">
            <v>4.01</v>
          </cell>
          <cell r="J216">
            <v>10376.42</v>
          </cell>
          <cell r="K216">
            <v>40237.01</v>
          </cell>
          <cell r="L216">
            <v>10034.17</v>
          </cell>
          <cell r="M216">
            <v>342.25</v>
          </cell>
          <cell r="N216">
            <v>1372.42</v>
          </cell>
          <cell r="O216">
            <v>0</v>
          </cell>
          <cell r="P216">
            <v>335.49</v>
          </cell>
          <cell r="Q216">
            <v>0</v>
          </cell>
          <cell r="R216">
            <v>0</v>
          </cell>
          <cell r="S216">
            <v>0</v>
          </cell>
        </row>
        <row r="217">
          <cell r="B217" t="str">
            <v>28149</v>
          </cell>
          <cell r="C217" t="str">
            <v>San Juan Island School District</v>
          </cell>
          <cell r="D217">
            <v>266898.73</v>
          </cell>
          <cell r="E217">
            <v>18824.37</v>
          </cell>
          <cell r="F217">
            <v>304471.64999999997</v>
          </cell>
          <cell r="G217">
            <v>0</v>
          </cell>
          <cell r="H217">
            <v>0</v>
          </cell>
          <cell r="I217">
            <v>25.44</v>
          </cell>
          <cell r="J217">
            <v>10491.3</v>
          </cell>
          <cell r="K217">
            <v>255237.8</v>
          </cell>
          <cell r="L217">
            <v>10032.93</v>
          </cell>
          <cell r="M217">
            <v>458.36999999999898</v>
          </cell>
          <cell r="N217">
            <v>11660.93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 t="str">
            <v>29011</v>
          </cell>
          <cell r="C218" t="str">
            <v>Concrete School District</v>
          </cell>
          <cell r="D218">
            <v>272958.2</v>
          </cell>
          <cell r="E218">
            <v>0</v>
          </cell>
          <cell r="F218">
            <v>392065.47000000003</v>
          </cell>
          <cell r="G218">
            <v>0</v>
          </cell>
          <cell r="H218">
            <v>0</v>
          </cell>
          <cell r="I218">
            <v>27.33</v>
          </cell>
          <cell r="J218">
            <v>9987.49</v>
          </cell>
          <cell r="K218">
            <v>263707.64</v>
          </cell>
          <cell r="L218">
            <v>9649.02</v>
          </cell>
          <cell r="M218">
            <v>338.46999999999935</v>
          </cell>
          <cell r="N218">
            <v>9250.39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 t="str">
            <v>29100</v>
          </cell>
          <cell r="C219" t="str">
            <v>Burlington-Edison School District</v>
          </cell>
          <cell r="D219">
            <v>2919037.53</v>
          </cell>
          <cell r="E219">
            <v>0</v>
          </cell>
          <cell r="F219">
            <v>3440635.2499999995</v>
          </cell>
          <cell r="G219">
            <v>0</v>
          </cell>
          <cell r="H219">
            <v>0</v>
          </cell>
          <cell r="I219">
            <v>276.81</v>
          </cell>
          <cell r="J219">
            <v>10545.27</v>
          </cell>
          <cell r="K219">
            <v>2776917.68</v>
          </cell>
          <cell r="L219">
            <v>10031.85</v>
          </cell>
          <cell r="M219">
            <v>513.42000000000007</v>
          </cell>
          <cell r="N219">
            <v>142119.79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29101</v>
          </cell>
          <cell r="C220" t="str">
            <v>Sedro-Woolley School District</v>
          </cell>
          <cell r="D220">
            <v>3868426.16</v>
          </cell>
          <cell r="E220">
            <v>326423.28000000003</v>
          </cell>
          <cell r="F220">
            <v>3808260.11</v>
          </cell>
          <cell r="G220">
            <v>386589.33</v>
          </cell>
          <cell r="H220">
            <v>0</v>
          </cell>
          <cell r="I220">
            <v>363.9</v>
          </cell>
          <cell r="J220">
            <v>10630.46</v>
          </cell>
          <cell r="K220">
            <v>3650454.88</v>
          </cell>
          <cell r="L220">
            <v>10031.48</v>
          </cell>
          <cell r="M220">
            <v>598.97999999999956</v>
          </cell>
          <cell r="N220">
            <v>217968.82</v>
          </cell>
          <cell r="O220">
            <v>0</v>
          </cell>
          <cell r="P220">
            <v>386589.33</v>
          </cell>
          <cell r="Q220">
            <v>0</v>
          </cell>
          <cell r="R220">
            <v>0</v>
          </cell>
          <cell r="S220">
            <v>0</v>
          </cell>
        </row>
        <row r="221">
          <cell r="B221" t="str">
            <v>29103</v>
          </cell>
          <cell r="C221" t="str">
            <v>Anacortes School District</v>
          </cell>
          <cell r="D221">
            <v>1119552.82</v>
          </cell>
          <cell r="E221">
            <v>13014.73</v>
          </cell>
          <cell r="F221">
            <v>1105117.2699999998</v>
          </cell>
          <cell r="G221">
            <v>27450.28</v>
          </cell>
          <cell r="H221">
            <v>0</v>
          </cell>
          <cell r="I221">
            <v>101.64</v>
          </cell>
          <cell r="J221">
            <v>11014.88</v>
          </cell>
          <cell r="K221">
            <v>1038267.16</v>
          </cell>
          <cell r="L221">
            <v>10215.14</v>
          </cell>
          <cell r="M221">
            <v>799.73999999999978</v>
          </cell>
          <cell r="N221">
            <v>81285.570000000007</v>
          </cell>
          <cell r="O221">
            <v>0</v>
          </cell>
          <cell r="P221">
            <v>27450.28</v>
          </cell>
          <cell r="Q221">
            <v>0</v>
          </cell>
          <cell r="R221">
            <v>0</v>
          </cell>
          <cell r="S221">
            <v>0</v>
          </cell>
        </row>
        <row r="222">
          <cell r="B222" t="str">
            <v>29311</v>
          </cell>
          <cell r="C222" t="str">
            <v>La Conner School District</v>
          </cell>
          <cell r="D222">
            <v>179033.65</v>
          </cell>
          <cell r="E222">
            <v>22943.08</v>
          </cell>
          <cell r="F222">
            <v>128418.86</v>
          </cell>
          <cell r="G222">
            <v>17903.37</v>
          </cell>
          <cell r="H222">
            <v>-55654.5</v>
          </cell>
          <cell r="I222">
            <v>16.940000000000001</v>
          </cell>
          <cell r="J222">
            <v>10568.69</v>
          </cell>
          <cell r="K222">
            <v>170768.58</v>
          </cell>
          <cell r="L222">
            <v>10080.790000000001</v>
          </cell>
          <cell r="M222">
            <v>487.89999999999964</v>
          </cell>
          <cell r="N222">
            <v>8265.0300000000007</v>
          </cell>
          <cell r="O222">
            <v>-8265.0300000000007</v>
          </cell>
          <cell r="P222">
            <v>17903.37</v>
          </cell>
          <cell r="Q222">
            <v>-8265.0300000000007</v>
          </cell>
          <cell r="R222">
            <v>-3054.04</v>
          </cell>
          <cell r="S222">
            <v>11319.07</v>
          </cell>
        </row>
        <row r="223">
          <cell r="B223" t="str">
            <v>29317</v>
          </cell>
          <cell r="C223" t="str">
            <v>Conway School District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 t="str">
            <v>29320</v>
          </cell>
          <cell r="C224" t="str">
            <v>Mount Vernon School District</v>
          </cell>
          <cell r="D224">
            <v>4998256.29</v>
          </cell>
          <cell r="E224">
            <v>157651.51999999999</v>
          </cell>
          <cell r="F224">
            <v>4833605.41</v>
          </cell>
          <cell r="G224">
            <v>322302.40000000002</v>
          </cell>
          <cell r="H224">
            <v>0</v>
          </cell>
          <cell r="I224">
            <v>474.9</v>
          </cell>
          <cell r="J224">
            <v>10524.86</v>
          </cell>
          <cell r="K224">
            <v>4764095.8899999997</v>
          </cell>
          <cell r="L224">
            <v>10031.790000000001</v>
          </cell>
          <cell r="M224">
            <v>493.06999999999971</v>
          </cell>
          <cell r="N224">
            <v>234158.94</v>
          </cell>
          <cell r="O224">
            <v>0</v>
          </cell>
          <cell r="P224">
            <v>322302.40000000002</v>
          </cell>
          <cell r="Q224">
            <v>0</v>
          </cell>
          <cell r="R224">
            <v>0</v>
          </cell>
          <cell r="S224">
            <v>0</v>
          </cell>
        </row>
        <row r="225">
          <cell r="B225" t="str">
            <v>30002</v>
          </cell>
          <cell r="C225" t="str">
            <v>Skamania School District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 t="str">
            <v>30029</v>
          </cell>
          <cell r="C226" t="str">
            <v>Mount Pleasant School District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 t="str">
            <v>30031</v>
          </cell>
          <cell r="C227" t="str">
            <v>Mill A School District</v>
          </cell>
          <cell r="D227">
            <v>3060.47</v>
          </cell>
          <cell r="E227">
            <v>0</v>
          </cell>
          <cell r="F227">
            <v>3160.2799999999997</v>
          </cell>
          <cell r="G227">
            <v>0</v>
          </cell>
          <cell r="H227">
            <v>0</v>
          </cell>
          <cell r="I227">
            <v>0.33</v>
          </cell>
          <cell r="J227">
            <v>9274.15</v>
          </cell>
          <cell r="K227">
            <v>3104.69</v>
          </cell>
          <cell r="L227">
            <v>9408.15</v>
          </cell>
          <cell r="M227">
            <v>-134</v>
          </cell>
          <cell r="N227">
            <v>-44.22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 t="str">
            <v>30303</v>
          </cell>
          <cell r="C228" t="str">
            <v>Stevenson-Carson School District</v>
          </cell>
          <cell r="D228">
            <v>279131.19</v>
          </cell>
          <cell r="E228">
            <v>0</v>
          </cell>
          <cell r="F228">
            <v>282174.07999999996</v>
          </cell>
          <cell r="G228">
            <v>0</v>
          </cell>
          <cell r="H228">
            <v>0</v>
          </cell>
          <cell r="I228">
            <v>29.12</v>
          </cell>
          <cell r="J228">
            <v>9585.5499999999993</v>
          </cell>
          <cell r="K228">
            <v>269730.63</v>
          </cell>
          <cell r="L228">
            <v>9262.73</v>
          </cell>
          <cell r="M228">
            <v>322.81999999999971</v>
          </cell>
          <cell r="N228">
            <v>9400.52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 t="str">
            <v>31002</v>
          </cell>
          <cell r="C229" t="str">
            <v>Everett School District</v>
          </cell>
          <cell r="D229">
            <v>13382519</v>
          </cell>
          <cell r="E229">
            <v>820102.11</v>
          </cell>
          <cell r="F229">
            <v>13595452.020000001</v>
          </cell>
          <cell r="G229">
            <v>607169.09</v>
          </cell>
          <cell r="H229">
            <v>0</v>
          </cell>
          <cell r="I229">
            <v>1212.99</v>
          </cell>
          <cell r="J229">
            <v>11032.67</v>
          </cell>
          <cell r="K229">
            <v>12632388.92</v>
          </cell>
          <cell r="L229">
            <v>10414.26</v>
          </cell>
          <cell r="M229">
            <v>618.40999999999985</v>
          </cell>
          <cell r="N229">
            <v>750125.15</v>
          </cell>
          <cell r="O229">
            <v>0</v>
          </cell>
          <cell r="P229">
            <v>607169.09</v>
          </cell>
          <cell r="Q229">
            <v>0</v>
          </cell>
          <cell r="R229">
            <v>0</v>
          </cell>
          <cell r="S229">
            <v>0</v>
          </cell>
        </row>
        <row r="230">
          <cell r="B230" t="str">
            <v>31004</v>
          </cell>
          <cell r="C230" t="str">
            <v>Lake Stevens School District</v>
          </cell>
          <cell r="D230">
            <v>5110732.51</v>
          </cell>
          <cell r="E230">
            <v>401762.71</v>
          </cell>
          <cell r="F230">
            <v>5008424.3299999982</v>
          </cell>
          <cell r="G230">
            <v>504070.89</v>
          </cell>
          <cell r="H230">
            <v>0</v>
          </cell>
          <cell r="I230">
            <v>457.81</v>
          </cell>
          <cell r="J230">
            <v>11163.44</v>
          </cell>
          <cell r="K230">
            <v>4767685.97</v>
          </cell>
          <cell r="L230">
            <v>10414.11</v>
          </cell>
          <cell r="M230">
            <v>749.32999999999993</v>
          </cell>
          <cell r="N230">
            <v>343050.77</v>
          </cell>
          <cell r="O230">
            <v>0</v>
          </cell>
          <cell r="P230">
            <v>504070.89</v>
          </cell>
          <cell r="Q230">
            <v>0</v>
          </cell>
          <cell r="R230">
            <v>0</v>
          </cell>
          <cell r="S230">
            <v>0</v>
          </cell>
        </row>
        <row r="231">
          <cell r="B231" t="str">
            <v>31006</v>
          </cell>
          <cell r="C231" t="str">
            <v>Mukilteo School District</v>
          </cell>
          <cell r="D231">
            <v>6088869.0199999996</v>
          </cell>
          <cell r="E231">
            <v>469848.37</v>
          </cell>
          <cell r="F231">
            <v>5955013.8999999985</v>
          </cell>
          <cell r="G231">
            <v>603703.49</v>
          </cell>
          <cell r="H231">
            <v>0</v>
          </cell>
          <cell r="I231">
            <v>526.16999999999996</v>
          </cell>
          <cell r="J231">
            <v>11572.06</v>
          </cell>
          <cell r="K231">
            <v>5479583.2400000002</v>
          </cell>
          <cell r="L231">
            <v>10414.09</v>
          </cell>
          <cell r="M231">
            <v>1157.9699999999993</v>
          </cell>
          <cell r="N231">
            <v>609289.06999999995</v>
          </cell>
          <cell r="O231">
            <v>0</v>
          </cell>
          <cell r="P231">
            <v>603703.49</v>
          </cell>
          <cell r="Q231">
            <v>0</v>
          </cell>
          <cell r="R231">
            <v>0</v>
          </cell>
          <cell r="S231">
            <v>0</v>
          </cell>
        </row>
        <row r="232">
          <cell r="B232" t="str">
            <v>31015</v>
          </cell>
          <cell r="C232" t="str">
            <v>Edmonds School District</v>
          </cell>
          <cell r="D232">
            <v>11010952.16</v>
          </cell>
          <cell r="E232">
            <v>0</v>
          </cell>
          <cell r="F232">
            <v>10636069.260000002</v>
          </cell>
          <cell r="G232">
            <v>374882.9</v>
          </cell>
          <cell r="H232">
            <v>0</v>
          </cell>
          <cell r="I232">
            <v>951.43</v>
          </cell>
          <cell r="J232">
            <v>11573.06</v>
          </cell>
          <cell r="K232">
            <v>9908575.3399999999</v>
          </cell>
          <cell r="L232">
            <v>10414.4</v>
          </cell>
          <cell r="M232">
            <v>1158.6599999999999</v>
          </cell>
          <cell r="N232">
            <v>1102383.8799999999</v>
          </cell>
          <cell r="O232">
            <v>0</v>
          </cell>
          <cell r="P232">
            <v>374882.9</v>
          </cell>
          <cell r="Q232">
            <v>0</v>
          </cell>
          <cell r="R232">
            <v>0</v>
          </cell>
          <cell r="S232">
            <v>0</v>
          </cell>
        </row>
        <row r="233">
          <cell r="B233" t="str">
            <v>31016</v>
          </cell>
          <cell r="C233" t="str">
            <v>Arlington School District</v>
          </cell>
          <cell r="D233">
            <v>4023700.42</v>
          </cell>
          <cell r="E233">
            <v>400572.26</v>
          </cell>
          <cell r="F233">
            <v>4024170.2599999988</v>
          </cell>
          <cell r="G233">
            <v>400102.42</v>
          </cell>
          <cell r="H233">
            <v>0</v>
          </cell>
          <cell r="I233">
            <v>376.81</v>
          </cell>
          <cell r="J233">
            <v>10678.33</v>
          </cell>
          <cell r="K233">
            <v>3849510.5</v>
          </cell>
          <cell r="L233">
            <v>10216.049999999999</v>
          </cell>
          <cell r="M233">
            <v>462.28000000000065</v>
          </cell>
          <cell r="N233">
            <v>174191.73</v>
          </cell>
          <cell r="O233">
            <v>0</v>
          </cell>
          <cell r="P233">
            <v>400102.42</v>
          </cell>
          <cell r="Q233">
            <v>0</v>
          </cell>
          <cell r="R233">
            <v>0</v>
          </cell>
          <cell r="S233">
            <v>0</v>
          </cell>
        </row>
        <row r="234">
          <cell r="B234" t="str">
            <v>31025</v>
          </cell>
          <cell r="C234" t="str">
            <v>Marysville School District</v>
          </cell>
          <cell r="D234">
            <v>6849144.04</v>
          </cell>
          <cell r="E234">
            <v>304323.09999999998</v>
          </cell>
          <cell r="F234">
            <v>6568730.8299999991</v>
          </cell>
          <cell r="G234">
            <v>584736.31000000006</v>
          </cell>
          <cell r="H234">
            <v>0</v>
          </cell>
          <cell r="I234">
            <v>619.92999999999995</v>
          </cell>
          <cell r="J234">
            <v>11048.25</v>
          </cell>
          <cell r="K234">
            <v>6456036.9699999997</v>
          </cell>
          <cell r="L234">
            <v>10414.14</v>
          </cell>
          <cell r="M234">
            <v>634.11000000000058</v>
          </cell>
          <cell r="N234">
            <v>393103.81</v>
          </cell>
          <cell r="O234">
            <v>0</v>
          </cell>
          <cell r="P234">
            <v>584736.31000000006</v>
          </cell>
          <cell r="Q234">
            <v>0</v>
          </cell>
          <cell r="R234">
            <v>0</v>
          </cell>
          <cell r="S234">
            <v>0</v>
          </cell>
        </row>
        <row r="235">
          <cell r="B235" t="str">
            <v>31063</v>
          </cell>
          <cell r="C235" t="str">
            <v>Index School District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 t="str">
            <v>31103</v>
          </cell>
          <cell r="C236" t="str">
            <v>Monroe School District</v>
          </cell>
          <cell r="D236">
            <v>3938717.97</v>
          </cell>
          <cell r="E236">
            <v>44549.49</v>
          </cell>
          <cell r="F236">
            <v>3980690.3799999994</v>
          </cell>
          <cell r="G236">
            <v>2577.08</v>
          </cell>
          <cell r="H236">
            <v>0</v>
          </cell>
          <cell r="I236">
            <v>351.42</v>
          </cell>
          <cell r="J236">
            <v>11208.01</v>
          </cell>
          <cell r="K236">
            <v>3659716.66</v>
          </cell>
          <cell r="L236">
            <v>10414.08</v>
          </cell>
          <cell r="M236">
            <v>793.93000000000029</v>
          </cell>
          <cell r="N236">
            <v>279002.88</v>
          </cell>
          <cell r="O236">
            <v>0</v>
          </cell>
          <cell r="P236">
            <v>2577.08</v>
          </cell>
          <cell r="Q236">
            <v>0</v>
          </cell>
          <cell r="R236">
            <v>0</v>
          </cell>
          <cell r="S236">
            <v>0</v>
          </cell>
        </row>
        <row r="237">
          <cell r="B237" t="str">
            <v>31201</v>
          </cell>
          <cell r="C237" t="str">
            <v>Snohomish School District</v>
          </cell>
          <cell r="D237">
            <v>5015352.05</v>
          </cell>
          <cell r="E237">
            <v>228673.54</v>
          </cell>
          <cell r="F237">
            <v>4828799.08</v>
          </cell>
          <cell r="G237">
            <v>415226.51</v>
          </cell>
          <cell r="H237">
            <v>0</v>
          </cell>
          <cell r="I237">
            <v>437.96</v>
          </cell>
          <cell r="J237">
            <v>11451.62</v>
          </cell>
          <cell r="K237">
            <v>4641693.6500000004</v>
          </cell>
          <cell r="L237">
            <v>10598.44</v>
          </cell>
          <cell r="M237">
            <v>853.18000000000029</v>
          </cell>
          <cell r="N237">
            <v>373658.71</v>
          </cell>
          <cell r="O237">
            <v>0</v>
          </cell>
          <cell r="P237">
            <v>415226.51</v>
          </cell>
          <cell r="Q237">
            <v>0</v>
          </cell>
          <cell r="R237">
            <v>0</v>
          </cell>
          <cell r="S237">
            <v>0</v>
          </cell>
        </row>
        <row r="238">
          <cell r="B238" t="str">
            <v>31306</v>
          </cell>
          <cell r="C238" t="str">
            <v>Lakewood School District</v>
          </cell>
          <cell r="D238">
            <v>1473886.86</v>
          </cell>
          <cell r="E238">
            <v>29740.15</v>
          </cell>
          <cell r="F238">
            <v>1479419.6900000002</v>
          </cell>
          <cell r="G238">
            <v>24207.32</v>
          </cell>
          <cell r="H238">
            <v>0</v>
          </cell>
          <cell r="I238">
            <v>138.66</v>
          </cell>
          <cell r="J238">
            <v>10629.5</v>
          </cell>
          <cell r="K238">
            <v>1391053.82</v>
          </cell>
          <cell r="L238">
            <v>10032.120000000001</v>
          </cell>
          <cell r="M238">
            <v>597.3799999999992</v>
          </cell>
          <cell r="N238">
            <v>82832.710000000006</v>
          </cell>
          <cell r="O238">
            <v>0</v>
          </cell>
          <cell r="P238">
            <v>24207.32</v>
          </cell>
          <cell r="Q238">
            <v>0</v>
          </cell>
          <cell r="R238">
            <v>0</v>
          </cell>
          <cell r="S238">
            <v>0</v>
          </cell>
        </row>
        <row r="239">
          <cell r="B239" t="str">
            <v>31311</v>
          </cell>
          <cell r="C239" t="str">
            <v>Sultan School District</v>
          </cell>
          <cell r="D239">
            <v>1774508.97</v>
          </cell>
          <cell r="E239">
            <v>179991.42</v>
          </cell>
          <cell r="F239">
            <v>1798170.0700000003</v>
          </cell>
          <cell r="G239">
            <v>156330.32</v>
          </cell>
          <cell r="H239">
            <v>0</v>
          </cell>
          <cell r="I239">
            <v>160.79</v>
          </cell>
          <cell r="J239">
            <v>11036.19</v>
          </cell>
          <cell r="K239">
            <v>1674572.59</v>
          </cell>
          <cell r="L239">
            <v>10414.66</v>
          </cell>
          <cell r="M239">
            <v>621.53000000000065</v>
          </cell>
          <cell r="N239">
            <v>99935.81</v>
          </cell>
          <cell r="O239">
            <v>0</v>
          </cell>
          <cell r="P239">
            <v>156330.32</v>
          </cell>
          <cell r="Q239">
            <v>0</v>
          </cell>
          <cell r="R239">
            <v>0</v>
          </cell>
          <cell r="S239">
            <v>0</v>
          </cell>
        </row>
        <row r="240">
          <cell r="B240" t="str">
            <v>31330</v>
          </cell>
          <cell r="C240" t="str">
            <v>Darrington School District</v>
          </cell>
          <cell r="D240">
            <v>157555.84</v>
          </cell>
          <cell r="E240">
            <v>0</v>
          </cell>
          <cell r="F240">
            <v>181496.21999999997</v>
          </cell>
          <cell r="G240">
            <v>0</v>
          </cell>
          <cell r="H240">
            <v>0</v>
          </cell>
          <cell r="I240">
            <v>15.18</v>
          </cell>
          <cell r="J240">
            <v>10379.17</v>
          </cell>
          <cell r="K240">
            <v>152314.18</v>
          </cell>
          <cell r="L240">
            <v>10033.870000000001</v>
          </cell>
          <cell r="M240">
            <v>345.29999999999927</v>
          </cell>
          <cell r="N240">
            <v>5241.6499999999996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 t="str">
            <v>31332</v>
          </cell>
          <cell r="C241" t="str">
            <v>Granite Falls School District</v>
          </cell>
          <cell r="D241">
            <v>1215620.1499999999</v>
          </cell>
          <cell r="E241">
            <v>0</v>
          </cell>
          <cell r="F241">
            <v>1221000.5200000003</v>
          </cell>
          <cell r="G241">
            <v>0</v>
          </cell>
          <cell r="H241">
            <v>0</v>
          </cell>
          <cell r="I241">
            <v>115.45</v>
          </cell>
          <cell r="J241">
            <v>10529.41</v>
          </cell>
          <cell r="K241">
            <v>1158224.23</v>
          </cell>
          <cell r="L241">
            <v>10032.26</v>
          </cell>
          <cell r="M241">
            <v>497.14999999999964</v>
          </cell>
          <cell r="N241">
            <v>57395.97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 t="str">
            <v>31401</v>
          </cell>
          <cell r="C242" t="str">
            <v>Stanwood-Camano School District</v>
          </cell>
          <cell r="D242">
            <v>4047316.19</v>
          </cell>
          <cell r="E242">
            <v>30449.87</v>
          </cell>
          <cell r="F242">
            <v>4008644.9300000011</v>
          </cell>
          <cell r="G242">
            <v>69121.13</v>
          </cell>
          <cell r="H242">
            <v>0</v>
          </cell>
          <cell r="I242">
            <v>377.21</v>
          </cell>
          <cell r="J242">
            <v>10729.61</v>
          </cell>
          <cell r="K242">
            <v>3853622.23</v>
          </cell>
          <cell r="L242">
            <v>10216.120000000001</v>
          </cell>
          <cell r="M242">
            <v>513.48999999999978</v>
          </cell>
          <cell r="N242">
            <v>193693.56</v>
          </cell>
          <cell r="O242">
            <v>0</v>
          </cell>
          <cell r="P242">
            <v>69121.13</v>
          </cell>
          <cell r="Q242">
            <v>0</v>
          </cell>
          <cell r="R242">
            <v>0</v>
          </cell>
          <cell r="S242">
            <v>0</v>
          </cell>
        </row>
        <row r="243">
          <cell r="B243" t="str">
            <v>32081</v>
          </cell>
          <cell r="C243" t="str">
            <v>Spokane School District</v>
          </cell>
          <cell r="D243">
            <v>10988568.74</v>
          </cell>
          <cell r="E243">
            <v>0</v>
          </cell>
          <cell r="F243">
            <v>12109206.650000002</v>
          </cell>
          <cell r="G243">
            <v>0</v>
          </cell>
          <cell r="H243">
            <v>0</v>
          </cell>
          <cell r="I243">
            <v>1123.96</v>
          </cell>
          <cell r="J243">
            <v>9776.65</v>
          </cell>
          <cell r="K243">
            <v>10414306.34</v>
          </cell>
          <cell r="L243">
            <v>9265.73</v>
          </cell>
          <cell r="M243">
            <v>510.92000000000007</v>
          </cell>
          <cell r="N243">
            <v>574253.64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 t="str">
            <v>32123</v>
          </cell>
          <cell r="C244" t="str">
            <v>Orchard Prairie School District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 t="str">
            <v>32312</v>
          </cell>
          <cell r="C245" t="str">
            <v>Great Northern School District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 t="str">
            <v>32325</v>
          </cell>
          <cell r="C246" t="str">
            <v>Nine Mile Falls School District</v>
          </cell>
          <cell r="D246">
            <v>989925.64</v>
          </cell>
          <cell r="E246">
            <v>0</v>
          </cell>
          <cell r="F246">
            <v>1144623.01</v>
          </cell>
          <cell r="G246">
            <v>0</v>
          </cell>
          <cell r="H246">
            <v>0</v>
          </cell>
          <cell r="I246">
            <v>97.54</v>
          </cell>
          <cell r="J246">
            <v>10148.92</v>
          </cell>
          <cell r="K246">
            <v>922049.28</v>
          </cell>
          <cell r="L246">
            <v>9453.0400000000009</v>
          </cell>
          <cell r="M246">
            <v>695.8799999999992</v>
          </cell>
          <cell r="N246">
            <v>67876.14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 t="str">
            <v>32326</v>
          </cell>
          <cell r="C247" t="str">
            <v>Medical Lake School District</v>
          </cell>
          <cell r="D247">
            <v>1053642.48</v>
          </cell>
          <cell r="E247">
            <v>0</v>
          </cell>
          <cell r="F247">
            <v>1064483.96</v>
          </cell>
          <cell r="G247">
            <v>0</v>
          </cell>
          <cell r="H247">
            <v>0</v>
          </cell>
          <cell r="I247">
            <v>109.96</v>
          </cell>
          <cell r="J247">
            <v>9582.0499999999993</v>
          </cell>
          <cell r="K247">
            <v>1018978.89</v>
          </cell>
          <cell r="L247">
            <v>9266.81</v>
          </cell>
          <cell r="M247">
            <v>315.23999999999978</v>
          </cell>
          <cell r="N247">
            <v>34663.79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 t="str">
            <v>32354</v>
          </cell>
          <cell r="C248" t="str">
            <v>Mead School District</v>
          </cell>
          <cell r="D248">
            <v>5192018.3</v>
          </cell>
          <cell r="E248">
            <v>40959.15</v>
          </cell>
          <cell r="F248">
            <v>5090558.8100000005</v>
          </cell>
          <cell r="G248">
            <v>142418.64000000001</v>
          </cell>
          <cell r="H248">
            <v>0</v>
          </cell>
          <cell r="I248">
            <v>503.35</v>
          </cell>
          <cell r="J248">
            <v>10314.93</v>
          </cell>
          <cell r="K248">
            <v>4756789.37</v>
          </cell>
          <cell r="L248">
            <v>9450.26</v>
          </cell>
          <cell r="M248">
            <v>864.67000000000007</v>
          </cell>
          <cell r="N248">
            <v>435231.64</v>
          </cell>
          <cell r="O248">
            <v>0</v>
          </cell>
          <cell r="P248">
            <v>142418.64000000001</v>
          </cell>
          <cell r="Q248">
            <v>0</v>
          </cell>
          <cell r="R248">
            <v>0</v>
          </cell>
          <cell r="S248">
            <v>0</v>
          </cell>
        </row>
        <row r="249">
          <cell r="B249" t="str">
            <v>32356</v>
          </cell>
          <cell r="C249" t="str">
            <v>Central Valley School District</v>
          </cell>
          <cell r="D249">
            <v>6826392.2699999996</v>
          </cell>
          <cell r="E249">
            <v>179624.41</v>
          </cell>
          <cell r="F249">
            <v>7009576.2299999995</v>
          </cell>
          <cell r="G249">
            <v>0</v>
          </cell>
          <cell r="H249">
            <v>0</v>
          </cell>
          <cell r="I249">
            <v>682.05</v>
          </cell>
          <cell r="J249">
            <v>10008.64</v>
          </cell>
          <cell r="K249">
            <v>6445597.1200000001</v>
          </cell>
          <cell r="L249">
            <v>9450.33</v>
          </cell>
          <cell r="M249">
            <v>558.30999999999949</v>
          </cell>
          <cell r="N249">
            <v>380795.34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 t="str">
            <v>32358</v>
          </cell>
          <cell r="C250" t="str">
            <v>Freeman School District</v>
          </cell>
          <cell r="D250">
            <v>1081853.02</v>
          </cell>
          <cell r="E250">
            <v>0</v>
          </cell>
          <cell r="F250">
            <v>1012720.9700000001</v>
          </cell>
          <cell r="G250">
            <v>69132.05</v>
          </cell>
          <cell r="H250">
            <v>0</v>
          </cell>
          <cell r="I250">
            <v>110.03</v>
          </cell>
          <cell r="J250">
            <v>9832.35</v>
          </cell>
          <cell r="K250">
            <v>1039921.76</v>
          </cell>
          <cell r="L250">
            <v>9451.26</v>
          </cell>
          <cell r="M250">
            <v>381.09000000000015</v>
          </cell>
          <cell r="N250">
            <v>41931.33</v>
          </cell>
          <cell r="O250">
            <v>0</v>
          </cell>
          <cell r="P250">
            <v>69132.05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32360</v>
          </cell>
          <cell r="C251" t="str">
            <v>Cheney School District</v>
          </cell>
          <cell r="D251">
            <v>2697886.17</v>
          </cell>
          <cell r="E251">
            <v>190034.66</v>
          </cell>
          <cell r="F251">
            <v>2921634.9799999995</v>
          </cell>
          <cell r="G251">
            <v>0</v>
          </cell>
          <cell r="H251">
            <v>0</v>
          </cell>
          <cell r="I251">
            <v>272.16000000000003</v>
          </cell>
          <cell r="J251">
            <v>9912.8700000000008</v>
          </cell>
          <cell r="K251">
            <v>2521890.5299999998</v>
          </cell>
          <cell r="L251">
            <v>9266.2099999999991</v>
          </cell>
          <cell r="M251">
            <v>646.66000000000167</v>
          </cell>
          <cell r="N251">
            <v>175994.99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32361</v>
          </cell>
          <cell r="C252" t="str">
            <v>East Valley School District (Spokane)</v>
          </cell>
          <cell r="D252">
            <v>2067874.81</v>
          </cell>
          <cell r="E252">
            <v>0</v>
          </cell>
          <cell r="F252">
            <v>2067883.4199999997</v>
          </cell>
          <cell r="G252">
            <v>0</v>
          </cell>
          <cell r="H252">
            <v>0</v>
          </cell>
          <cell r="I252">
            <v>200.35</v>
          </cell>
          <cell r="J252">
            <v>10321.31</v>
          </cell>
          <cell r="K252">
            <v>1893365.5</v>
          </cell>
          <cell r="L252">
            <v>9450.2900000000009</v>
          </cell>
          <cell r="M252">
            <v>871.01999999999862</v>
          </cell>
          <cell r="N252">
            <v>174508.86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32362</v>
          </cell>
          <cell r="C253" t="str">
            <v>Liberty School District</v>
          </cell>
          <cell r="D253">
            <v>270053.8</v>
          </cell>
          <cell r="E253">
            <v>0</v>
          </cell>
          <cell r="F253">
            <v>300630.24</v>
          </cell>
          <cell r="G253">
            <v>0</v>
          </cell>
          <cell r="H253">
            <v>0</v>
          </cell>
          <cell r="I253">
            <v>26.58</v>
          </cell>
          <cell r="J253">
            <v>10160.040000000001</v>
          </cell>
          <cell r="K253">
            <v>246312.21</v>
          </cell>
          <cell r="L253">
            <v>9266.83</v>
          </cell>
          <cell r="M253">
            <v>893.21000000000095</v>
          </cell>
          <cell r="N253">
            <v>23741.52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32363</v>
          </cell>
          <cell r="C254" t="str">
            <v>West Valley School District (Spokane)</v>
          </cell>
          <cell r="D254">
            <v>1445287.71</v>
          </cell>
          <cell r="E254">
            <v>112082.33</v>
          </cell>
          <cell r="F254">
            <v>1498932.1700000004</v>
          </cell>
          <cell r="G254">
            <v>58437.87</v>
          </cell>
          <cell r="H254">
            <v>0</v>
          </cell>
          <cell r="I254">
            <v>147.12</v>
          </cell>
          <cell r="J254">
            <v>9823.8700000000008</v>
          </cell>
          <cell r="K254">
            <v>1363357.82</v>
          </cell>
          <cell r="L254">
            <v>9266.98</v>
          </cell>
          <cell r="M254">
            <v>556.89000000000124</v>
          </cell>
          <cell r="N254">
            <v>81929.66</v>
          </cell>
          <cell r="O254">
            <v>0</v>
          </cell>
          <cell r="P254">
            <v>58437.87</v>
          </cell>
          <cell r="Q254">
            <v>0</v>
          </cell>
          <cell r="R254">
            <v>-46012.07</v>
          </cell>
          <cell r="S254">
            <v>46012.07</v>
          </cell>
        </row>
        <row r="255">
          <cell r="B255" t="str">
            <v>32414</v>
          </cell>
          <cell r="C255" t="str">
            <v>Deer Park School District</v>
          </cell>
          <cell r="D255">
            <v>1257553.27</v>
          </cell>
          <cell r="E255">
            <v>1985.4</v>
          </cell>
          <cell r="F255">
            <v>1373088.96</v>
          </cell>
          <cell r="G255">
            <v>0</v>
          </cell>
          <cell r="H255">
            <v>0</v>
          </cell>
          <cell r="I255">
            <v>114.84</v>
          </cell>
          <cell r="J255">
            <v>10950.48</v>
          </cell>
          <cell r="K255">
            <v>1064223.55</v>
          </cell>
          <cell r="L255">
            <v>9267.01</v>
          </cell>
          <cell r="M255">
            <v>1683.4699999999993</v>
          </cell>
          <cell r="N255">
            <v>193329.69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32416</v>
          </cell>
          <cell r="C256" t="str">
            <v>Riverside School District</v>
          </cell>
          <cell r="D256">
            <v>978695.14</v>
          </cell>
          <cell r="E256">
            <v>0</v>
          </cell>
          <cell r="F256">
            <v>1094049.8499999999</v>
          </cell>
          <cell r="G256">
            <v>0</v>
          </cell>
          <cell r="H256">
            <v>0</v>
          </cell>
          <cell r="I256">
            <v>99.85</v>
          </cell>
          <cell r="J256">
            <v>9801.65</v>
          </cell>
          <cell r="K256">
            <v>925261.8</v>
          </cell>
          <cell r="L256">
            <v>9266.52</v>
          </cell>
          <cell r="M256">
            <v>535.1299999999992</v>
          </cell>
          <cell r="N256">
            <v>53432.73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32901</v>
          </cell>
          <cell r="C257" t="str">
            <v>Spokane International Academy</v>
          </cell>
          <cell r="D257">
            <v>4974.8100000000004</v>
          </cell>
          <cell r="E257">
            <v>0</v>
          </cell>
          <cell r="F257">
            <v>0</v>
          </cell>
          <cell r="G257">
            <v>497.48</v>
          </cell>
          <cell r="H257">
            <v>-4477.33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32903</v>
          </cell>
          <cell r="C258" t="str">
            <v>Lumen Public School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32907</v>
          </cell>
          <cell r="C259" t="str">
            <v xml:space="preserve">Innovation Spokane Charter School District </v>
          </cell>
          <cell r="D259">
            <v>190893.72</v>
          </cell>
          <cell r="E259">
            <v>4886.8999999999996</v>
          </cell>
          <cell r="F259">
            <v>225286.74</v>
          </cell>
          <cell r="G259">
            <v>0</v>
          </cell>
          <cell r="H259">
            <v>0</v>
          </cell>
          <cell r="I259">
            <v>17.43</v>
          </cell>
          <cell r="J259">
            <v>10952.02</v>
          </cell>
          <cell r="K259">
            <v>161594.09</v>
          </cell>
          <cell r="L259">
            <v>9271.0300000000007</v>
          </cell>
          <cell r="M259">
            <v>1680.9899999999998</v>
          </cell>
          <cell r="N259">
            <v>29299.66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33030</v>
          </cell>
          <cell r="C260" t="str">
            <v>Onion Creek School District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33036</v>
          </cell>
          <cell r="C261" t="str">
            <v>Chewelah School District</v>
          </cell>
          <cell r="D261">
            <v>451994.06</v>
          </cell>
          <cell r="E261">
            <v>0</v>
          </cell>
          <cell r="F261">
            <v>446868.33000000007</v>
          </cell>
          <cell r="G261">
            <v>5125.7299999999996</v>
          </cell>
          <cell r="H261">
            <v>0</v>
          </cell>
          <cell r="I261">
            <v>43.5</v>
          </cell>
          <cell r="J261">
            <v>10390.67</v>
          </cell>
          <cell r="K261">
            <v>402941.16</v>
          </cell>
          <cell r="L261">
            <v>9263.02</v>
          </cell>
          <cell r="M261">
            <v>1127.6499999999996</v>
          </cell>
          <cell r="N261">
            <v>49052.78</v>
          </cell>
          <cell r="O261">
            <v>0</v>
          </cell>
          <cell r="P261">
            <v>5125.7299999999996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33049</v>
          </cell>
          <cell r="C262" t="str">
            <v>Wellpinit School District</v>
          </cell>
          <cell r="D262">
            <v>137304.32999999999</v>
          </cell>
          <cell r="E262">
            <v>0</v>
          </cell>
          <cell r="F262">
            <v>213280.93000000002</v>
          </cell>
          <cell r="G262">
            <v>0</v>
          </cell>
          <cell r="H262">
            <v>0</v>
          </cell>
          <cell r="I262">
            <v>14.3</v>
          </cell>
          <cell r="J262">
            <v>9601.7000000000007</v>
          </cell>
          <cell r="K262">
            <v>132548.14000000001</v>
          </cell>
          <cell r="L262">
            <v>9269.1</v>
          </cell>
          <cell r="M262">
            <v>332.60000000000036</v>
          </cell>
          <cell r="N262">
            <v>4756.18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33070</v>
          </cell>
          <cell r="C263" t="str">
            <v>Valley School District</v>
          </cell>
          <cell r="D263">
            <v>1116.79</v>
          </cell>
          <cell r="E263">
            <v>0</v>
          </cell>
          <cell r="F263">
            <v>0</v>
          </cell>
          <cell r="G263">
            <v>111.68</v>
          </cell>
          <cell r="H263">
            <v>-1005.11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33115</v>
          </cell>
          <cell r="C264" t="str">
            <v>Colville School District</v>
          </cell>
          <cell r="D264">
            <v>1116997.3500000001</v>
          </cell>
          <cell r="E264">
            <v>0</v>
          </cell>
          <cell r="F264">
            <v>1039962.13</v>
          </cell>
          <cell r="G264">
            <v>77035.22</v>
          </cell>
          <cell r="H264">
            <v>0</v>
          </cell>
          <cell r="I264">
            <v>108.45</v>
          </cell>
          <cell r="J264">
            <v>10299.65</v>
          </cell>
          <cell r="K264">
            <v>1025014.18</v>
          </cell>
          <cell r="L264">
            <v>9451.49</v>
          </cell>
          <cell r="M264">
            <v>848.15999999999985</v>
          </cell>
          <cell r="N264">
            <v>91982.95</v>
          </cell>
          <cell r="O264">
            <v>0</v>
          </cell>
          <cell r="P264">
            <v>77035.22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33183</v>
          </cell>
          <cell r="C265" t="str">
            <v>Loon Lake School District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33202</v>
          </cell>
          <cell r="C266" t="str">
            <v>Summit Valley School District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33205</v>
          </cell>
          <cell r="C267" t="str">
            <v>Evergreen School District (Stevens)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33206</v>
          </cell>
          <cell r="C268" t="str">
            <v>Columbia (Stevens) School District</v>
          </cell>
          <cell r="D268">
            <v>87344.58</v>
          </cell>
          <cell r="E268">
            <v>0</v>
          </cell>
          <cell r="F268">
            <v>126846.99</v>
          </cell>
          <cell r="G268">
            <v>0</v>
          </cell>
          <cell r="H268">
            <v>0</v>
          </cell>
          <cell r="I268">
            <v>7.7</v>
          </cell>
          <cell r="J268">
            <v>11343.45</v>
          </cell>
          <cell r="K268">
            <v>71374.73</v>
          </cell>
          <cell r="L268">
            <v>9269.4500000000007</v>
          </cell>
          <cell r="M268">
            <v>2074</v>
          </cell>
          <cell r="N268">
            <v>15969.8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33207</v>
          </cell>
          <cell r="C269" t="str">
            <v>Mary Walker School District</v>
          </cell>
          <cell r="D269">
            <v>233970.83</v>
          </cell>
          <cell r="E269">
            <v>0</v>
          </cell>
          <cell r="F269">
            <v>294719.51</v>
          </cell>
          <cell r="G269">
            <v>0</v>
          </cell>
          <cell r="H269">
            <v>0</v>
          </cell>
          <cell r="I269">
            <v>24.42</v>
          </cell>
          <cell r="J269">
            <v>9581.1200000000008</v>
          </cell>
          <cell r="K269">
            <v>226454.73</v>
          </cell>
          <cell r="L269">
            <v>9273.33</v>
          </cell>
          <cell r="M269">
            <v>307.79000000000087</v>
          </cell>
          <cell r="N269">
            <v>7516.23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33211</v>
          </cell>
          <cell r="C270" t="str">
            <v>Northport School District</v>
          </cell>
          <cell r="D270">
            <v>72721.820000000007</v>
          </cell>
          <cell r="E270">
            <v>0</v>
          </cell>
          <cell r="F270">
            <v>103202.82999999999</v>
          </cell>
          <cell r="G270">
            <v>0</v>
          </cell>
          <cell r="H270">
            <v>0</v>
          </cell>
          <cell r="I270">
            <v>7.1</v>
          </cell>
          <cell r="J270">
            <v>10242.51</v>
          </cell>
          <cell r="K270">
            <v>65772.399999999994</v>
          </cell>
          <cell r="L270">
            <v>9263.7199999999993</v>
          </cell>
          <cell r="M270">
            <v>978.79000000000087</v>
          </cell>
          <cell r="N270">
            <v>6949.41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33212</v>
          </cell>
          <cell r="C271" t="str">
            <v>Kettle Falls School District</v>
          </cell>
          <cell r="D271">
            <v>643410.62</v>
          </cell>
          <cell r="E271">
            <v>31680.53</v>
          </cell>
          <cell r="F271">
            <v>692160.68</v>
          </cell>
          <cell r="G271">
            <v>0</v>
          </cell>
          <cell r="H271">
            <v>0</v>
          </cell>
          <cell r="I271">
            <v>58.69</v>
          </cell>
          <cell r="J271">
            <v>10962.87</v>
          </cell>
          <cell r="K271">
            <v>546462.34</v>
          </cell>
          <cell r="L271">
            <v>9311</v>
          </cell>
          <cell r="M271">
            <v>1651.8700000000008</v>
          </cell>
          <cell r="N271">
            <v>96948.25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34002</v>
          </cell>
          <cell r="C272" t="str">
            <v>Yelm School District</v>
          </cell>
          <cell r="D272">
            <v>4092743.27</v>
          </cell>
          <cell r="E272">
            <v>253755.02</v>
          </cell>
          <cell r="F272">
            <v>3941344.1599999992</v>
          </cell>
          <cell r="G272">
            <v>405154.13</v>
          </cell>
          <cell r="H272">
            <v>0</v>
          </cell>
          <cell r="I272">
            <v>395.13</v>
          </cell>
          <cell r="J272">
            <v>10357.969999999999</v>
          </cell>
          <cell r="K272">
            <v>3812446.22</v>
          </cell>
          <cell r="L272">
            <v>9648.59</v>
          </cell>
          <cell r="M272">
            <v>709.3799999999992</v>
          </cell>
          <cell r="N272">
            <v>280297.32</v>
          </cell>
          <cell r="O272">
            <v>0</v>
          </cell>
          <cell r="P272">
            <v>405154.13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34003</v>
          </cell>
          <cell r="C273" t="str">
            <v>North Thurston Public Schools</v>
          </cell>
          <cell r="D273">
            <v>8299875.9900000002</v>
          </cell>
          <cell r="E273">
            <v>0</v>
          </cell>
          <cell r="F273">
            <v>9748938.0099999979</v>
          </cell>
          <cell r="G273">
            <v>0</v>
          </cell>
          <cell r="H273">
            <v>0</v>
          </cell>
          <cell r="I273">
            <v>823.33</v>
          </cell>
          <cell r="J273">
            <v>10080.86</v>
          </cell>
          <cell r="K273">
            <v>7628743.7599999998</v>
          </cell>
          <cell r="L273">
            <v>9265.7199999999993</v>
          </cell>
          <cell r="M273">
            <v>815.14000000000124</v>
          </cell>
          <cell r="N273">
            <v>671129.22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34033</v>
          </cell>
          <cell r="C274" t="str">
            <v>Tumwater School District</v>
          </cell>
          <cell r="D274">
            <v>4088733.16</v>
          </cell>
          <cell r="E274">
            <v>193079.75</v>
          </cell>
          <cell r="F274">
            <v>4359398.0599999996</v>
          </cell>
          <cell r="G274">
            <v>0</v>
          </cell>
          <cell r="H274">
            <v>0</v>
          </cell>
          <cell r="I274">
            <v>404.08</v>
          </cell>
          <cell r="J274">
            <v>10118.620000000001</v>
          </cell>
          <cell r="K274">
            <v>3744068.43</v>
          </cell>
          <cell r="L274">
            <v>9265.66</v>
          </cell>
          <cell r="M274">
            <v>852.96000000000095</v>
          </cell>
          <cell r="N274">
            <v>344664.08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34111</v>
          </cell>
          <cell r="C275" t="str">
            <v>Olympia School District</v>
          </cell>
          <cell r="D275">
            <v>6205922.7800000003</v>
          </cell>
          <cell r="E275">
            <v>0</v>
          </cell>
          <cell r="F275">
            <v>6182198.2300000004</v>
          </cell>
          <cell r="G275">
            <v>23724.55</v>
          </cell>
          <cell r="H275">
            <v>0</v>
          </cell>
          <cell r="I275">
            <v>574.41999999999996</v>
          </cell>
          <cell r="J275">
            <v>10803.81</v>
          </cell>
          <cell r="K275">
            <v>5428441.3600000003</v>
          </cell>
          <cell r="L275">
            <v>9450.2999999999993</v>
          </cell>
          <cell r="M275">
            <v>1353.5100000000002</v>
          </cell>
          <cell r="N275">
            <v>777483.21</v>
          </cell>
          <cell r="O275">
            <v>0</v>
          </cell>
          <cell r="P275">
            <v>23724.55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34307</v>
          </cell>
          <cell r="C276" t="str">
            <v>Rainier School District</v>
          </cell>
          <cell r="D276">
            <v>779541.8</v>
          </cell>
          <cell r="E276">
            <v>20261.21</v>
          </cell>
          <cell r="F276">
            <v>798470.01</v>
          </cell>
          <cell r="G276">
            <v>1333</v>
          </cell>
          <cell r="H276">
            <v>0</v>
          </cell>
          <cell r="I276">
            <v>79.63</v>
          </cell>
          <cell r="J276">
            <v>9789.5499999999993</v>
          </cell>
          <cell r="K276">
            <v>737764.4</v>
          </cell>
          <cell r="L276">
            <v>9264.91</v>
          </cell>
          <cell r="M276">
            <v>524.63999999999942</v>
          </cell>
          <cell r="N276">
            <v>41777.08</v>
          </cell>
          <cell r="O276">
            <v>0</v>
          </cell>
          <cell r="P276">
            <v>1333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34324</v>
          </cell>
          <cell r="C277" t="str">
            <v>Griffin School District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34401</v>
          </cell>
          <cell r="C278" t="str">
            <v>Rochester School District</v>
          </cell>
          <cell r="D278">
            <v>1371151.4</v>
          </cell>
          <cell r="E278">
            <v>117830.05</v>
          </cell>
          <cell r="F278">
            <v>1036319.31</v>
          </cell>
          <cell r="G278">
            <v>137115.14000000001</v>
          </cell>
          <cell r="H278">
            <v>-315547</v>
          </cell>
          <cell r="I278">
            <v>134.69</v>
          </cell>
          <cell r="J278">
            <v>10180.049999999999</v>
          </cell>
          <cell r="K278">
            <v>1248046.46</v>
          </cell>
          <cell r="L278">
            <v>9266.07</v>
          </cell>
          <cell r="M278">
            <v>913.97999999999956</v>
          </cell>
          <cell r="N278">
            <v>123103.97</v>
          </cell>
          <cell r="O278">
            <v>-123103.97</v>
          </cell>
          <cell r="P278">
            <v>137115.14000000001</v>
          </cell>
          <cell r="Q278">
            <v>-123103.97</v>
          </cell>
          <cell r="R278">
            <v>0</v>
          </cell>
          <cell r="S278">
            <v>123103.97</v>
          </cell>
        </row>
        <row r="279">
          <cell r="B279" t="str">
            <v>34402</v>
          </cell>
          <cell r="C279" t="str">
            <v>Tenino School District</v>
          </cell>
          <cell r="D279">
            <v>894981.33</v>
          </cell>
          <cell r="E279">
            <v>48081.71</v>
          </cell>
          <cell r="F279">
            <v>921698.5</v>
          </cell>
          <cell r="G279">
            <v>21364.54</v>
          </cell>
          <cell r="H279">
            <v>0</v>
          </cell>
          <cell r="I279">
            <v>87.88</v>
          </cell>
          <cell r="J279">
            <v>10184.129999999999</v>
          </cell>
          <cell r="K279">
            <v>814262.08</v>
          </cell>
          <cell r="L279">
            <v>9265.61</v>
          </cell>
          <cell r="M279">
            <v>918.51999999999862</v>
          </cell>
          <cell r="N279">
            <v>80719.539999999994</v>
          </cell>
          <cell r="O279">
            <v>0</v>
          </cell>
          <cell r="P279">
            <v>21364.54</v>
          </cell>
          <cell r="Q279">
            <v>0</v>
          </cell>
          <cell r="R279">
            <v>0</v>
          </cell>
          <cell r="S279">
            <v>0</v>
          </cell>
        </row>
        <row r="280">
          <cell r="B280" t="str">
            <v>34901</v>
          </cell>
          <cell r="C280" t="str">
            <v>WA HE LUT Indian School Agency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 t="str">
            <v>35200</v>
          </cell>
          <cell r="C281" t="str">
            <v>Wahkiakum School District</v>
          </cell>
          <cell r="D281">
            <v>235873.73</v>
          </cell>
          <cell r="E281">
            <v>24695.74</v>
          </cell>
          <cell r="F281">
            <v>262782.63</v>
          </cell>
          <cell r="G281">
            <v>0</v>
          </cell>
          <cell r="H281">
            <v>0</v>
          </cell>
          <cell r="I281">
            <v>24.01</v>
          </cell>
          <cell r="J281">
            <v>9823.98</v>
          </cell>
          <cell r="K281">
            <v>226925.47</v>
          </cell>
          <cell r="L281">
            <v>9451.2900000000009</v>
          </cell>
          <cell r="M281">
            <v>372.68999999999869</v>
          </cell>
          <cell r="N281">
            <v>8948.2900000000009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 t="str">
            <v>36101</v>
          </cell>
          <cell r="C282" t="str">
            <v>Dixie School District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 t="str">
            <v>36140</v>
          </cell>
          <cell r="C283" t="str">
            <v>Walla Walla Public Schools</v>
          </cell>
          <cell r="D283">
            <v>2691874.57</v>
          </cell>
          <cell r="E283">
            <v>134233.26</v>
          </cell>
          <cell r="F283">
            <v>2610716.4900000002</v>
          </cell>
          <cell r="G283">
            <v>215391.34</v>
          </cell>
          <cell r="H283">
            <v>0</v>
          </cell>
          <cell r="I283">
            <v>260.35000000000002</v>
          </cell>
          <cell r="J283">
            <v>10339.450000000001</v>
          </cell>
          <cell r="K283">
            <v>2424462.52</v>
          </cell>
          <cell r="L283">
            <v>9312.32</v>
          </cell>
          <cell r="M283">
            <v>1027.130000000001</v>
          </cell>
          <cell r="N283">
            <v>267413.3</v>
          </cell>
          <cell r="O283">
            <v>0</v>
          </cell>
          <cell r="P283">
            <v>215391.34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36250</v>
          </cell>
          <cell r="C284" t="str">
            <v>College Place School District</v>
          </cell>
          <cell r="D284">
            <v>1541609.53</v>
          </cell>
          <cell r="E284">
            <v>35077.15</v>
          </cell>
          <cell r="F284">
            <v>1517785.3200000003</v>
          </cell>
          <cell r="G284">
            <v>58901.36</v>
          </cell>
          <cell r="H284">
            <v>0</v>
          </cell>
          <cell r="I284">
            <v>154.71</v>
          </cell>
          <cell r="J284">
            <v>9964.51</v>
          </cell>
          <cell r="K284">
            <v>1433603.54</v>
          </cell>
          <cell r="L284">
            <v>9266.39</v>
          </cell>
          <cell r="M284">
            <v>698.1200000000008</v>
          </cell>
          <cell r="N284">
            <v>108006.15</v>
          </cell>
          <cell r="O284">
            <v>0</v>
          </cell>
          <cell r="P284">
            <v>58901.36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36300</v>
          </cell>
          <cell r="C285" t="str">
            <v>Touchet School District</v>
          </cell>
          <cell r="D285">
            <v>137561.34</v>
          </cell>
          <cell r="E285">
            <v>0</v>
          </cell>
          <cell r="F285">
            <v>167071.58000000002</v>
          </cell>
          <cell r="G285">
            <v>0</v>
          </cell>
          <cell r="H285">
            <v>0</v>
          </cell>
          <cell r="I285">
            <v>14.33</v>
          </cell>
          <cell r="J285">
            <v>9599.5400000000009</v>
          </cell>
          <cell r="K285">
            <v>132709.18</v>
          </cell>
          <cell r="L285">
            <v>9260.93</v>
          </cell>
          <cell r="M285">
            <v>338.61000000000058</v>
          </cell>
          <cell r="N285">
            <v>4852.28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36400</v>
          </cell>
          <cell r="C286" t="str">
            <v>Columbia (Walla Walla) School District</v>
          </cell>
          <cell r="D286">
            <v>585632.16</v>
          </cell>
          <cell r="E286">
            <v>0</v>
          </cell>
          <cell r="F286">
            <v>607490.21999999986</v>
          </cell>
          <cell r="G286">
            <v>0</v>
          </cell>
          <cell r="H286">
            <v>0</v>
          </cell>
          <cell r="I286">
            <v>58.24</v>
          </cell>
          <cell r="J286">
            <v>10055.5</v>
          </cell>
          <cell r="K286">
            <v>542255.79</v>
          </cell>
          <cell r="L286">
            <v>9310.7099999999991</v>
          </cell>
          <cell r="M286">
            <v>744.79000000000087</v>
          </cell>
          <cell r="N286">
            <v>43376.57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36401</v>
          </cell>
          <cell r="C287" t="str">
            <v>Waitsburg School District</v>
          </cell>
          <cell r="D287">
            <v>147619.15</v>
          </cell>
          <cell r="E287">
            <v>0</v>
          </cell>
          <cell r="F287">
            <v>211911.51</v>
          </cell>
          <cell r="G287">
            <v>0</v>
          </cell>
          <cell r="H287">
            <v>0</v>
          </cell>
          <cell r="I287">
            <v>14.09</v>
          </cell>
          <cell r="J287">
            <v>10476.870000000001</v>
          </cell>
          <cell r="K287">
            <v>130481.51</v>
          </cell>
          <cell r="L287">
            <v>9260.58</v>
          </cell>
          <cell r="M287">
            <v>1216.2900000000009</v>
          </cell>
          <cell r="N287">
            <v>17137.53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 t="str">
            <v>36402</v>
          </cell>
          <cell r="C288" t="str">
            <v>Prescott School District</v>
          </cell>
          <cell r="D288">
            <v>167461.76000000001</v>
          </cell>
          <cell r="E288">
            <v>0</v>
          </cell>
          <cell r="F288">
            <v>157331.24999999997</v>
          </cell>
          <cell r="G288">
            <v>10130.51</v>
          </cell>
          <cell r="H288">
            <v>0</v>
          </cell>
          <cell r="I288">
            <v>17.12</v>
          </cell>
          <cell r="J288">
            <v>9781.64</v>
          </cell>
          <cell r="K288">
            <v>158633.07999999999</v>
          </cell>
          <cell r="L288">
            <v>9265.9500000000007</v>
          </cell>
          <cell r="M288">
            <v>515.68999999999869</v>
          </cell>
          <cell r="N288">
            <v>8828.61</v>
          </cell>
          <cell r="O288">
            <v>0</v>
          </cell>
          <cell r="P288">
            <v>10130.51</v>
          </cell>
          <cell r="Q288">
            <v>0</v>
          </cell>
          <cell r="R288">
            <v>0</v>
          </cell>
          <cell r="S288">
            <v>0</v>
          </cell>
        </row>
        <row r="289">
          <cell r="B289" t="str">
            <v>37501</v>
          </cell>
          <cell r="C289" t="str">
            <v>Bellingham School District</v>
          </cell>
          <cell r="D289">
            <v>8905350.1899999995</v>
          </cell>
          <cell r="E289">
            <v>0</v>
          </cell>
          <cell r="F289">
            <v>8990948.0999999978</v>
          </cell>
          <cell r="G289">
            <v>0</v>
          </cell>
          <cell r="H289">
            <v>0</v>
          </cell>
          <cell r="I289">
            <v>857.37</v>
          </cell>
          <cell r="J289">
            <v>10386.82</v>
          </cell>
          <cell r="K289">
            <v>8272559.2400000002</v>
          </cell>
          <cell r="L289">
            <v>9648.76</v>
          </cell>
          <cell r="M289">
            <v>738.05999999999949</v>
          </cell>
          <cell r="N289">
            <v>632790.5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 t="str">
            <v>37502</v>
          </cell>
          <cell r="C290" t="str">
            <v>Ferndale School District</v>
          </cell>
          <cell r="D290">
            <v>3930325.94</v>
          </cell>
          <cell r="E290">
            <v>70082.36</v>
          </cell>
          <cell r="F290">
            <v>3778701.15</v>
          </cell>
          <cell r="G290">
            <v>221707.15</v>
          </cell>
          <cell r="H290">
            <v>0</v>
          </cell>
          <cell r="I290">
            <v>371.72</v>
          </cell>
          <cell r="J290">
            <v>10573.35</v>
          </cell>
          <cell r="K290">
            <v>3586687.59</v>
          </cell>
          <cell r="L290">
            <v>9648.9</v>
          </cell>
          <cell r="M290">
            <v>924.45000000000073</v>
          </cell>
          <cell r="N290">
            <v>343636.55</v>
          </cell>
          <cell r="O290">
            <v>0</v>
          </cell>
          <cell r="P290">
            <v>221707.15</v>
          </cell>
          <cell r="Q290">
            <v>0</v>
          </cell>
          <cell r="R290">
            <v>0</v>
          </cell>
          <cell r="S290">
            <v>0</v>
          </cell>
        </row>
        <row r="291">
          <cell r="B291" t="str">
            <v>37503</v>
          </cell>
          <cell r="C291" t="str">
            <v>Blaine School District</v>
          </cell>
          <cell r="D291">
            <v>1028097.91</v>
          </cell>
          <cell r="E291">
            <v>0</v>
          </cell>
          <cell r="F291">
            <v>1062315.0600000003</v>
          </cell>
          <cell r="G291">
            <v>0</v>
          </cell>
          <cell r="H291">
            <v>0</v>
          </cell>
          <cell r="I291">
            <v>90.9</v>
          </cell>
          <cell r="J291">
            <v>11310.21</v>
          </cell>
          <cell r="K291">
            <v>916008.19</v>
          </cell>
          <cell r="L291">
            <v>10077.1</v>
          </cell>
          <cell r="M291">
            <v>1233.1099999999988</v>
          </cell>
          <cell r="N291">
            <v>112089.7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37504</v>
          </cell>
          <cell r="C292" t="str">
            <v>Lynden School District</v>
          </cell>
          <cell r="D292">
            <v>1973849.67</v>
          </cell>
          <cell r="E292">
            <v>5428.68</v>
          </cell>
          <cell r="F292">
            <v>1981594.08</v>
          </cell>
          <cell r="G292">
            <v>0</v>
          </cell>
          <cell r="H292">
            <v>0</v>
          </cell>
          <cell r="I292">
            <v>170.02</v>
          </cell>
          <cell r="J292">
            <v>11609.51</v>
          </cell>
          <cell r="K292">
            <v>1705736.08</v>
          </cell>
          <cell r="L292">
            <v>10032.56</v>
          </cell>
          <cell r="M292">
            <v>1576.9500000000007</v>
          </cell>
          <cell r="N292">
            <v>268113.03999999998</v>
          </cell>
          <cell r="O292">
            <v>0</v>
          </cell>
          <cell r="P292">
            <v>0</v>
          </cell>
          <cell r="Q292">
            <v>0</v>
          </cell>
          <cell r="R292">
            <v>-3994.38</v>
          </cell>
          <cell r="S292">
            <v>3994.38</v>
          </cell>
        </row>
        <row r="293">
          <cell r="B293" t="str">
            <v>37505</v>
          </cell>
          <cell r="C293" t="str">
            <v>Meridian School District</v>
          </cell>
          <cell r="D293">
            <v>748219.77</v>
          </cell>
          <cell r="E293">
            <v>0</v>
          </cell>
          <cell r="F293">
            <v>736907.59</v>
          </cell>
          <cell r="G293">
            <v>11312.18</v>
          </cell>
          <cell r="H293">
            <v>0</v>
          </cell>
          <cell r="I293">
            <v>68.08</v>
          </cell>
          <cell r="J293">
            <v>10990.3</v>
          </cell>
          <cell r="K293">
            <v>682933.84</v>
          </cell>
          <cell r="L293">
            <v>10031.34</v>
          </cell>
          <cell r="M293">
            <v>958.95999999999913</v>
          </cell>
          <cell r="N293">
            <v>65286</v>
          </cell>
          <cell r="O293">
            <v>0</v>
          </cell>
          <cell r="P293">
            <v>11312.18</v>
          </cell>
          <cell r="Q293">
            <v>0</v>
          </cell>
          <cell r="R293">
            <v>0</v>
          </cell>
          <cell r="S293">
            <v>0</v>
          </cell>
        </row>
        <row r="294">
          <cell r="B294" t="str">
            <v>37506</v>
          </cell>
          <cell r="C294" t="str">
            <v>Nooksack Valley School District</v>
          </cell>
          <cell r="D294">
            <v>1358107.31</v>
          </cell>
          <cell r="E294">
            <v>0</v>
          </cell>
          <cell r="F294">
            <v>1315455.77</v>
          </cell>
          <cell r="G294">
            <v>42651.54</v>
          </cell>
          <cell r="H294">
            <v>0</v>
          </cell>
          <cell r="I294">
            <v>129.69</v>
          </cell>
          <cell r="J294">
            <v>10471.950000000001</v>
          </cell>
          <cell r="K294">
            <v>1251163.83</v>
          </cell>
          <cell r="L294">
            <v>9647.34</v>
          </cell>
          <cell r="M294">
            <v>824.61000000000058</v>
          </cell>
          <cell r="N294">
            <v>106943.67</v>
          </cell>
          <cell r="O294">
            <v>0</v>
          </cell>
          <cell r="P294">
            <v>42651.54</v>
          </cell>
          <cell r="Q294">
            <v>0</v>
          </cell>
          <cell r="R294">
            <v>0</v>
          </cell>
          <cell r="S294">
            <v>0</v>
          </cell>
        </row>
        <row r="295">
          <cell r="B295" t="str">
            <v>37507</v>
          </cell>
          <cell r="C295" t="str">
            <v>Mount Baker School District</v>
          </cell>
          <cell r="D295">
            <v>816554.03</v>
          </cell>
          <cell r="E295">
            <v>0</v>
          </cell>
          <cell r="F295">
            <v>827795.29999999993</v>
          </cell>
          <cell r="G295">
            <v>0</v>
          </cell>
          <cell r="H295">
            <v>0</v>
          </cell>
          <cell r="I295">
            <v>79.569999999999993</v>
          </cell>
          <cell r="J295">
            <v>10262.08</v>
          </cell>
          <cell r="K295">
            <v>767704.23</v>
          </cell>
          <cell r="L295">
            <v>9648.16</v>
          </cell>
          <cell r="M295">
            <v>613.92000000000007</v>
          </cell>
          <cell r="N295">
            <v>48849.61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 t="str">
            <v>37902</v>
          </cell>
          <cell r="C296" t="str">
            <v>Whatcom Intergenerational High School</v>
          </cell>
          <cell r="D296">
            <v>6700.76</v>
          </cell>
          <cell r="E296">
            <v>0</v>
          </cell>
          <cell r="F296">
            <v>0</v>
          </cell>
          <cell r="G296">
            <v>670.08</v>
          </cell>
          <cell r="H296">
            <v>-6030.68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 t="str">
            <v>37903</v>
          </cell>
          <cell r="C297" t="str">
            <v>Lummi Tribal Agency</v>
          </cell>
          <cell r="D297">
            <v>88729.44</v>
          </cell>
          <cell r="E297">
            <v>0</v>
          </cell>
          <cell r="F297">
            <v>0</v>
          </cell>
          <cell r="G297">
            <v>8872.94</v>
          </cell>
          <cell r="H297">
            <v>-79856.5</v>
          </cell>
          <cell r="I297">
            <v>7.82</v>
          </cell>
          <cell r="J297">
            <v>11346.48</v>
          </cell>
          <cell r="K297">
            <v>75449.84</v>
          </cell>
          <cell r="L297">
            <v>9648.32</v>
          </cell>
          <cell r="M297">
            <v>1698.1599999999999</v>
          </cell>
          <cell r="N297">
            <v>13279.61</v>
          </cell>
          <cell r="O297">
            <v>-13279.61</v>
          </cell>
          <cell r="P297">
            <v>0</v>
          </cell>
          <cell r="Q297">
            <v>-13279.61</v>
          </cell>
          <cell r="R297">
            <v>0</v>
          </cell>
          <cell r="S297">
            <v>13279.61</v>
          </cell>
        </row>
        <row r="298">
          <cell r="B298" t="str">
            <v>38126</v>
          </cell>
          <cell r="C298" t="str">
            <v>LaCrosse School District</v>
          </cell>
          <cell r="D298">
            <v>62286.33</v>
          </cell>
          <cell r="E298">
            <v>0</v>
          </cell>
          <cell r="F298">
            <v>74316.2</v>
          </cell>
          <cell r="G298">
            <v>0</v>
          </cell>
          <cell r="H298">
            <v>0</v>
          </cell>
          <cell r="I298">
            <v>6.19</v>
          </cell>
          <cell r="J298">
            <v>10062.41</v>
          </cell>
          <cell r="K298">
            <v>57559.75</v>
          </cell>
          <cell r="L298">
            <v>9298.83</v>
          </cell>
          <cell r="M298">
            <v>763.57999999999993</v>
          </cell>
          <cell r="N298">
            <v>4726.5600000000004</v>
          </cell>
          <cell r="O298">
            <v>0</v>
          </cell>
          <cell r="P298">
            <v>0</v>
          </cell>
          <cell r="Q298">
            <v>0</v>
          </cell>
          <cell r="R298">
            <v>-242.66</v>
          </cell>
          <cell r="S298">
            <v>242.66</v>
          </cell>
        </row>
        <row r="299">
          <cell r="B299" t="str">
            <v>38264</v>
          </cell>
          <cell r="C299" t="str">
            <v>Lamont School District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 t="str">
            <v>38265</v>
          </cell>
          <cell r="C300" t="str">
            <v>Tekoa School District</v>
          </cell>
          <cell r="D300">
            <v>209138.44</v>
          </cell>
          <cell r="E300">
            <v>23741.72</v>
          </cell>
          <cell r="F300">
            <v>216992.62000000002</v>
          </cell>
          <cell r="G300">
            <v>15887.54</v>
          </cell>
          <cell r="H300">
            <v>0</v>
          </cell>
          <cell r="I300">
            <v>21.28</v>
          </cell>
          <cell r="J300">
            <v>9827.93</v>
          </cell>
          <cell r="K300">
            <v>198373.39</v>
          </cell>
          <cell r="L300">
            <v>9322.06</v>
          </cell>
          <cell r="M300">
            <v>505.8700000000008</v>
          </cell>
          <cell r="N300">
            <v>10764.91</v>
          </cell>
          <cell r="O300">
            <v>0</v>
          </cell>
          <cell r="P300">
            <v>15887.54</v>
          </cell>
          <cell r="Q300">
            <v>0</v>
          </cell>
          <cell r="R300">
            <v>0</v>
          </cell>
          <cell r="S300">
            <v>0</v>
          </cell>
        </row>
        <row r="301">
          <cell r="B301" t="str">
            <v>38267</v>
          </cell>
          <cell r="C301" t="str">
            <v>Pullman School District</v>
          </cell>
          <cell r="D301">
            <v>1261652.72</v>
          </cell>
          <cell r="E301">
            <v>0</v>
          </cell>
          <cell r="F301">
            <v>1304092.7999999998</v>
          </cell>
          <cell r="G301">
            <v>0</v>
          </cell>
          <cell r="H301">
            <v>0</v>
          </cell>
          <cell r="I301">
            <v>130.97</v>
          </cell>
          <cell r="J301">
            <v>9633.14</v>
          </cell>
          <cell r="K301">
            <v>1213544.47</v>
          </cell>
          <cell r="L301">
            <v>9265.82</v>
          </cell>
          <cell r="M301">
            <v>367.31999999999971</v>
          </cell>
          <cell r="N301">
            <v>48107.9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 t="str">
            <v>38300</v>
          </cell>
          <cell r="C302" t="str">
            <v>Colfax School District</v>
          </cell>
          <cell r="D302">
            <v>417183.89</v>
          </cell>
          <cell r="E302">
            <v>0</v>
          </cell>
          <cell r="F302">
            <v>418529.60000000003</v>
          </cell>
          <cell r="G302">
            <v>0</v>
          </cell>
          <cell r="H302">
            <v>0</v>
          </cell>
          <cell r="I302">
            <v>42.34</v>
          </cell>
          <cell r="J302">
            <v>9853.19</v>
          </cell>
          <cell r="K302">
            <v>400161.18</v>
          </cell>
          <cell r="L302">
            <v>9451.14</v>
          </cell>
          <cell r="M302">
            <v>402.05000000000109</v>
          </cell>
          <cell r="N302">
            <v>17022.8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 t="str">
            <v>38301</v>
          </cell>
          <cell r="C303" t="str">
            <v>Palouse School District</v>
          </cell>
          <cell r="D303">
            <v>106957.4</v>
          </cell>
          <cell r="E303">
            <v>0</v>
          </cell>
          <cell r="F303">
            <v>159872.44999999998</v>
          </cell>
          <cell r="G303">
            <v>0</v>
          </cell>
          <cell r="H303">
            <v>0</v>
          </cell>
          <cell r="I303">
            <v>11.08</v>
          </cell>
          <cell r="J303">
            <v>9653.19</v>
          </cell>
          <cell r="K303">
            <v>102645.73</v>
          </cell>
          <cell r="L303">
            <v>9264.06</v>
          </cell>
          <cell r="M303">
            <v>389.13000000000102</v>
          </cell>
          <cell r="N303">
            <v>4311.5600000000004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 t="str">
            <v>38302</v>
          </cell>
          <cell r="C304" t="str">
            <v>Garfield School District</v>
          </cell>
          <cell r="D304">
            <v>90420.87</v>
          </cell>
          <cell r="E304">
            <v>8639.08</v>
          </cell>
          <cell r="F304">
            <v>82201.400000000009</v>
          </cell>
          <cell r="G304">
            <v>9042.09</v>
          </cell>
          <cell r="H304">
            <v>-7816.46</v>
          </cell>
          <cell r="I304">
            <v>9.39</v>
          </cell>
          <cell r="J304">
            <v>9629.49</v>
          </cell>
          <cell r="K304">
            <v>86945.78</v>
          </cell>
          <cell r="L304">
            <v>9259.4</v>
          </cell>
          <cell r="M304">
            <v>370.09000000000015</v>
          </cell>
          <cell r="N304">
            <v>3475.15</v>
          </cell>
          <cell r="O304">
            <v>-3475.15</v>
          </cell>
          <cell r="P304">
            <v>9042.09</v>
          </cell>
          <cell r="Q304">
            <v>-3475.15</v>
          </cell>
          <cell r="R304">
            <v>0</v>
          </cell>
          <cell r="S304">
            <v>3475.15</v>
          </cell>
        </row>
        <row r="305">
          <cell r="B305" t="str">
            <v>38304</v>
          </cell>
          <cell r="C305" t="str">
            <v>Steptoe School District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 t="str">
            <v>38306</v>
          </cell>
          <cell r="C306" t="str">
            <v>Colton School District</v>
          </cell>
          <cell r="D306">
            <v>48827.25</v>
          </cell>
          <cell r="E306">
            <v>0</v>
          </cell>
          <cell r="F306">
            <v>95996.38</v>
          </cell>
          <cell r="G306">
            <v>0</v>
          </cell>
          <cell r="H306">
            <v>0</v>
          </cell>
          <cell r="I306">
            <v>5.09</v>
          </cell>
          <cell r="J306">
            <v>9592.7800000000007</v>
          </cell>
          <cell r="K306">
            <v>47546.74</v>
          </cell>
          <cell r="L306">
            <v>9341.2099999999991</v>
          </cell>
          <cell r="M306">
            <v>251.57000000000153</v>
          </cell>
          <cell r="N306">
            <v>1280.49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 t="str">
            <v>38308</v>
          </cell>
          <cell r="C307" t="str">
            <v>Endicott School District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 t="str">
            <v>38320</v>
          </cell>
          <cell r="C308" t="str">
            <v>Rosalia School District</v>
          </cell>
          <cell r="D308">
            <v>53281.98</v>
          </cell>
          <cell r="E308">
            <v>0</v>
          </cell>
          <cell r="F308">
            <v>89476.63</v>
          </cell>
          <cell r="G308">
            <v>0</v>
          </cell>
          <cell r="H308">
            <v>0</v>
          </cell>
          <cell r="I308">
            <v>5.46</v>
          </cell>
          <cell r="J308">
            <v>9758.6</v>
          </cell>
          <cell r="K308">
            <v>51603.5</v>
          </cell>
          <cell r="L308">
            <v>9451.19</v>
          </cell>
          <cell r="M308">
            <v>307.40999999999985</v>
          </cell>
          <cell r="N308">
            <v>1678.46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 t="str">
            <v>38322</v>
          </cell>
          <cell r="C309" t="str">
            <v>St. John School District</v>
          </cell>
          <cell r="D309">
            <v>115249.1</v>
          </cell>
          <cell r="E309">
            <v>0</v>
          </cell>
          <cell r="F309">
            <v>174818.39</v>
          </cell>
          <cell r="G309">
            <v>0</v>
          </cell>
          <cell r="H309">
            <v>0</v>
          </cell>
          <cell r="I309">
            <v>11.76</v>
          </cell>
          <cell r="J309">
            <v>9800.09</v>
          </cell>
          <cell r="K309">
            <v>108933.09</v>
          </cell>
          <cell r="L309">
            <v>9263.02</v>
          </cell>
          <cell r="M309">
            <v>537.06999999999971</v>
          </cell>
          <cell r="N309">
            <v>6315.94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 t="str">
            <v>38324</v>
          </cell>
          <cell r="C310" t="str">
            <v>Oakesdale School District</v>
          </cell>
          <cell r="D310">
            <v>133590.31</v>
          </cell>
          <cell r="E310">
            <v>0</v>
          </cell>
          <cell r="F310">
            <v>240506.28999999998</v>
          </cell>
          <cell r="G310">
            <v>0</v>
          </cell>
          <cell r="H310">
            <v>0</v>
          </cell>
          <cell r="I310">
            <v>13.61</v>
          </cell>
          <cell r="J310">
            <v>9815.6</v>
          </cell>
          <cell r="K310">
            <v>126804.65</v>
          </cell>
          <cell r="L310">
            <v>9317.02</v>
          </cell>
          <cell r="M310">
            <v>498.57999999999993</v>
          </cell>
          <cell r="N310">
            <v>6785.67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 t="str">
            <v>39002</v>
          </cell>
          <cell r="C311" t="str">
            <v>Union Gap School District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 t="str">
            <v>39003</v>
          </cell>
          <cell r="C312" t="str">
            <v>Naches Valley School District</v>
          </cell>
          <cell r="D312">
            <v>1039617.62</v>
          </cell>
          <cell r="E312">
            <v>51535.55</v>
          </cell>
          <cell r="F312">
            <v>1048188.4400000001</v>
          </cell>
          <cell r="G312">
            <v>42964.73</v>
          </cell>
          <cell r="H312">
            <v>0</v>
          </cell>
          <cell r="I312">
            <v>106.75</v>
          </cell>
          <cell r="J312">
            <v>9738.81</v>
          </cell>
          <cell r="K312">
            <v>989050.67</v>
          </cell>
          <cell r="L312">
            <v>9265.11</v>
          </cell>
          <cell r="M312">
            <v>473.69999999999891</v>
          </cell>
          <cell r="N312">
            <v>50567.47</v>
          </cell>
          <cell r="O312">
            <v>0</v>
          </cell>
          <cell r="P312">
            <v>42964.73</v>
          </cell>
          <cell r="Q312">
            <v>0</v>
          </cell>
          <cell r="R312">
            <v>0</v>
          </cell>
          <cell r="S312">
            <v>0</v>
          </cell>
        </row>
        <row r="313">
          <cell r="B313" t="str">
            <v>39007</v>
          </cell>
          <cell r="C313" t="str">
            <v>Yakima School District</v>
          </cell>
          <cell r="D313">
            <v>9740828.1400000006</v>
          </cell>
          <cell r="E313">
            <v>228067.17</v>
          </cell>
          <cell r="F313">
            <v>10325944.640000002</v>
          </cell>
          <cell r="G313">
            <v>0</v>
          </cell>
          <cell r="H313">
            <v>0</v>
          </cell>
          <cell r="I313">
            <v>994.2</v>
          </cell>
          <cell r="J313">
            <v>9797.65</v>
          </cell>
          <cell r="K313">
            <v>9212157.4299999997</v>
          </cell>
          <cell r="L313">
            <v>9265.9</v>
          </cell>
          <cell r="M313">
            <v>531.75</v>
          </cell>
          <cell r="N313">
            <v>528665.85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 t="str">
            <v>39090</v>
          </cell>
          <cell r="C314" t="str">
            <v>East Valley School District (Yakima)</v>
          </cell>
          <cell r="D314">
            <v>1822683.1</v>
          </cell>
          <cell r="E314">
            <v>182701.02</v>
          </cell>
          <cell r="F314">
            <v>1839529.6</v>
          </cell>
          <cell r="G314">
            <v>165854.51999999999</v>
          </cell>
          <cell r="H314">
            <v>0</v>
          </cell>
          <cell r="I314">
            <v>182.04</v>
          </cell>
          <cell r="J314">
            <v>10012.540000000001</v>
          </cell>
          <cell r="K314">
            <v>1686696.58</v>
          </cell>
          <cell r="L314">
            <v>9265.5300000000007</v>
          </cell>
          <cell r="M314">
            <v>747.01000000000022</v>
          </cell>
          <cell r="N314">
            <v>135985.70000000001</v>
          </cell>
          <cell r="O314">
            <v>0</v>
          </cell>
          <cell r="P314">
            <v>165854.51999999999</v>
          </cell>
          <cell r="Q314">
            <v>0</v>
          </cell>
          <cell r="R314">
            <v>0</v>
          </cell>
          <cell r="S314">
            <v>0</v>
          </cell>
        </row>
        <row r="315">
          <cell r="B315" t="str">
            <v>39119</v>
          </cell>
          <cell r="C315" t="str">
            <v>Selah School District</v>
          </cell>
          <cell r="D315">
            <v>4247343.0999999996</v>
          </cell>
          <cell r="E315">
            <v>487.57</v>
          </cell>
          <cell r="F315">
            <v>4247830.6900000004</v>
          </cell>
          <cell r="G315">
            <v>0</v>
          </cell>
          <cell r="H315">
            <v>0</v>
          </cell>
          <cell r="I315">
            <v>440</v>
          </cell>
          <cell r="J315">
            <v>9653.0499999999993</v>
          </cell>
          <cell r="K315">
            <v>4077021.7</v>
          </cell>
          <cell r="L315">
            <v>9265.9599999999991</v>
          </cell>
          <cell r="M315">
            <v>387.09000000000015</v>
          </cell>
          <cell r="N315">
            <v>170319.6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 t="str">
            <v>39120</v>
          </cell>
          <cell r="C316" t="str">
            <v>Mabton School District</v>
          </cell>
          <cell r="D316">
            <v>540126.75</v>
          </cell>
          <cell r="E316">
            <v>52574.22</v>
          </cell>
          <cell r="F316">
            <v>543814.51</v>
          </cell>
          <cell r="G316">
            <v>48886.46</v>
          </cell>
          <cell r="H316">
            <v>0</v>
          </cell>
          <cell r="I316">
            <v>51.02</v>
          </cell>
          <cell r="J316">
            <v>10586.57</v>
          </cell>
          <cell r="K316">
            <v>472738.48</v>
          </cell>
          <cell r="L316">
            <v>9265.75</v>
          </cell>
          <cell r="M316">
            <v>1320.8199999999997</v>
          </cell>
          <cell r="N316">
            <v>67388.240000000005</v>
          </cell>
          <cell r="O316">
            <v>0</v>
          </cell>
          <cell r="P316">
            <v>48886.46</v>
          </cell>
          <cell r="Q316">
            <v>0</v>
          </cell>
          <cell r="R316">
            <v>-3757.81</v>
          </cell>
          <cell r="S316">
            <v>3757.81</v>
          </cell>
        </row>
        <row r="317">
          <cell r="B317" t="str">
            <v>39200</v>
          </cell>
          <cell r="C317" t="str">
            <v>Grandview School District</v>
          </cell>
          <cell r="D317">
            <v>3143025.14</v>
          </cell>
          <cell r="E317">
            <v>0</v>
          </cell>
          <cell r="F317">
            <v>3098734.43</v>
          </cell>
          <cell r="G317">
            <v>44290.71</v>
          </cell>
          <cell r="H317">
            <v>0</v>
          </cell>
          <cell r="I317">
            <v>320.73</v>
          </cell>
          <cell r="J317">
            <v>9799.6</v>
          </cell>
          <cell r="K317">
            <v>2971999.31</v>
          </cell>
          <cell r="L317">
            <v>9266.36</v>
          </cell>
          <cell r="M317">
            <v>533.23999999999978</v>
          </cell>
          <cell r="N317">
            <v>171026.07</v>
          </cell>
          <cell r="O317">
            <v>0</v>
          </cell>
          <cell r="P317">
            <v>44290.71</v>
          </cell>
          <cell r="Q317">
            <v>0</v>
          </cell>
          <cell r="R317">
            <v>0</v>
          </cell>
          <cell r="S317">
            <v>0</v>
          </cell>
        </row>
        <row r="318">
          <cell r="B318" t="str">
            <v>39201</v>
          </cell>
          <cell r="C318" t="str">
            <v>Sunnyside School District</v>
          </cell>
          <cell r="D318">
            <v>3296258.37</v>
          </cell>
          <cell r="E318">
            <v>0</v>
          </cell>
          <cell r="F318">
            <v>3272431.59</v>
          </cell>
          <cell r="G318">
            <v>23826.78</v>
          </cell>
          <cell r="H318">
            <v>0</v>
          </cell>
          <cell r="I318">
            <v>332.1</v>
          </cell>
          <cell r="J318">
            <v>9925.5</v>
          </cell>
          <cell r="K318">
            <v>3077005.29</v>
          </cell>
          <cell r="L318">
            <v>9265.2999999999993</v>
          </cell>
          <cell r="M318">
            <v>660.20000000000073</v>
          </cell>
          <cell r="N318">
            <v>219252.42</v>
          </cell>
          <cell r="O318">
            <v>0</v>
          </cell>
          <cell r="P318">
            <v>23826.78</v>
          </cell>
          <cell r="Q318">
            <v>0</v>
          </cell>
          <cell r="R318">
            <v>0</v>
          </cell>
          <cell r="S318">
            <v>0</v>
          </cell>
        </row>
        <row r="319">
          <cell r="B319" t="str">
            <v>39202</v>
          </cell>
          <cell r="C319" t="str">
            <v>Toppenish School District</v>
          </cell>
          <cell r="D319">
            <v>5093202.0599999996</v>
          </cell>
          <cell r="E319">
            <v>435716.92</v>
          </cell>
          <cell r="F319">
            <v>5534226.4999999981</v>
          </cell>
          <cell r="G319">
            <v>0</v>
          </cell>
          <cell r="H319">
            <v>0</v>
          </cell>
          <cell r="I319">
            <v>528.91999999999996</v>
          </cell>
          <cell r="J319">
            <v>9629.44</v>
          </cell>
          <cell r="K319">
            <v>4900836.87</v>
          </cell>
          <cell r="L319">
            <v>9265.74</v>
          </cell>
          <cell r="M319">
            <v>363.70000000000073</v>
          </cell>
          <cell r="N319">
            <v>192368.2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 t="str">
            <v>39203</v>
          </cell>
          <cell r="C320" t="str">
            <v>Highland School District</v>
          </cell>
          <cell r="D320">
            <v>335893.06</v>
          </cell>
          <cell r="E320">
            <v>0</v>
          </cell>
          <cell r="F320">
            <v>363714.04000000004</v>
          </cell>
          <cell r="G320">
            <v>0</v>
          </cell>
          <cell r="H320">
            <v>0</v>
          </cell>
          <cell r="I320">
            <v>34.1</v>
          </cell>
          <cell r="J320">
            <v>9850.24</v>
          </cell>
          <cell r="K320">
            <v>316109.55</v>
          </cell>
          <cell r="L320">
            <v>9270.07</v>
          </cell>
          <cell r="M320">
            <v>580.17000000000007</v>
          </cell>
          <cell r="N320">
            <v>19783.8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 t="str">
            <v>39204</v>
          </cell>
          <cell r="C321" t="str">
            <v>Granger School District</v>
          </cell>
          <cell r="D321">
            <v>1538379.31</v>
          </cell>
          <cell r="E321">
            <v>0</v>
          </cell>
          <cell r="F321">
            <v>1458023.3100000003</v>
          </cell>
          <cell r="G321">
            <v>80356</v>
          </cell>
          <cell r="H321">
            <v>0</v>
          </cell>
          <cell r="I321">
            <v>158.91</v>
          </cell>
          <cell r="J321">
            <v>9680.82</v>
          </cell>
          <cell r="K321">
            <v>1472388.76</v>
          </cell>
          <cell r="L321">
            <v>9265.5499999999993</v>
          </cell>
          <cell r="M321">
            <v>415.27000000000044</v>
          </cell>
          <cell r="N321">
            <v>65990.559999999998</v>
          </cell>
          <cell r="O321">
            <v>0</v>
          </cell>
          <cell r="P321">
            <v>80356</v>
          </cell>
          <cell r="Q321">
            <v>0</v>
          </cell>
          <cell r="R321">
            <v>0</v>
          </cell>
          <cell r="S321">
            <v>0</v>
          </cell>
        </row>
        <row r="322">
          <cell r="B322" t="str">
            <v>39205</v>
          </cell>
          <cell r="C322" t="str">
            <v>Zillah School District</v>
          </cell>
          <cell r="D322">
            <v>728581.66</v>
          </cell>
          <cell r="E322">
            <v>69059.009999999995</v>
          </cell>
          <cell r="F322">
            <v>721150.41000000015</v>
          </cell>
          <cell r="G322">
            <v>72858.17</v>
          </cell>
          <cell r="H322">
            <v>-3632.09</v>
          </cell>
          <cell r="I322">
            <v>75.099999999999994</v>
          </cell>
          <cell r="J322">
            <v>9701.49</v>
          </cell>
          <cell r="K322">
            <v>695919.6</v>
          </cell>
          <cell r="L322">
            <v>9266.57</v>
          </cell>
          <cell r="M322">
            <v>434.92000000000007</v>
          </cell>
          <cell r="N322">
            <v>32662.49</v>
          </cell>
          <cell r="O322">
            <v>-3632.09</v>
          </cell>
          <cell r="P322">
            <v>72858.17</v>
          </cell>
          <cell r="Q322">
            <v>-3632.09</v>
          </cell>
          <cell r="R322">
            <v>0</v>
          </cell>
          <cell r="S322">
            <v>3632.09</v>
          </cell>
        </row>
        <row r="323">
          <cell r="B323" t="str">
            <v>39207</v>
          </cell>
          <cell r="C323" t="str">
            <v>Wapato School District</v>
          </cell>
          <cell r="D323">
            <v>2342292.29</v>
          </cell>
          <cell r="E323">
            <v>0</v>
          </cell>
          <cell r="F323">
            <v>2130341.39</v>
          </cell>
          <cell r="G323">
            <v>211950.9</v>
          </cell>
          <cell r="H323">
            <v>0</v>
          </cell>
          <cell r="I323">
            <v>243.22</v>
          </cell>
          <cell r="J323">
            <v>9630.34</v>
          </cell>
          <cell r="K323">
            <v>2253696.7200000002</v>
          </cell>
          <cell r="L323">
            <v>9266.08</v>
          </cell>
          <cell r="M323">
            <v>364.26000000000022</v>
          </cell>
          <cell r="N323">
            <v>88595.32</v>
          </cell>
          <cell r="O323">
            <v>0</v>
          </cell>
          <cell r="P323">
            <v>211950.9</v>
          </cell>
          <cell r="Q323">
            <v>0</v>
          </cell>
          <cell r="R323">
            <v>0</v>
          </cell>
          <cell r="S323">
            <v>0</v>
          </cell>
        </row>
        <row r="324">
          <cell r="B324" t="str">
            <v>39208</v>
          </cell>
          <cell r="C324" t="str">
            <v>West Valley School District (Yakima)</v>
          </cell>
          <cell r="D324">
            <v>3791482.96</v>
          </cell>
          <cell r="E324">
            <v>212323.73</v>
          </cell>
          <cell r="F324">
            <v>4010888.68</v>
          </cell>
          <cell r="G324">
            <v>0</v>
          </cell>
          <cell r="H324">
            <v>0</v>
          </cell>
          <cell r="I324">
            <v>386.33</v>
          </cell>
          <cell r="J324">
            <v>9814.1</v>
          </cell>
          <cell r="K324">
            <v>3579692.59</v>
          </cell>
          <cell r="L324">
            <v>9265.89</v>
          </cell>
          <cell r="M324">
            <v>548.21000000000095</v>
          </cell>
          <cell r="N324">
            <v>211789.97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 t="str">
            <v>39209</v>
          </cell>
          <cell r="C325" t="str">
            <v>Mount Adams School District</v>
          </cell>
          <cell r="D325">
            <v>637582.29</v>
          </cell>
          <cell r="E325">
            <v>0</v>
          </cell>
          <cell r="F325">
            <v>735989.54999999993</v>
          </cell>
          <cell r="G325">
            <v>0</v>
          </cell>
          <cell r="H325">
            <v>0</v>
          </cell>
          <cell r="I325">
            <v>66.58</v>
          </cell>
          <cell r="J325">
            <v>9576.18</v>
          </cell>
          <cell r="K325">
            <v>616987.49</v>
          </cell>
          <cell r="L325">
            <v>9266.86</v>
          </cell>
          <cell r="M325">
            <v>309.31999999999971</v>
          </cell>
          <cell r="N325">
            <v>20594.53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 t="str">
            <v>39901</v>
          </cell>
          <cell r="C326" t="str">
            <v>Yakama Nation Tribal Compact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 t="str">
            <v>00000</v>
          </cell>
          <cell r="C327" t="str">
            <v>State Total</v>
          </cell>
          <cell r="D327">
            <v>671467310.72000003</v>
          </cell>
          <cell r="E327">
            <v>23916607.510000002</v>
          </cell>
          <cell r="F327">
            <v>678939489.7099998</v>
          </cell>
          <cell r="G327">
            <v>25656597.849999998</v>
          </cell>
          <cell r="H327">
            <v>-873493.67999999993</v>
          </cell>
          <cell r="I327">
            <v>63576.069999999985</v>
          </cell>
          <cell r="J327">
            <v>10383.116758893279</v>
          </cell>
          <cell r="K327">
            <v>625746338.03000009</v>
          </cell>
          <cell r="L327">
            <v>9574.4955731225255</v>
          </cell>
          <cell r="M327">
            <v>808.62118577075307</v>
          </cell>
          <cell r="N327">
            <v>45901705.300000012</v>
          </cell>
          <cell r="O327">
            <v>-293736.84000000003</v>
          </cell>
          <cell r="P327">
            <v>25619462.84</v>
          </cell>
          <cell r="Q327">
            <v>-293736.84000000003</v>
          </cell>
          <cell r="R327">
            <v>-267247.27999999997</v>
          </cell>
          <cell r="S327">
            <v>560984.12000000011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s"/>
      <sheetName val="Tbl2425"/>
      <sheetName val="1191MSCTER Out"/>
      <sheetName val="198A upload"/>
      <sheetName val="App04 Out"/>
    </sheetNames>
    <sheetDataSet>
      <sheetData sheetId="0"/>
      <sheetData sheetId="1">
        <row r="8">
          <cell r="B8" t="str">
            <v>01109</v>
          </cell>
          <cell r="C8" t="str">
            <v>Washtucna School District</v>
          </cell>
          <cell r="D8">
            <v>6745.04</v>
          </cell>
          <cell r="E8">
            <v>0</v>
          </cell>
          <cell r="F8">
            <v>20770.990000000002</v>
          </cell>
          <cell r="G8">
            <v>0</v>
          </cell>
        </row>
        <row r="9">
          <cell r="B9" t="str">
            <v>01122</v>
          </cell>
          <cell r="C9" t="str">
            <v>Benge School District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 t="str">
            <v>01147</v>
          </cell>
          <cell r="C10" t="str">
            <v>Othello School District</v>
          </cell>
          <cell r="D10">
            <v>273537.8</v>
          </cell>
          <cell r="E10">
            <v>0</v>
          </cell>
          <cell r="F10">
            <v>247028.87999999995</v>
          </cell>
          <cell r="G10">
            <v>26508.92</v>
          </cell>
        </row>
        <row r="11">
          <cell r="B11" t="str">
            <v>01158</v>
          </cell>
          <cell r="C11" t="str">
            <v>Lind School District</v>
          </cell>
          <cell r="D11">
            <v>47498.13</v>
          </cell>
          <cell r="E11">
            <v>0</v>
          </cell>
          <cell r="F11">
            <v>85393.279999999999</v>
          </cell>
          <cell r="G11">
            <v>0</v>
          </cell>
        </row>
        <row r="12">
          <cell r="B12" t="str">
            <v>01160</v>
          </cell>
          <cell r="C12" t="str">
            <v>Ritzville School District</v>
          </cell>
          <cell r="D12">
            <v>94076.82</v>
          </cell>
          <cell r="E12">
            <v>0</v>
          </cell>
          <cell r="F12">
            <v>0</v>
          </cell>
          <cell r="G12">
            <v>9407.68</v>
          </cell>
        </row>
        <row r="13">
          <cell r="B13" t="str">
            <v>02250</v>
          </cell>
          <cell r="C13" t="str">
            <v>Clarkston School District</v>
          </cell>
          <cell r="D13">
            <v>219421.93</v>
          </cell>
          <cell r="E13">
            <v>0</v>
          </cell>
          <cell r="F13">
            <v>222894.6</v>
          </cell>
          <cell r="G13">
            <v>0</v>
          </cell>
        </row>
        <row r="14">
          <cell r="B14" t="str">
            <v>02420</v>
          </cell>
          <cell r="C14" t="str">
            <v>Asotin-Anatone School District</v>
          </cell>
          <cell r="D14">
            <v>30088.37</v>
          </cell>
          <cell r="E14">
            <v>0</v>
          </cell>
          <cell r="F14">
            <v>57018.069999999992</v>
          </cell>
          <cell r="G14">
            <v>0</v>
          </cell>
        </row>
        <row r="15">
          <cell r="B15" t="str">
            <v>03017</v>
          </cell>
          <cell r="C15" t="str">
            <v>Kennewick School District</v>
          </cell>
          <cell r="D15">
            <v>1239105.31</v>
          </cell>
          <cell r="E15">
            <v>2834.8</v>
          </cell>
          <cell r="F15">
            <v>1241940.1100000001</v>
          </cell>
          <cell r="G15">
            <v>0</v>
          </cell>
        </row>
        <row r="16">
          <cell r="B16" t="str">
            <v>03050</v>
          </cell>
          <cell r="C16" t="str">
            <v>Paterson School District</v>
          </cell>
          <cell r="D16">
            <v>123924.69</v>
          </cell>
          <cell r="E16">
            <v>0</v>
          </cell>
          <cell r="F16">
            <v>90759.48000000001</v>
          </cell>
          <cell r="G16">
            <v>12392.47</v>
          </cell>
        </row>
        <row r="17">
          <cell r="B17" t="str">
            <v>03052</v>
          </cell>
          <cell r="C17" t="str">
            <v>Kiona-Benton City School District</v>
          </cell>
          <cell r="D17">
            <v>135420.74</v>
          </cell>
          <cell r="E17">
            <v>725.13</v>
          </cell>
          <cell r="F17">
            <v>93076.79</v>
          </cell>
          <cell r="G17">
            <v>13542.07</v>
          </cell>
        </row>
        <row r="18">
          <cell r="B18" t="str">
            <v>03053</v>
          </cell>
          <cell r="C18" t="str">
            <v>Finley School District</v>
          </cell>
          <cell r="D18">
            <v>49706.39</v>
          </cell>
          <cell r="E18">
            <v>3608.08</v>
          </cell>
          <cell r="F18">
            <v>52455.960000000006</v>
          </cell>
          <cell r="G18">
            <v>858.51</v>
          </cell>
        </row>
        <row r="19">
          <cell r="B19" t="str">
            <v>03116</v>
          </cell>
          <cell r="C19" t="str">
            <v>Prosser School District</v>
          </cell>
          <cell r="D19">
            <v>189957.92</v>
          </cell>
          <cell r="E19">
            <v>5071.91</v>
          </cell>
          <cell r="F19">
            <v>193789.15</v>
          </cell>
          <cell r="G19">
            <v>1240.68</v>
          </cell>
        </row>
        <row r="20">
          <cell r="B20" t="str">
            <v>03400</v>
          </cell>
          <cell r="C20" t="str">
            <v>Richland School District</v>
          </cell>
          <cell r="D20">
            <v>1351366.78</v>
          </cell>
          <cell r="E20">
            <v>221.16</v>
          </cell>
          <cell r="F20">
            <v>1351587.9400000002</v>
          </cell>
          <cell r="G20">
            <v>0</v>
          </cell>
        </row>
        <row r="21">
          <cell r="B21" t="str">
            <v>04019</v>
          </cell>
          <cell r="C21" t="str">
            <v>Manson School District</v>
          </cell>
          <cell r="D21">
            <v>51557.03</v>
          </cell>
          <cell r="E21">
            <v>0</v>
          </cell>
          <cell r="F21">
            <v>52299.69</v>
          </cell>
          <cell r="G21">
            <v>0</v>
          </cell>
        </row>
        <row r="22">
          <cell r="B22" t="str">
            <v>04069</v>
          </cell>
          <cell r="C22" t="str">
            <v>Stehekin School District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04127</v>
          </cell>
          <cell r="C23" t="str">
            <v>Entiat School District</v>
          </cell>
          <cell r="D23">
            <v>143070.71</v>
          </cell>
          <cell r="E23">
            <v>0</v>
          </cell>
          <cell r="F23">
            <v>134774.41</v>
          </cell>
          <cell r="G23">
            <v>8296.2999999999993</v>
          </cell>
        </row>
        <row r="24">
          <cell r="B24" t="str">
            <v>04129</v>
          </cell>
          <cell r="C24" t="str">
            <v>Lake Chelan School District</v>
          </cell>
          <cell r="D24">
            <v>112167.96</v>
          </cell>
          <cell r="E24">
            <v>0</v>
          </cell>
          <cell r="F24">
            <v>105013.81</v>
          </cell>
          <cell r="G24">
            <v>7154.15</v>
          </cell>
        </row>
        <row r="25">
          <cell r="B25" t="str">
            <v>04222</v>
          </cell>
          <cell r="C25" t="str">
            <v>CASHMERE SCHOOL DISTRICT</v>
          </cell>
          <cell r="D25">
            <v>478512.76</v>
          </cell>
          <cell r="E25">
            <v>0</v>
          </cell>
          <cell r="F25">
            <v>468122.86</v>
          </cell>
          <cell r="G25">
            <v>10389.9</v>
          </cell>
        </row>
        <row r="26">
          <cell r="B26" t="str">
            <v>04228</v>
          </cell>
          <cell r="C26" t="str">
            <v>Cascade School District</v>
          </cell>
          <cell r="D26">
            <v>526655.87</v>
          </cell>
          <cell r="E26">
            <v>0</v>
          </cell>
          <cell r="F26">
            <v>475586.82000000007</v>
          </cell>
          <cell r="G26">
            <v>51069.05</v>
          </cell>
        </row>
        <row r="27">
          <cell r="B27" t="str">
            <v>04246</v>
          </cell>
          <cell r="C27" t="str">
            <v>Wenatchee School District</v>
          </cell>
          <cell r="D27">
            <v>2754510.79</v>
          </cell>
          <cell r="E27">
            <v>13241.68</v>
          </cell>
          <cell r="F27">
            <v>2767781.6199999996</v>
          </cell>
          <cell r="G27">
            <v>0</v>
          </cell>
        </row>
        <row r="28">
          <cell r="B28" t="str">
            <v>04901</v>
          </cell>
          <cell r="C28" t="str">
            <v>Pinnacles Prep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 t="str">
            <v>05121</v>
          </cell>
          <cell r="C29" t="str">
            <v>Port Angeles School District</v>
          </cell>
          <cell r="D29">
            <v>698219.69</v>
          </cell>
          <cell r="E29">
            <v>61671.44</v>
          </cell>
          <cell r="F29">
            <v>710130.89000000013</v>
          </cell>
          <cell r="G29">
            <v>49760.24</v>
          </cell>
        </row>
        <row r="30">
          <cell r="B30" t="str">
            <v>05313</v>
          </cell>
          <cell r="C30" t="str">
            <v>Crescent School District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 t="str">
            <v>05323</v>
          </cell>
          <cell r="C31" t="str">
            <v>Sequim School District</v>
          </cell>
          <cell r="D31">
            <v>693632.06</v>
          </cell>
          <cell r="E31">
            <v>30180.09</v>
          </cell>
          <cell r="F31">
            <v>656305.74000000011</v>
          </cell>
          <cell r="G31">
            <v>67506.41</v>
          </cell>
        </row>
        <row r="32">
          <cell r="B32" t="str">
            <v>05401</v>
          </cell>
          <cell r="C32" t="str">
            <v>Cape Flattery School District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 t="str">
            <v>05402</v>
          </cell>
          <cell r="C33" t="str">
            <v>Quillayute Valley School District</v>
          </cell>
          <cell r="D33">
            <v>113838.37</v>
          </cell>
          <cell r="E33">
            <v>14090.91</v>
          </cell>
          <cell r="F33">
            <v>116368.82</v>
          </cell>
          <cell r="G33">
            <v>11383.84</v>
          </cell>
        </row>
        <row r="34">
          <cell r="B34" t="str">
            <v>05903</v>
          </cell>
          <cell r="C34" t="str">
            <v>Quileute Tribal School District</v>
          </cell>
          <cell r="D34">
            <v>5312.12</v>
          </cell>
          <cell r="E34">
            <v>0</v>
          </cell>
          <cell r="F34">
            <v>51778.28</v>
          </cell>
          <cell r="G34">
            <v>0</v>
          </cell>
        </row>
        <row r="35">
          <cell r="B35" t="str">
            <v>06037</v>
          </cell>
          <cell r="C35" t="str">
            <v>Vancouver School District</v>
          </cell>
          <cell r="D35">
            <v>3237322.96</v>
          </cell>
          <cell r="E35">
            <v>207118.25</v>
          </cell>
          <cell r="F35">
            <v>3198981.56</v>
          </cell>
          <cell r="G35">
            <v>245459.65</v>
          </cell>
        </row>
        <row r="36">
          <cell r="B36" t="str">
            <v>06098</v>
          </cell>
          <cell r="C36" t="str">
            <v>Hockinson School District</v>
          </cell>
          <cell r="D36">
            <v>109345.4</v>
          </cell>
          <cell r="E36">
            <v>0</v>
          </cell>
          <cell r="F36">
            <v>162231.09</v>
          </cell>
          <cell r="G36">
            <v>0</v>
          </cell>
        </row>
        <row r="37">
          <cell r="B37" t="str">
            <v>06101</v>
          </cell>
          <cell r="C37" t="str">
            <v>La Center School District</v>
          </cell>
          <cell r="D37">
            <v>70400.899999999994</v>
          </cell>
          <cell r="E37">
            <v>0</v>
          </cell>
          <cell r="F37">
            <v>109967.75000000001</v>
          </cell>
          <cell r="G37">
            <v>0</v>
          </cell>
        </row>
        <row r="38">
          <cell r="B38" t="str">
            <v>06103</v>
          </cell>
          <cell r="C38" t="str">
            <v>Green Mountain School District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 t="str">
            <v>06112</v>
          </cell>
          <cell r="C39" t="str">
            <v>Washougal School District</v>
          </cell>
          <cell r="D39">
            <v>361335.11</v>
          </cell>
          <cell r="E39">
            <v>0</v>
          </cell>
          <cell r="F39">
            <v>432432.46</v>
          </cell>
          <cell r="G39">
            <v>0</v>
          </cell>
        </row>
        <row r="40">
          <cell r="B40" t="str">
            <v>06114</v>
          </cell>
          <cell r="C40" t="str">
            <v>Evergreen School District (Clark)</v>
          </cell>
          <cell r="D40">
            <v>1876793.71</v>
          </cell>
          <cell r="E40">
            <v>144341.4</v>
          </cell>
          <cell r="F40">
            <v>1950626.0999999999</v>
          </cell>
          <cell r="G40">
            <v>70509.009999999995</v>
          </cell>
        </row>
        <row r="41">
          <cell r="B41" t="str">
            <v>06117</v>
          </cell>
          <cell r="C41" t="str">
            <v>Camas School District</v>
          </cell>
          <cell r="D41">
            <v>250400.42</v>
          </cell>
          <cell r="E41">
            <v>0</v>
          </cell>
          <cell r="F41">
            <v>318320.33999999997</v>
          </cell>
          <cell r="G41">
            <v>0</v>
          </cell>
        </row>
        <row r="42">
          <cell r="B42" t="str">
            <v>06119</v>
          </cell>
          <cell r="C42" t="str">
            <v>Battle Ground School District</v>
          </cell>
          <cell r="D42">
            <v>654208.88</v>
          </cell>
          <cell r="E42">
            <v>69812.25</v>
          </cell>
          <cell r="F42">
            <v>716410.17999999993</v>
          </cell>
          <cell r="G42">
            <v>7610.95</v>
          </cell>
        </row>
        <row r="43">
          <cell r="B43" t="str">
            <v>06122</v>
          </cell>
          <cell r="C43" t="str">
            <v>Ridgefield School District</v>
          </cell>
          <cell r="D43">
            <v>716782.56</v>
          </cell>
          <cell r="E43">
            <v>0</v>
          </cell>
          <cell r="F43">
            <v>874821.04</v>
          </cell>
          <cell r="G43">
            <v>0</v>
          </cell>
        </row>
        <row r="44">
          <cell r="B44" t="str">
            <v>06901</v>
          </cell>
          <cell r="C44" t="str">
            <v>Rooted School Vancouver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07002</v>
          </cell>
          <cell r="C45" t="str">
            <v>Dayton School District</v>
          </cell>
          <cell r="D45">
            <v>33339.51</v>
          </cell>
          <cell r="E45">
            <v>0</v>
          </cell>
          <cell r="F45">
            <v>65139.89</v>
          </cell>
          <cell r="G45">
            <v>0</v>
          </cell>
        </row>
        <row r="46">
          <cell r="B46" t="str">
            <v>07035</v>
          </cell>
          <cell r="C46" t="str">
            <v>Starbuck School District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B47" t="str">
            <v>08122</v>
          </cell>
          <cell r="C47" t="str">
            <v>Longview School District</v>
          </cell>
          <cell r="D47">
            <v>441004.57</v>
          </cell>
          <cell r="E47">
            <v>39075.31</v>
          </cell>
          <cell r="F47">
            <v>452988.10000000003</v>
          </cell>
          <cell r="G47">
            <v>27091.78</v>
          </cell>
        </row>
        <row r="48">
          <cell r="B48" t="str">
            <v>08130</v>
          </cell>
          <cell r="C48" t="str">
            <v>Toutle Lake School District</v>
          </cell>
          <cell r="D48">
            <v>121370.17</v>
          </cell>
          <cell r="E48">
            <v>10865.68</v>
          </cell>
          <cell r="F48">
            <v>156315.54</v>
          </cell>
          <cell r="G48">
            <v>0</v>
          </cell>
        </row>
        <row r="49">
          <cell r="B49" t="str">
            <v>08401</v>
          </cell>
          <cell r="C49" t="str">
            <v>Castle Rock School District</v>
          </cell>
          <cell r="D49">
            <v>95694.26</v>
          </cell>
          <cell r="E49">
            <v>12217.8</v>
          </cell>
          <cell r="F49">
            <v>104702.25000000001</v>
          </cell>
          <cell r="G49">
            <v>3209.81</v>
          </cell>
        </row>
        <row r="50">
          <cell r="B50" t="str">
            <v>08402</v>
          </cell>
          <cell r="C50" t="str">
            <v>Kalama School District</v>
          </cell>
          <cell r="D50">
            <v>51420.17</v>
          </cell>
          <cell r="E50">
            <v>0</v>
          </cell>
          <cell r="F50">
            <v>218724.69</v>
          </cell>
          <cell r="G50">
            <v>0</v>
          </cell>
        </row>
        <row r="51">
          <cell r="B51" t="str">
            <v>08404</v>
          </cell>
          <cell r="C51" t="str">
            <v>Woodland School District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 t="str">
            <v>08458</v>
          </cell>
          <cell r="C52" t="str">
            <v>Kelso School District</v>
          </cell>
          <cell r="D52">
            <v>665097.82999999996</v>
          </cell>
          <cell r="E52">
            <v>29871.73</v>
          </cell>
          <cell r="F52">
            <v>639961.02999999991</v>
          </cell>
          <cell r="G52">
            <v>55008.53</v>
          </cell>
        </row>
        <row r="53">
          <cell r="B53" t="str">
            <v>09013</v>
          </cell>
          <cell r="C53" t="str">
            <v>Orondo School District</v>
          </cell>
          <cell r="D53">
            <v>28945.74</v>
          </cell>
          <cell r="E53">
            <v>0</v>
          </cell>
          <cell r="F53">
            <v>29561.64</v>
          </cell>
          <cell r="G53">
            <v>0</v>
          </cell>
        </row>
        <row r="54">
          <cell r="B54" t="str">
            <v>09075</v>
          </cell>
          <cell r="C54" t="str">
            <v>Bridgeport School District</v>
          </cell>
          <cell r="D54">
            <v>56431.839999999997</v>
          </cell>
          <cell r="E54">
            <v>3764.52</v>
          </cell>
          <cell r="F54">
            <v>60162.179999999993</v>
          </cell>
          <cell r="G54">
            <v>34.18</v>
          </cell>
        </row>
        <row r="55">
          <cell r="B55" t="str">
            <v>09102</v>
          </cell>
          <cell r="C55" t="str">
            <v>Palisades School District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09206</v>
          </cell>
          <cell r="C56" t="str">
            <v>Eastmont School District</v>
          </cell>
          <cell r="D56">
            <v>1209902.57</v>
          </cell>
          <cell r="E56">
            <v>0</v>
          </cell>
          <cell r="F56">
            <v>1196194.4100000001</v>
          </cell>
          <cell r="G56">
            <v>13708.16</v>
          </cell>
        </row>
        <row r="57">
          <cell r="B57" t="str">
            <v>09207</v>
          </cell>
          <cell r="C57" t="str">
            <v>Mansfield School District</v>
          </cell>
          <cell r="D57">
            <v>14723.68</v>
          </cell>
          <cell r="E57">
            <v>0</v>
          </cell>
          <cell r="F57">
            <v>61719.89</v>
          </cell>
          <cell r="G57">
            <v>0</v>
          </cell>
        </row>
        <row r="58">
          <cell r="B58" t="str">
            <v>09209</v>
          </cell>
          <cell r="C58" t="str">
            <v>Waterville School District</v>
          </cell>
          <cell r="D58">
            <v>124419.17</v>
          </cell>
          <cell r="E58">
            <v>0</v>
          </cell>
          <cell r="F58">
            <v>124827.68999999999</v>
          </cell>
          <cell r="G58">
            <v>0</v>
          </cell>
        </row>
        <row r="59">
          <cell r="B59" t="str">
            <v>10003</v>
          </cell>
          <cell r="C59" t="str">
            <v>Keller School District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 t="str">
            <v>10050</v>
          </cell>
          <cell r="C60" t="str">
            <v>Curlew School District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 t="str">
            <v>10065</v>
          </cell>
          <cell r="C61" t="str">
            <v>Orient School District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 t="str">
            <v>10070</v>
          </cell>
          <cell r="C62" t="str">
            <v>Inchelium School District</v>
          </cell>
          <cell r="D62">
            <v>27231.97</v>
          </cell>
          <cell r="E62">
            <v>0</v>
          </cell>
          <cell r="F62">
            <v>31063.14</v>
          </cell>
          <cell r="G62">
            <v>0</v>
          </cell>
        </row>
        <row r="63">
          <cell r="B63" t="str">
            <v>10309</v>
          </cell>
          <cell r="C63" t="str">
            <v>Republic School District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 t="str">
            <v>11001</v>
          </cell>
          <cell r="C64" t="str">
            <v>Pasco School District</v>
          </cell>
          <cell r="D64">
            <v>2167006.5</v>
          </cell>
          <cell r="E64">
            <v>0</v>
          </cell>
          <cell r="F64">
            <v>1990455.28</v>
          </cell>
          <cell r="G64">
            <v>176551.22</v>
          </cell>
        </row>
        <row r="65">
          <cell r="B65" t="str">
            <v>11051</v>
          </cell>
          <cell r="C65" t="str">
            <v>North Franklin School District</v>
          </cell>
          <cell r="D65">
            <v>209091.04</v>
          </cell>
          <cell r="E65">
            <v>15294.31</v>
          </cell>
          <cell r="F65">
            <v>221389.78000000003</v>
          </cell>
          <cell r="G65">
            <v>2995.57</v>
          </cell>
        </row>
        <row r="66">
          <cell r="B66" t="str">
            <v>11054</v>
          </cell>
          <cell r="C66" t="str">
            <v>Star School District No. 054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 t="str">
            <v>11056</v>
          </cell>
          <cell r="C67" t="str">
            <v>Kahlotus School District</v>
          </cell>
          <cell r="D67">
            <v>9100.9699999999993</v>
          </cell>
          <cell r="E67">
            <v>0</v>
          </cell>
          <cell r="F67">
            <v>22031.07</v>
          </cell>
          <cell r="G67">
            <v>0</v>
          </cell>
        </row>
        <row r="68">
          <cell r="B68" t="str">
            <v>12110</v>
          </cell>
          <cell r="C68" t="str">
            <v>Pomeroy School District</v>
          </cell>
          <cell r="D68">
            <v>131126.53</v>
          </cell>
          <cell r="E68">
            <v>0</v>
          </cell>
          <cell r="F68">
            <v>131240.06</v>
          </cell>
          <cell r="G68">
            <v>0</v>
          </cell>
        </row>
        <row r="69">
          <cell r="B69" t="str">
            <v>13073</v>
          </cell>
          <cell r="C69" t="str">
            <v>Wahluke School District</v>
          </cell>
          <cell r="D69">
            <v>637330.82999999996</v>
          </cell>
          <cell r="E69">
            <v>9863.99</v>
          </cell>
          <cell r="F69">
            <v>613060.28000000014</v>
          </cell>
          <cell r="G69">
            <v>34134.54</v>
          </cell>
        </row>
        <row r="70">
          <cell r="B70" t="str">
            <v>13144</v>
          </cell>
          <cell r="C70" t="str">
            <v>Quincy School District</v>
          </cell>
          <cell r="D70">
            <v>455865.11</v>
          </cell>
          <cell r="E70">
            <v>37957.14</v>
          </cell>
          <cell r="F70">
            <v>473268.80999999994</v>
          </cell>
          <cell r="G70">
            <v>20553.439999999999</v>
          </cell>
        </row>
        <row r="71">
          <cell r="B71" t="str">
            <v>13146</v>
          </cell>
          <cell r="C71" t="str">
            <v>Warden School District</v>
          </cell>
          <cell r="D71">
            <v>93111.65</v>
          </cell>
          <cell r="E71">
            <v>2612.41</v>
          </cell>
          <cell r="F71">
            <v>95195.82</v>
          </cell>
          <cell r="G71">
            <v>528.24</v>
          </cell>
        </row>
        <row r="72">
          <cell r="B72" t="str">
            <v>13151</v>
          </cell>
          <cell r="C72" t="str">
            <v>Coulee-Hartline School District</v>
          </cell>
          <cell r="D72">
            <v>6147.04</v>
          </cell>
          <cell r="E72">
            <v>0</v>
          </cell>
          <cell r="F72">
            <v>3518.86</v>
          </cell>
          <cell r="G72">
            <v>614.70000000000005</v>
          </cell>
        </row>
        <row r="73">
          <cell r="B73" t="str">
            <v>13156</v>
          </cell>
          <cell r="C73" t="str">
            <v>Soap Lake School District</v>
          </cell>
          <cell r="D73">
            <v>22952.27</v>
          </cell>
          <cell r="E73">
            <v>0</v>
          </cell>
          <cell r="F73">
            <v>23320.82</v>
          </cell>
          <cell r="G73">
            <v>0</v>
          </cell>
        </row>
        <row r="74">
          <cell r="B74" t="str">
            <v>13160</v>
          </cell>
          <cell r="C74" t="str">
            <v>Royal School District</v>
          </cell>
          <cell r="D74">
            <v>170680.8</v>
          </cell>
          <cell r="E74">
            <v>15408.53</v>
          </cell>
          <cell r="F74">
            <v>171313.43999999997</v>
          </cell>
          <cell r="G74">
            <v>14775.89</v>
          </cell>
        </row>
        <row r="75">
          <cell r="B75" t="str">
            <v>13161</v>
          </cell>
          <cell r="C75" t="str">
            <v>Moses Lake School District</v>
          </cell>
          <cell r="D75">
            <v>386504.98</v>
          </cell>
          <cell r="E75">
            <v>0</v>
          </cell>
          <cell r="F75">
            <v>377556.32999999996</v>
          </cell>
          <cell r="G75">
            <v>8948.65</v>
          </cell>
        </row>
        <row r="76">
          <cell r="B76" t="str">
            <v>13165</v>
          </cell>
          <cell r="C76" t="str">
            <v>Ephrata School District</v>
          </cell>
          <cell r="D76">
            <v>496297.88</v>
          </cell>
          <cell r="E76">
            <v>44734.41</v>
          </cell>
          <cell r="F76">
            <v>497663.37000000005</v>
          </cell>
          <cell r="G76">
            <v>43368.92</v>
          </cell>
        </row>
        <row r="77">
          <cell r="B77" t="str">
            <v>13167</v>
          </cell>
          <cell r="C77" t="str">
            <v>Wilson Creek School District</v>
          </cell>
          <cell r="D77">
            <v>45508.69</v>
          </cell>
          <cell r="E77">
            <v>3300.18</v>
          </cell>
          <cell r="F77">
            <v>58054.31</v>
          </cell>
          <cell r="G77">
            <v>0</v>
          </cell>
        </row>
        <row r="78">
          <cell r="B78" t="str">
            <v>13301</v>
          </cell>
          <cell r="C78" t="str">
            <v>Grand Coulee Dam School District</v>
          </cell>
          <cell r="D78">
            <v>104426.81</v>
          </cell>
          <cell r="E78">
            <v>9345.32</v>
          </cell>
          <cell r="F78">
            <v>104968.37999999999</v>
          </cell>
          <cell r="G78">
            <v>8803.75</v>
          </cell>
        </row>
        <row r="79">
          <cell r="B79" t="str">
            <v>14005</v>
          </cell>
          <cell r="C79" t="str">
            <v>Aberdeen School District</v>
          </cell>
          <cell r="D79">
            <v>1079933.79</v>
          </cell>
          <cell r="E79">
            <v>86831.43</v>
          </cell>
          <cell r="F79">
            <v>1068364.1700000004</v>
          </cell>
          <cell r="G79">
            <v>98401.05</v>
          </cell>
        </row>
        <row r="80">
          <cell r="B80" t="str">
            <v>14028</v>
          </cell>
          <cell r="C80" t="str">
            <v>Hoquiam School District</v>
          </cell>
          <cell r="D80">
            <v>261864.97</v>
          </cell>
          <cell r="E80">
            <v>0</v>
          </cell>
          <cell r="F80">
            <v>273119.84999999992</v>
          </cell>
          <cell r="G80">
            <v>0</v>
          </cell>
        </row>
        <row r="81">
          <cell r="B81" t="str">
            <v>14064</v>
          </cell>
          <cell r="C81" t="str">
            <v>North Beach School District</v>
          </cell>
          <cell r="D81">
            <v>91558.53</v>
          </cell>
          <cell r="E81">
            <v>0</v>
          </cell>
          <cell r="F81">
            <v>66913.760000000009</v>
          </cell>
          <cell r="G81">
            <v>9155.85</v>
          </cell>
        </row>
        <row r="82">
          <cell r="B82" t="str">
            <v>14065</v>
          </cell>
          <cell r="C82" t="str">
            <v>McCleary School District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 t="str">
            <v>14066</v>
          </cell>
          <cell r="C83" t="str">
            <v>Montesano School District</v>
          </cell>
          <cell r="D83">
            <v>273948.62</v>
          </cell>
          <cell r="E83">
            <v>0</v>
          </cell>
          <cell r="F83">
            <v>268572.23</v>
          </cell>
          <cell r="G83">
            <v>5376.39</v>
          </cell>
        </row>
        <row r="84">
          <cell r="B84" t="str">
            <v>14068</v>
          </cell>
          <cell r="C84" t="str">
            <v>Elma School District</v>
          </cell>
          <cell r="D84">
            <v>654476.48</v>
          </cell>
          <cell r="E84">
            <v>41847.370000000003</v>
          </cell>
          <cell r="F84">
            <v>657082.81000000006</v>
          </cell>
          <cell r="G84">
            <v>39241.040000000001</v>
          </cell>
        </row>
        <row r="85">
          <cell r="B85" t="str">
            <v>14077</v>
          </cell>
          <cell r="C85" t="str">
            <v>Taholah School District</v>
          </cell>
          <cell r="D85">
            <v>1349</v>
          </cell>
          <cell r="E85">
            <v>0</v>
          </cell>
          <cell r="F85">
            <v>0</v>
          </cell>
          <cell r="G85">
            <v>134.9</v>
          </cell>
        </row>
        <row r="86">
          <cell r="B86" t="str">
            <v>14097</v>
          </cell>
          <cell r="C86" t="str">
            <v>Lake Quinault School District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 t="str">
            <v>14099</v>
          </cell>
          <cell r="C87" t="str">
            <v>Cosmopolis School District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 t="str">
            <v>14104</v>
          </cell>
          <cell r="C88" t="str">
            <v>Satsop School District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 t="str">
            <v>14117</v>
          </cell>
          <cell r="C89" t="str">
            <v>Wishkah Valley School District</v>
          </cell>
          <cell r="D89">
            <v>38494.160000000003</v>
          </cell>
          <cell r="E89">
            <v>0</v>
          </cell>
          <cell r="F89">
            <v>62756.259999999995</v>
          </cell>
          <cell r="G89">
            <v>0</v>
          </cell>
        </row>
        <row r="90">
          <cell r="B90" t="str">
            <v>14172</v>
          </cell>
          <cell r="C90" t="str">
            <v>Ocosta School District</v>
          </cell>
          <cell r="D90">
            <v>101466.92</v>
          </cell>
          <cell r="E90">
            <v>0</v>
          </cell>
          <cell r="F90">
            <v>97201.31</v>
          </cell>
          <cell r="G90">
            <v>4265.6099999999997</v>
          </cell>
        </row>
        <row r="91">
          <cell r="B91" t="str">
            <v>14400</v>
          </cell>
          <cell r="C91" t="str">
            <v>Oakville School District</v>
          </cell>
          <cell r="D91">
            <v>13206.91</v>
          </cell>
          <cell r="E91">
            <v>0</v>
          </cell>
          <cell r="F91">
            <v>12947.86</v>
          </cell>
          <cell r="G91">
            <v>259.05</v>
          </cell>
        </row>
        <row r="92">
          <cell r="B92" t="str">
            <v>15201</v>
          </cell>
          <cell r="C92" t="str">
            <v>Oak Harbor School District</v>
          </cell>
          <cell r="D92">
            <v>437652.57</v>
          </cell>
          <cell r="E92">
            <v>0</v>
          </cell>
          <cell r="F92">
            <v>437652.56999999995</v>
          </cell>
          <cell r="G92">
            <v>0</v>
          </cell>
        </row>
        <row r="93">
          <cell r="B93" t="str">
            <v>15204</v>
          </cell>
          <cell r="C93" t="str">
            <v>Coupeville School District</v>
          </cell>
          <cell r="D93">
            <v>41147.74</v>
          </cell>
          <cell r="E93">
            <v>0</v>
          </cell>
          <cell r="F93">
            <v>54992.03</v>
          </cell>
          <cell r="G93">
            <v>0</v>
          </cell>
        </row>
        <row r="94">
          <cell r="B94" t="str">
            <v>15206</v>
          </cell>
          <cell r="C94" t="str">
            <v>South Whidbey School District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 t="str">
            <v>16020</v>
          </cell>
          <cell r="C95" t="str">
            <v>Queets-Clearwater School District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 t="str">
            <v>16046</v>
          </cell>
          <cell r="C96" t="str">
            <v>Brinnon School District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B97" t="str">
            <v>16048</v>
          </cell>
          <cell r="C97" t="str">
            <v>Quilcene School District</v>
          </cell>
          <cell r="D97">
            <v>102079.08</v>
          </cell>
          <cell r="E97">
            <v>263.19</v>
          </cell>
          <cell r="F97">
            <v>94504.01</v>
          </cell>
          <cell r="G97">
            <v>7838.26</v>
          </cell>
        </row>
        <row r="98">
          <cell r="B98" t="str">
            <v>16049</v>
          </cell>
          <cell r="C98" t="str">
            <v>Chimacum School District</v>
          </cell>
          <cell r="D98">
            <v>7847.7</v>
          </cell>
          <cell r="E98">
            <v>0</v>
          </cell>
          <cell r="F98">
            <v>7847.7000000000007</v>
          </cell>
          <cell r="G98">
            <v>0</v>
          </cell>
        </row>
        <row r="99">
          <cell r="B99" t="str">
            <v>16050</v>
          </cell>
          <cell r="C99" t="str">
            <v>Port Townsend School District</v>
          </cell>
          <cell r="D99">
            <v>82902.240000000005</v>
          </cell>
          <cell r="E99">
            <v>0</v>
          </cell>
          <cell r="F99">
            <v>94224.09</v>
          </cell>
          <cell r="G99">
            <v>0</v>
          </cell>
        </row>
        <row r="100">
          <cell r="B100" t="str">
            <v>17001</v>
          </cell>
          <cell r="C100" t="str">
            <v>Seattle Public Schools</v>
          </cell>
          <cell r="D100">
            <v>4314340.5</v>
          </cell>
          <cell r="E100">
            <v>195681.6</v>
          </cell>
          <cell r="F100">
            <v>4480738.419999999</v>
          </cell>
          <cell r="G100">
            <v>29283.68</v>
          </cell>
        </row>
        <row r="101">
          <cell r="B101" t="str">
            <v>17210</v>
          </cell>
          <cell r="C101" t="str">
            <v>Federal Way School District</v>
          </cell>
          <cell r="D101">
            <v>1236926.02</v>
          </cell>
          <cell r="E101">
            <v>0</v>
          </cell>
          <cell r="F101">
            <v>1286978.5600000001</v>
          </cell>
          <cell r="G101">
            <v>0</v>
          </cell>
        </row>
        <row r="102">
          <cell r="B102" t="str">
            <v>17216</v>
          </cell>
          <cell r="C102" t="str">
            <v>Enumclaw School District</v>
          </cell>
          <cell r="D102">
            <v>1576776.49</v>
          </cell>
          <cell r="E102">
            <v>0</v>
          </cell>
          <cell r="F102">
            <v>1483205.03</v>
          </cell>
          <cell r="G102">
            <v>93571.46</v>
          </cell>
        </row>
        <row r="103">
          <cell r="B103" t="str">
            <v>17400</v>
          </cell>
          <cell r="C103" t="str">
            <v>Mercer Island School District</v>
          </cell>
          <cell r="D103">
            <v>187135.18</v>
          </cell>
          <cell r="E103">
            <v>481.04</v>
          </cell>
          <cell r="F103">
            <v>200788.32000000004</v>
          </cell>
          <cell r="G103">
            <v>0</v>
          </cell>
        </row>
        <row r="104">
          <cell r="B104" t="str">
            <v>17401</v>
          </cell>
          <cell r="C104" t="str">
            <v>Highline School District</v>
          </cell>
          <cell r="D104">
            <v>957271.26</v>
          </cell>
          <cell r="E104">
            <v>0</v>
          </cell>
          <cell r="F104">
            <v>1236953.2899999998</v>
          </cell>
          <cell r="G104">
            <v>0</v>
          </cell>
        </row>
        <row r="105">
          <cell r="B105" t="str">
            <v>17402</v>
          </cell>
          <cell r="C105" t="str">
            <v>Vashon Island School District</v>
          </cell>
          <cell r="D105">
            <v>463287.37</v>
          </cell>
          <cell r="E105">
            <v>0</v>
          </cell>
          <cell r="F105">
            <v>458923.32000000007</v>
          </cell>
          <cell r="G105">
            <v>4364.05</v>
          </cell>
        </row>
        <row r="106">
          <cell r="B106" t="str">
            <v>17403</v>
          </cell>
          <cell r="C106" t="str">
            <v>Renton School District</v>
          </cell>
          <cell r="D106">
            <v>2387924.29</v>
          </cell>
          <cell r="E106">
            <v>0</v>
          </cell>
          <cell r="F106">
            <v>2249842.7500000005</v>
          </cell>
          <cell r="G106">
            <v>138081.54</v>
          </cell>
        </row>
        <row r="107">
          <cell r="B107" t="str">
            <v>17404</v>
          </cell>
          <cell r="C107" t="str">
            <v>Skykomish School District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B108" t="str">
            <v>17405</v>
          </cell>
          <cell r="C108" t="str">
            <v>Bellevue School District</v>
          </cell>
          <cell r="D108">
            <v>2387941</v>
          </cell>
          <cell r="E108">
            <v>169787.05</v>
          </cell>
          <cell r="F108">
            <v>2688340.4899999998</v>
          </cell>
          <cell r="G108">
            <v>0</v>
          </cell>
        </row>
        <row r="109">
          <cell r="B109" t="str">
            <v>17406</v>
          </cell>
          <cell r="C109" t="str">
            <v>Tukwila School District</v>
          </cell>
          <cell r="D109">
            <v>138475.42000000001</v>
          </cell>
          <cell r="E109">
            <v>0</v>
          </cell>
          <cell r="F109">
            <v>138252.67000000001</v>
          </cell>
          <cell r="G109">
            <v>222.75</v>
          </cell>
        </row>
        <row r="110">
          <cell r="B110" t="str">
            <v>17407</v>
          </cell>
          <cell r="C110" t="str">
            <v>Riverview School District</v>
          </cell>
          <cell r="D110">
            <v>215312.95</v>
          </cell>
          <cell r="E110">
            <v>0</v>
          </cell>
          <cell r="F110">
            <v>303381.81000000006</v>
          </cell>
          <cell r="G110">
            <v>0</v>
          </cell>
        </row>
        <row r="111">
          <cell r="B111" t="str">
            <v>17408</v>
          </cell>
          <cell r="C111" t="str">
            <v>Auburn School District</v>
          </cell>
          <cell r="D111">
            <v>2211012.71</v>
          </cell>
          <cell r="E111">
            <v>143192.85999999999</v>
          </cell>
          <cell r="F111">
            <v>2178323.86</v>
          </cell>
          <cell r="G111">
            <v>175881.71</v>
          </cell>
        </row>
        <row r="112">
          <cell r="B112" t="str">
            <v>17409</v>
          </cell>
          <cell r="C112" t="str">
            <v>Tahoma School District</v>
          </cell>
          <cell r="D112">
            <v>414330.34</v>
          </cell>
          <cell r="E112">
            <v>2673.43</v>
          </cell>
          <cell r="F112">
            <v>388185.97999999992</v>
          </cell>
          <cell r="G112">
            <v>28817.79</v>
          </cell>
        </row>
        <row r="113">
          <cell r="B113" t="str">
            <v>17410</v>
          </cell>
          <cell r="C113" t="str">
            <v>Snoqualmie Valley School District</v>
          </cell>
          <cell r="D113">
            <v>506364.09</v>
          </cell>
          <cell r="E113">
            <v>3374.37</v>
          </cell>
          <cell r="F113">
            <v>472960.59999999992</v>
          </cell>
          <cell r="G113">
            <v>36777.86</v>
          </cell>
        </row>
        <row r="114">
          <cell r="B114" t="str">
            <v>17411</v>
          </cell>
          <cell r="C114" t="str">
            <v>Issaquah School District</v>
          </cell>
          <cell r="D114">
            <v>595116.61</v>
          </cell>
          <cell r="E114">
            <v>11095.6</v>
          </cell>
          <cell r="F114">
            <v>601774.32999999996</v>
          </cell>
          <cell r="G114">
            <v>4437.88</v>
          </cell>
        </row>
        <row r="115">
          <cell r="B115" t="str">
            <v>17412</v>
          </cell>
          <cell r="C115" t="str">
            <v>Shoreline School District</v>
          </cell>
          <cell r="D115">
            <v>310499.06</v>
          </cell>
          <cell r="E115">
            <v>17920.39</v>
          </cell>
          <cell r="F115">
            <v>301064.26000000007</v>
          </cell>
          <cell r="G115">
            <v>27355.19</v>
          </cell>
        </row>
        <row r="116">
          <cell r="B116" t="str">
            <v>17414</v>
          </cell>
          <cell r="C116" t="str">
            <v>Lake Washington School District</v>
          </cell>
          <cell r="D116">
            <v>3391769.73</v>
          </cell>
          <cell r="E116">
            <v>316138.21999999997</v>
          </cell>
          <cell r="F116">
            <v>3714856.4600000004</v>
          </cell>
          <cell r="G116">
            <v>0</v>
          </cell>
        </row>
        <row r="117">
          <cell r="B117" t="str">
            <v>17415</v>
          </cell>
          <cell r="C117" t="str">
            <v>Kent School District</v>
          </cell>
          <cell r="D117">
            <v>3493745.93</v>
          </cell>
          <cell r="E117">
            <v>298032.23</v>
          </cell>
          <cell r="F117">
            <v>2919923.5099999993</v>
          </cell>
          <cell r="G117">
            <v>349374.59</v>
          </cell>
        </row>
        <row r="118">
          <cell r="B118" t="str">
            <v>17417</v>
          </cell>
          <cell r="C118" t="str">
            <v>Northshore School District</v>
          </cell>
          <cell r="D118">
            <v>2064738.65</v>
          </cell>
          <cell r="E118">
            <v>0</v>
          </cell>
          <cell r="F118">
            <v>2065080.2500000002</v>
          </cell>
          <cell r="G118">
            <v>0</v>
          </cell>
        </row>
        <row r="119">
          <cell r="B119" t="str">
            <v>17902</v>
          </cell>
          <cell r="C119" t="str">
            <v>Summit Public School: Sierra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 t="str">
            <v>17903</v>
          </cell>
          <cell r="C120" t="str">
            <v>Muckleshoot Indian Tribe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 t="str">
            <v>17905</v>
          </cell>
          <cell r="C121" t="str">
            <v>Summit Public School: Atlas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 t="str">
            <v>17908</v>
          </cell>
          <cell r="C122" t="str">
            <v>Rainier Prep Charter School District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17910</v>
          </cell>
          <cell r="C123" t="str">
            <v xml:space="preserve">Rainier Valley Leadership Academy </v>
          </cell>
          <cell r="D123">
            <v>0</v>
          </cell>
          <cell r="E123">
            <v>209.65</v>
          </cell>
          <cell r="F123">
            <v>0</v>
          </cell>
          <cell r="G123">
            <v>0</v>
          </cell>
        </row>
        <row r="124">
          <cell r="B124" t="str">
            <v>17911</v>
          </cell>
          <cell r="C124" t="str">
            <v>Impact | Puget Sound Elementary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17916</v>
          </cell>
          <cell r="C125" t="str">
            <v>Impact | Salish Sea Elementary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17917</v>
          </cell>
          <cell r="C126" t="str">
            <v>Why Not You Academy (formerly Cascade: Midway charter)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17919</v>
          </cell>
          <cell r="C127" t="str">
            <v>Impact | Black River Elementary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18100</v>
          </cell>
          <cell r="C128" t="str">
            <v>Bremerton School District</v>
          </cell>
          <cell r="D128">
            <v>1007842.59</v>
          </cell>
          <cell r="E128">
            <v>84241.27</v>
          </cell>
          <cell r="F128">
            <v>1062469.4500000002</v>
          </cell>
          <cell r="G128">
            <v>29614.41</v>
          </cell>
        </row>
        <row r="129">
          <cell r="B129" t="str">
            <v>18303</v>
          </cell>
          <cell r="C129" t="str">
            <v>Bainbridge Island School District</v>
          </cell>
          <cell r="D129">
            <v>669460.5</v>
          </cell>
          <cell r="E129">
            <v>0</v>
          </cell>
          <cell r="F129">
            <v>669587.54</v>
          </cell>
          <cell r="G129">
            <v>0</v>
          </cell>
        </row>
        <row r="130">
          <cell r="B130" t="str">
            <v>18400</v>
          </cell>
          <cell r="C130" t="str">
            <v>North Kitsap School District</v>
          </cell>
          <cell r="D130">
            <v>910660.52</v>
          </cell>
          <cell r="E130">
            <v>86327.82</v>
          </cell>
          <cell r="F130">
            <v>977013.7300000001</v>
          </cell>
          <cell r="G130">
            <v>19974.61</v>
          </cell>
        </row>
        <row r="131">
          <cell r="B131" t="str">
            <v>18401</v>
          </cell>
          <cell r="C131" t="str">
            <v>Central Kitsap School District</v>
          </cell>
          <cell r="D131">
            <v>1258453.8500000001</v>
          </cell>
          <cell r="E131">
            <v>43099.65</v>
          </cell>
          <cell r="F131">
            <v>1314011.6700000002</v>
          </cell>
          <cell r="G131">
            <v>0</v>
          </cell>
        </row>
        <row r="132">
          <cell r="B132" t="str">
            <v>18402</v>
          </cell>
          <cell r="C132" t="str">
            <v>South Kitsap School District</v>
          </cell>
          <cell r="D132">
            <v>3577091.16</v>
          </cell>
          <cell r="E132">
            <v>204419.56</v>
          </cell>
          <cell r="F132">
            <v>3561427.6400000006</v>
          </cell>
          <cell r="G132">
            <v>220083.08</v>
          </cell>
        </row>
        <row r="133">
          <cell r="B133" t="str">
            <v>18901</v>
          </cell>
          <cell r="C133" t="str">
            <v>Catalyst Public Schools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 t="str">
            <v>18902</v>
          </cell>
          <cell r="C134" t="str">
            <v>Suquamish Tribal Education Department</v>
          </cell>
          <cell r="D134">
            <v>5127.0600000000004</v>
          </cell>
          <cell r="E134">
            <v>0</v>
          </cell>
          <cell r="F134">
            <v>0</v>
          </cell>
          <cell r="G134">
            <v>512.71</v>
          </cell>
        </row>
        <row r="135">
          <cell r="B135" t="str">
            <v>19007</v>
          </cell>
          <cell r="C135" t="str">
            <v>Damman School District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19028</v>
          </cell>
          <cell r="C136" t="str">
            <v>Easton School District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19400</v>
          </cell>
          <cell r="C137" t="str">
            <v>Thorp School District</v>
          </cell>
          <cell r="D137">
            <v>95158.76</v>
          </cell>
          <cell r="E137">
            <v>0</v>
          </cell>
          <cell r="F137">
            <v>31591.29</v>
          </cell>
          <cell r="G137">
            <v>9515.8799999999992</v>
          </cell>
        </row>
        <row r="138">
          <cell r="B138" t="str">
            <v>19401</v>
          </cell>
          <cell r="C138" t="str">
            <v>Ellensburg School District</v>
          </cell>
          <cell r="D138">
            <v>230737.64</v>
          </cell>
          <cell r="E138">
            <v>25931.5</v>
          </cell>
          <cell r="F138">
            <v>236341.45</v>
          </cell>
          <cell r="G138">
            <v>20327.689999999999</v>
          </cell>
        </row>
        <row r="139">
          <cell r="B139" t="str">
            <v>19403</v>
          </cell>
          <cell r="C139" t="str">
            <v>Kittitas School District</v>
          </cell>
          <cell r="D139">
            <v>156943.67999999999</v>
          </cell>
          <cell r="E139">
            <v>0</v>
          </cell>
          <cell r="F139">
            <v>194779.64</v>
          </cell>
          <cell r="G139">
            <v>0</v>
          </cell>
        </row>
        <row r="140">
          <cell r="B140" t="str">
            <v>19404</v>
          </cell>
          <cell r="C140" t="str">
            <v>Cle Elum-Roslyn School District</v>
          </cell>
          <cell r="D140">
            <v>91169.52</v>
          </cell>
          <cell r="E140">
            <v>8248.7000000000007</v>
          </cell>
          <cell r="F140">
            <v>105949.06999999999</v>
          </cell>
          <cell r="G140">
            <v>0</v>
          </cell>
        </row>
        <row r="141">
          <cell r="B141" t="str">
            <v>20094</v>
          </cell>
          <cell r="C141" t="str">
            <v>Wishram School District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20203</v>
          </cell>
          <cell r="C142" t="str">
            <v>Bickleton School District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 t="str">
            <v>20215</v>
          </cell>
          <cell r="C143" t="str">
            <v>Centerville School District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B144" t="str">
            <v>20400</v>
          </cell>
          <cell r="C144" t="str">
            <v>Trout Lake School District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B145" t="str">
            <v>20401</v>
          </cell>
          <cell r="C145" t="str">
            <v>Glenwood School District</v>
          </cell>
          <cell r="D145">
            <v>0</v>
          </cell>
          <cell r="E145">
            <v>0</v>
          </cell>
          <cell r="F145">
            <v>19018.18</v>
          </cell>
          <cell r="G145">
            <v>0</v>
          </cell>
        </row>
        <row r="146">
          <cell r="B146" t="str">
            <v>20402</v>
          </cell>
          <cell r="C146" t="str">
            <v>Klickitat School District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20403</v>
          </cell>
          <cell r="C147" t="str">
            <v>Roosevelt School District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B148" t="str">
            <v>20404</v>
          </cell>
          <cell r="C148" t="str">
            <v>Goldendale School District</v>
          </cell>
          <cell r="D148">
            <v>147752.87</v>
          </cell>
          <cell r="E148">
            <v>18752.080000000002</v>
          </cell>
          <cell r="F148">
            <v>141704.18</v>
          </cell>
          <cell r="G148">
            <v>14775.29</v>
          </cell>
        </row>
        <row r="149">
          <cell r="B149" t="str">
            <v>20405</v>
          </cell>
          <cell r="C149" t="str">
            <v>White Salmon Valley School District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20406</v>
          </cell>
          <cell r="C150" t="str">
            <v>Lyle School District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21014</v>
          </cell>
          <cell r="C151" t="str">
            <v>Napavine School District</v>
          </cell>
          <cell r="D151">
            <v>391696.88</v>
          </cell>
          <cell r="E151">
            <v>18886.38</v>
          </cell>
          <cell r="F151">
            <v>373014.77</v>
          </cell>
          <cell r="G151">
            <v>37568.49</v>
          </cell>
        </row>
        <row r="152">
          <cell r="B152" t="str">
            <v>21036</v>
          </cell>
          <cell r="C152" t="str">
            <v>Evaline School District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21206</v>
          </cell>
          <cell r="C153" t="str">
            <v>Mossyrock School District</v>
          </cell>
          <cell r="D153">
            <v>154651.48000000001</v>
          </cell>
          <cell r="E153">
            <v>14245.04</v>
          </cell>
          <cell r="F153">
            <v>153456.41</v>
          </cell>
          <cell r="G153">
            <v>15440.11</v>
          </cell>
        </row>
        <row r="154">
          <cell r="B154" t="str">
            <v>21214</v>
          </cell>
          <cell r="C154" t="str">
            <v>Morton School District</v>
          </cell>
          <cell r="D154">
            <v>408741.91</v>
          </cell>
          <cell r="E154">
            <v>0</v>
          </cell>
          <cell r="F154">
            <v>374808.45</v>
          </cell>
          <cell r="G154">
            <v>33933.46</v>
          </cell>
        </row>
        <row r="155">
          <cell r="B155" t="str">
            <v>21226</v>
          </cell>
          <cell r="C155" t="str">
            <v>Adna School District</v>
          </cell>
          <cell r="D155">
            <v>96719.13</v>
          </cell>
          <cell r="E155">
            <v>0</v>
          </cell>
          <cell r="F155">
            <v>97116.7</v>
          </cell>
          <cell r="G155">
            <v>0</v>
          </cell>
        </row>
        <row r="156">
          <cell r="B156" t="str">
            <v>21232</v>
          </cell>
          <cell r="C156" t="str">
            <v>Winlock School District</v>
          </cell>
          <cell r="D156">
            <v>75959.100000000006</v>
          </cell>
          <cell r="E156">
            <v>0</v>
          </cell>
          <cell r="F156">
            <v>122378.87</v>
          </cell>
          <cell r="G156">
            <v>0</v>
          </cell>
        </row>
        <row r="157">
          <cell r="B157" t="str">
            <v>21234</v>
          </cell>
          <cell r="C157" t="str">
            <v>Boistfort School District</v>
          </cell>
          <cell r="D157">
            <v>12030.47</v>
          </cell>
          <cell r="E157">
            <v>942.75</v>
          </cell>
          <cell r="F157">
            <v>11907.390000000001</v>
          </cell>
          <cell r="G157">
            <v>1065.83</v>
          </cell>
        </row>
        <row r="158">
          <cell r="B158" t="str">
            <v>21237</v>
          </cell>
          <cell r="C158" t="str">
            <v>Toledo School District</v>
          </cell>
          <cell r="D158">
            <v>279111.63</v>
          </cell>
          <cell r="E158">
            <v>34248.03</v>
          </cell>
          <cell r="F158">
            <v>331106.09999999998</v>
          </cell>
          <cell r="G158">
            <v>0</v>
          </cell>
        </row>
        <row r="159">
          <cell r="B159" t="str">
            <v>21300</v>
          </cell>
          <cell r="C159" t="str">
            <v>Onalaska School District</v>
          </cell>
          <cell r="D159">
            <v>158292.70000000001</v>
          </cell>
          <cell r="E159">
            <v>408.12</v>
          </cell>
          <cell r="F159">
            <v>158831.88999999998</v>
          </cell>
          <cell r="G159">
            <v>0</v>
          </cell>
        </row>
        <row r="160">
          <cell r="B160" t="str">
            <v>21301</v>
          </cell>
          <cell r="C160" t="str">
            <v>Pe Ell School District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21302</v>
          </cell>
          <cell r="C161" t="str">
            <v>Chehalis School District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B162" t="str">
            <v>21303</v>
          </cell>
          <cell r="C162" t="str">
            <v>White Pass School District</v>
          </cell>
          <cell r="D162">
            <v>59254.83</v>
          </cell>
          <cell r="E162">
            <v>0</v>
          </cell>
          <cell r="F162">
            <v>78787.51999999999</v>
          </cell>
          <cell r="G162">
            <v>0</v>
          </cell>
        </row>
        <row r="163">
          <cell r="B163" t="str">
            <v>21401</v>
          </cell>
          <cell r="C163" t="str">
            <v>Centralia School District</v>
          </cell>
          <cell r="D163">
            <v>930731.27</v>
          </cell>
          <cell r="E163">
            <v>46076.75</v>
          </cell>
          <cell r="F163">
            <v>910810.10999999987</v>
          </cell>
          <cell r="G163">
            <v>65997.91</v>
          </cell>
        </row>
        <row r="164">
          <cell r="B164" t="str">
            <v>22008</v>
          </cell>
          <cell r="C164" t="str">
            <v>Sprague School District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 t="str">
            <v>22009</v>
          </cell>
          <cell r="C165" t="str">
            <v>Reardan-Edwall School District</v>
          </cell>
          <cell r="D165">
            <v>129731.3</v>
          </cell>
          <cell r="E165">
            <v>0</v>
          </cell>
          <cell r="F165">
            <v>136142.63</v>
          </cell>
          <cell r="G165">
            <v>0</v>
          </cell>
        </row>
        <row r="166">
          <cell r="B166" t="str">
            <v>22017</v>
          </cell>
          <cell r="C166" t="str">
            <v>Almira School District</v>
          </cell>
          <cell r="D166">
            <v>2838.12</v>
          </cell>
          <cell r="E166">
            <v>0</v>
          </cell>
          <cell r="F166">
            <v>6321.42</v>
          </cell>
          <cell r="G166">
            <v>0</v>
          </cell>
        </row>
        <row r="167">
          <cell r="B167" t="str">
            <v>22073</v>
          </cell>
          <cell r="C167" t="str">
            <v>Creston School District</v>
          </cell>
          <cell r="D167">
            <v>8657.64</v>
          </cell>
          <cell r="E167">
            <v>0</v>
          </cell>
          <cell r="F167">
            <v>8657.64</v>
          </cell>
          <cell r="G167">
            <v>0</v>
          </cell>
        </row>
        <row r="168">
          <cell r="B168" t="str">
            <v>22105</v>
          </cell>
          <cell r="C168" t="str">
            <v>Odessa School District</v>
          </cell>
          <cell r="D168">
            <v>8793.4599999999991</v>
          </cell>
          <cell r="E168">
            <v>0</v>
          </cell>
          <cell r="F168">
            <v>8793.4599999999991</v>
          </cell>
          <cell r="G168">
            <v>0</v>
          </cell>
        </row>
        <row r="169">
          <cell r="B169" t="str">
            <v>22200</v>
          </cell>
          <cell r="C169" t="str">
            <v>Wilbur School District</v>
          </cell>
          <cell r="D169">
            <v>23556.79</v>
          </cell>
          <cell r="E169">
            <v>0</v>
          </cell>
          <cell r="F169">
            <v>23582.400000000001</v>
          </cell>
          <cell r="G169">
            <v>0</v>
          </cell>
        </row>
        <row r="170">
          <cell r="B170" t="str">
            <v>22204</v>
          </cell>
          <cell r="C170" t="str">
            <v>Harrington School District</v>
          </cell>
          <cell r="D170">
            <v>17648.21</v>
          </cell>
          <cell r="E170">
            <v>1044.3499999999999</v>
          </cell>
          <cell r="F170">
            <v>38205.760000000002</v>
          </cell>
          <cell r="G170">
            <v>0</v>
          </cell>
        </row>
        <row r="171">
          <cell r="B171" t="str">
            <v>22207</v>
          </cell>
          <cell r="C171" t="str">
            <v>Davenport School District</v>
          </cell>
          <cell r="D171">
            <v>128835.75</v>
          </cell>
          <cell r="E171">
            <v>3279.5</v>
          </cell>
          <cell r="F171">
            <v>146545.97999999998</v>
          </cell>
          <cell r="G171">
            <v>0</v>
          </cell>
        </row>
        <row r="172">
          <cell r="B172" t="str">
            <v>23042</v>
          </cell>
          <cell r="C172" t="str">
            <v>Southside School District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B173" t="str">
            <v>23054</v>
          </cell>
          <cell r="C173" t="str">
            <v>Grapeview School District</v>
          </cell>
          <cell r="D173">
            <v>6619.17</v>
          </cell>
          <cell r="E173">
            <v>0</v>
          </cell>
          <cell r="F173">
            <v>6619.17</v>
          </cell>
          <cell r="G173">
            <v>0</v>
          </cell>
        </row>
        <row r="174">
          <cell r="B174" t="str">
            <v>23309</v>
          </cell>
          <cell r="C174" t="str">
            <v>Shelton School District</v>
          </cell>
          <cell r="D174">
            <v>1266080.22</v>
          </cell>
          <cell r="E174">
            <v>114018.35</v>
          </cell>
          <cell r="F174">
            <v>1254400.8599999999</v>
          </cell>
          <cell r="G174">
            <v>125697.71</v>
          </cell>
        </row>
        <row r="175">
          <cell r="B175" t="str">
            <v>23311</v>
          </cell>
          <cell r="C175" t="str">
            <v>Mary M Knight School District</v>
          </cell>
          <cell r="D175">
            <v>66595.009999999995</v>
          </cell>
          <cell r="E175">
            <v>0</v>
          </cell>
          <cell r="F175">
            <v>80211.48</v>
          </cell>
          <cell r="G175">
            <v>0</v>
          </cell>
        </row>
        <row r="176">
          <cell r="B176" t="str">
            <v>23402</v>
          </cell>
          <cell r="C176" t="str">
            <v>Pioneer School District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23403</v>
          </cell>
          <cell r="C177" t="str">
            <v>North Mason School District</v>
          </cell>
          <cell r="D177">
            <v>695835.08</v>
          </cell>
          <cell r="E177">
            <v>0.03</v>
          </cell>
          <cell r="F177">
            <v>657703.93000000005</v>
          </cell>
          <cell r="G177">
            <v>38131.18</v>
          </cell>
        </row>
        <row r="178">
          <cell r="B178" t="str">
            <v>23404</v>
          </cell>
          <cell r="C178" t="str">
            <v>Hood Canal School District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24014</v>
          </cell>
          <cell r="C179" t="str">
            <v xml:space="preserve">Nespelem School District  </v>
          </cell>
          <cell r="D179">
            <v>91558.53</v>
          </cell>
          <cell r="E179">
            <v>1936.65</v>
          </cell>
          <cell r="F179">
            <v>45460.24</v>
          </cell>
          <cell r="G179">
            <v>9155.85</v>
          </cell>
        </row>
        <row r="180">
          <cell r="B180" t="str">
            <v>24019</v>
          </cell>
          <cell r="C180" t="str">
            <v>Omak School District</v>
          </cell>
          <cell r="D180">
            <v>327046.06</v>
          </cell>
          <cell r="E180">
            <v>13939.89</v>
          </cell>
          <cell r="F180">
            <v>442274.69999999995</v>
          </cell>
          <cell r="G180">
            <v>0</v>
          </cell>
        </row>
        <row r="181">
          <cell r="B181" t="str">
            <v>24105</v>
          </cell>
          <cell r="C181" t="str">
            <v>Okanogan School District</v>
          </cell>
          <cell r="D181">
            <v>193893.39</v>
          </cell>
          <cell r="E181">
            <v>4785.55</v>
          </cell>
          <cell r="F181">
            <v>180216.59</v>
          </cell>
          <cell r="G181">
            <v>18462.349999999999</v>
          </cell>
        </row>
        <row r="182">
          <cell r="B182" t="str">
            <v>24111</v>
          </cell>
          <cell r="C182" t="str">
            <v>Brewster School District</v>
          </cell>
          <cell r="D182">
            <v>150678.81</v>
          </cell>
          <cell r="E182">
            <v>0</v>
          </cell>
          <cell r="F182">
            <v>144658.41</v>
          </cell>
          <cell r="G182">
            <v>6020.4</v>
          </cell>
        </row>
        <row r="183">
          <cell r="B183" t="str">
            <v>24122</v>
          </cell>
          <cell r="C183" t="str">
            <v>Pateros School District</v>
          </cell>
          <cell r="D183">
            <v>43050.47</v>
          </cell>
          <cell r="E183">
            <v>0</v>
          </cell>
          <cell r="F183">
            <v>43051.199999999997</v>
          </cell>
          <cell r="G183">
            <v>0</v>
          </cell>
        </row>
        <row r="184">
          <cell r="B184" t="str">
            <v>24350</v>
          </cell>
          <cell r="C184" t="str">
            <v>Methow Valley School District</v>
          </cell>
          <cell r="D184">
            <v>103214.65</v>
          </cell>
          <cell r="E184">
            <v>0</v>
          </cell>
          <cell r="F184">
            <v>103215.23999999999</v>
          </cell>
          <cell r="G184">
            <v>0</v>
          </cell>
        </row>
        <row r="185">
          <cell r="B185" t="str">
            <v>24404</v>
          </cell>
          <cell r="C185" t="str">
            <v>Tonasket School District</v>
          </cell>
          <cell r="D185">
            <v>76597.39</v>
          </cell>
          <cell r="E185">
            <v>0</v>
          </cell>
          <cell r="F185">
            <v>73429.53</v>
          </cell>
          <cell r="G185">
            <v>3167.86</v>
          </cell>
        </row>
        <row r="186">
          <cell r="B186" t="str">
            <v>24410</v>
          </cell>
          <cell r="C186" t="str">
            <v>Oroville School District</v>
          </cell>
          <cell r="D186">
            <v>54122.95</v>
          </cell>
          <cell r="E186">
            <v>0</v>
          </cell>
          <cell r="F186">
            <v>60980.89</v>
          </cell>
          <cell r="G186">
            <v>0</v>
          </cell>
        </row>
        <row r="187">
          <cell r="B187" t="str">
            <v>24915</v>
          </cell>
          <cell r="C187" t="str">
            <v>Paschal Sherman Indian School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 t="str">
            <v>25101</v>
          </cell>
          <cell r="C188" t="str">
            <v>Ocean Beach School District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 t="str">
            <v>25116</v>
          </cell>
          <cell r="C189" t="str">
            <v>Raymond School District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 t="str">
            <v>25118</v>
          </cell>
          <cell r="C190" t="str">
            <v>South Bend School District</v>
          </cell>
          <cell r="D190">
            <v>66237.33</v>
          </cell>
          <cell r="E190">
            <v>0</v>
          </cell>
          <cell r="F190">
            <v>70629.62</v>
          </cell>
          <cell r="G190">
            <v>0</v>
          </cell>
        </row>
        <row r="191">
          <cell r="B191" t="str">
            <v>25155</v>
          </cell>
          <cell r="C191" t="str">
            <v>Naselle-Grays River Valley School District</v>
          </cell>
          <cell r="D191">
            <v>57343.93</v>
          </cell>
          <cell r="E191">
            <v>0</v>
          </cell>
          <cell r="F191">
            <v>90527</v>
          </cell>
          <cell r="G191">
            <v>0</v>
          </cell>
        </row>
        <row r="192">
          <cell r="B192" t="str">
            <v>25160</v>
          </cell>
          <cell r="C192" t="str">
            <v>Willapa Valley School District</v>
          </cell>
          <cell r="D192">
            <v>75327.509999999995</v>
          </cell>
          <cell r="E192">
            <v>0</v>
          </cell>
          <cell r="F192">
            <v>90299.590000000011</v>
          </cell>
          <cell r="G192">
            <v>0</v>
          </cell>
        </row>
        <row r="193">
          <cell r="B193" t="str">
            <v>25200</v>
          </cell>
          <cell r="C193" t="str">
            <v>North River School District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 t="str">
            <v>26056</v>
          </cell>
          <cell r="C194" t="str">
            <v>Newport School District</v>
          </cell>
          <cell r="D194">
            <v>279274.75</v>
          </cell>
          <cell r="E194">
            <v>1267.73</v>
          </cell>
          <cell r="F194">
            <v>316343.17</v>
          </cell>
          <cell r="G194">
            <v>0</v>
          </cell>
        </row>
        <row r="195">
          <cell r="B195" t="str">
            <v>26059</v>
          </cell>
          <cell r="C195" t="str">
            <v>Cusick School District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 t="str">
            <v>26070</v>
          </cell>
          <cell r="C196" t="str">
            <v>Selkirk School District</v>
          </cell>
          <cell r="D196">
            <v>48794.17</v>
          </cell>
          <cell r="E196">
            <v>0</v>
          </cell>
          <cell r="F196">
            <v>52325.97</v>
          </cell>
          <cell r="G196">
            <v>0</v>
          </cell>
        </row>
        <row r="197">
          <cell r="B197" t="str">
            <v>27001</v>
          </cell>
          <cell r="C197" t="str">
            <v>Steilacoom Hist. School District</v>
          </cell>
          <cell r="D197">
            <v>166211.95000000001</v>
          </cell>
          <cell r="E197">
            <v>12870</v>
          </cell>
          <cell r="F197">
            <v>205447.83999999994</v>
          </cell>
          <cell r="G197">
            <v>0</v>
          </cell>
        </row>
        <row r="198">
          <cell r="B198" t="str">
            <v>27003</v>
          </cell>
          <cell r="C198" t="str">
            <v>Puyallup School District</v>
          </cell>
          <cell r="D198">
            <v>4404110.6399999997</v>
          </cell>
          <cell r="E198">
            <v>180717.97</v>
          </cell>
          <cell r="F198">
            <v>4144454.2800000003</v>
          </cell>
          <cell r="G198">
            <v>440374.33</v>
          </cell>
        </row>
        <row r="199">
          <cell r="B199" t="str">
            <v>27010</v>
          </cell>
          <cell r="C199" t="str">
            <v>Tacoma School District</v>
          </cell>
          <cell r="D199">
            <v>3040043.56</v>
          </cell>
          <cell r="E199">
            <v>20593.349999999999</v>
          </cell>
          <cell r="F199">
            <v>3057164.8099999996</v>
          </cell>
          <cell r="G199">
            <v>3472.1</v>
          </cell>
        </row>
        <row r="200">
          <cell r="B200" t="str">
            <v>27019</v>
          </cell>
          <cell r="C200" t="str">
            <v>Carbonado School District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 t="str">
            <v>27083</v>
          </cell>
          <cell r="C201" t="str">
            <v>University Place School District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 t="str">
            <v>27320</v>
          </cell>
          <cell r="C202" t="str">
            <v>Sumner-Bonney Lake School District</v>
          </cell>
          <cell r="D202">
            <v>1273258.83</v>
          </cell>
          <cell r="E202">
            <v>97019.85</v>
          </cell>
          <cell r="F202">
            <v>1265450.2699999998</v>
          </cell>
          <cell r="G202">
            <v>104828.41</v>
          </cell>
        </row>
        <row r="203">
          <cell r="B203" t="str">
            <v>27343</v>
          </cell>
          <cell r="C203" t="str">
            <v>Dieringer School District</v>
          </cell>
          <cell r="D203">
            <v>869583.42</v>
          </cell>
          <cell r="E203">
            <v>71986.78</v>
          </cell>
          <cell r="F203">
            <v>861302.25999999966</v>
          </cell>
          <cell r="G203">
            <v>80267.94</v>
          </cell>
        </row>
        <row r="204">
          <cell r="B204" t="str">
            <v>27344</v>
          </cell>
          <cell r="C204" t="str">
            <v>Orting School District</v>
          </cell>
          <cell r="D204">
            <v>918558.84</v>
          </cell>
          <cell r="E204">
            <v>14997.64</v>
          </cell>
          <cell r="F204">
            <v>844034.75000000012</v>
          </cell>
          <cell r="G204">
            <v>89521.73</v>
          </cell>
        </row>
        <row r="205">
          <cell r="B205" t="str">
            <v>27400</v>
          </cell>
          <cell r="C205" t="str">
            <v>Clover Park School District</v>
          </cell>
          <cell r="D205">
            <v>3761070.26</v>
          </cell>
          <cell r="E205">
            <v>287554.96999999997</v>
          </cell>
          <cell r="F205">
            <v>3732720.8299999996</v>
          </cell>
          <cell r="G205">
            <v>315904.40000000002</v>
          </cell>
        </row>
        <row r="206">
          <cell r="B206" t="str">
            <v>27401</v>
          </cell>
          <cell r="C206" t="str">
            <v>Peninsula School District</v>
          </cell>
          <cell r="D206">
            <v>1120716.7</v>
          </cell>
          <cell r="E206">
            <v>113162.56</v>
          </cell>
          <cell r="F206">
            <v>1248795.0999999999</v>
          </cell>
          <cell r="G206">
            <v>0</v>
          </cell>
        </row>
        <row r="207">
          <cell r="B207" t="str">
            <v>27402</v>
          </cell>
          <cell r="C207" t="str">
            <v>Franklin Pierce School District</v>
          </cell>
          <cell r="D207">
            <v>1188086.3500000001</v>
          </cell>
          <cell r="E207">
            <v>0</v>
          </cell>
          <cell r="F207">
            <v>1193458.1499999997</v>
          </cell>
          <cell r="G207">
            <v>0</v>
          </cell>
        </row>
        <row r="208">
          <cell r="B208" t="str">
            <v>27403</v>
          </cell>
          <cell r="C208" t="str">
            <v>Bethel School District</v>
          </cell>
          <cell r="D208">
            <v>2485804.98</v>
          </cell>
          <cell r="E208">
            <v>0</v>
          </cell>
          <cell r="F208">
            <v>2568272.5800000005</v>
          </cell>
          <cell r="G208">
            <v>0</v>
          </cell>
        </row>
        <row r="209">
          <cell r="B209" t="str">
            <v>27404</v>
          </cell>
          <cell r="C209" t="str">
            <v>Eatonville School District</v>
          </cell>
          <cell r="D209">
            <v>612057.18000000005</v>
          </cell>
          <cell r="E209">
            <v>10639.21</v>
          </cell>
          <cell r="F209">
            <v>649492.92999999993</v>
          </cell>
          <cell r="G209">
            <v>0</v>
          </cell>
        </row>
        <row r="210">
          <cell r="B210" t="str">
            <v>27416</v>
          </cell>
          <cell r="C210" t="str">
            <v>White River School District</v>
          </cell>
          <cell r="D210">
            <v>279770.83</v>
          </cell>
          <cell r="E210">
            <v>25762.94</v>
          </cell>
          <cell r="F210">
            <v>297768.38</v>
          </cell>
          <cell r="G210">
            <v>7765.39</v>
          </cell>
        </row>
        <row r="211">
          <cell r="B211" t="str">
            <v>27417</v>
          </cell>
          <cell r="C211" t="str">
            <v>Fife School District</v>
          </cell>
          <cell r="D211">
            <v>677586</v>
          </cell>
          <cell r="E211">
            <v>6179.11</v>
          </cell>
          <cell r="F211">
            <v>634993.61</v>
          </cell>
          <cell r="G211">
            <v>48771.5</v>
          </cell>
        </row>
        <row r="212">
          <cell r="B212" t="str">
            <v>27901</v>
          </cell>
          <cell r="C212" t="str">
            <v>Chief Leschi Tribal Compact</v>
          </cell>
          <cell r="D212">
            <v>78876.179999999993</v>
          </cell>
          <cell r="E212">
            <v>0</v>
          </cell>
          <cell r="F212">
            <v>67063.87000000001</v>
          </cell>
          <cell r="G212">
            <v>7887.62</v>
          </cell>
        </row>
        <row r="213">
          <cell r="B213" t="str">
            <v>27902</v>
          </cell>
          <cell r="C213" t="str">
            <v>Impact | Commencement Bay Elementary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 t="str">
            <v>28010</v>
          </cell>
          <cell r="C214" t="str">
            <v>Shaw Island School District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28137</v>
          </cell>
          <cell r="C215" t="str">
            <v>Orcas Island School District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 t="str">
            <v>28144</v>
          </cell>
          <cell r="C216" t="str">
            <v>Lopez Island School District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 t="str">
            <v>28149</v>
          </cell>
          <cell r="C217" t="str">
            <v>San Juan Island School District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 t="str">
            <v>29011</v>
          </cell>
          <cell r="C218" t="str">
            <v>Concrete School District</v>
          </cell>
          <cell r="D218">
            <v>26991.77</v>
          </cell>
          <cell r="E218">
            <v>0</v>
          </cell>
          <cell r="F218">
            <v>27642.5</v>
          </cell>
          <cell r="G218">
            <v>0</v>
          </cell>
        </row>
        <row r="219">
          <cell r="B219" t="str">
            <v>29100</v>
          </cell>
          <cell r="C219" t="str">
            <v>Burlington-Edison School District</v>
          </cell>
          <cell r="D219">
            <v>669226.39</v>
          </cell>
          <cell r="E219">
            <v>45423.44</v>
          </cell>
          <cell r="F219">
            <v>792373.04</v>
          </cell>
          <cell r="G219">
            <v>0</v>
          </cell>
        </row>
        <row r="220">
          <cell r="B220" t="str">
            <v>29101</v>
          </cell>
          <cell r="C220" t="str">
            <v>Sedro-Woolley School District</v>
          </cell>
          <cell r="D220">
            <v>400142.57</v>
          </cell>
          <cell r="E220">
            <v>31533.21</v>
          </cell>
          <cell r="F220">
            <v>461885.91000000009</v>
          </cell>
          <cell r="G220">
            <v>0</v>
          </cell>
        </row>
        <row r="221">
          <cell r="B221" t="str">
            <v>29103</v>
          </cell>
          <cell r="C221" t="str">
            <v>Anacortes School District</v>
          </cell>
          <cell r="D221">
            <v>289464.57</v>
          </cell>
          <cell r="E221">
            <v>0</v>
          </cell>
          <cell r="F221">
            <v>267440.40000000002</v>
          </cell>
          <cell r="G221">
            <v>22024.17</v>
          </cell>
        </row>
        <row r="222">
          <cell r="B222" t="str">
            <v>29311</v>
          </cell>
          <cell r="C222" t="str">
            <v>La Conner School District</v>
          </cell>
          <cell r="D222">
            <v>61078.68</v>
          </cell>
          <cell r="E222">
            <v>1281.26</v>
          </cell>
          <cell r="F222">
            <v>21767.239999999998</v>
          </cell>
          <cell r="G222">
            <v>6107.87</v>
          </cell>
        </row>
        <row r="223">
          <cell r="B223" t="str">
            <v>29317</v>
          </cell>
          <cell r="C223" t="str">
            <v>Conway School District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 t="str">
            <v>29320</v>
          </cell>
          <cell r="C224" t="str">
            <v>Mount Vernon School District</v>
          </cell>
          <cell r="D224">
            <v>254571.45</v>
          </cell>
          <cell r="E224">
            <v>0</v>
          </cell>
          <cell r="F224">
            <v>254571.96</v>
          </cell>
          <cell r="G224">
            <v>0</v>
          </cell>
        </row>
        <row r="225">
          <cell r="B225" t="str">
            <v>30002</v>
          </cell>
          <cell r="C225" t="str">
            <v>Skamania School District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 t="str">
            <v>30029</v>
          </cell>
          <cell r="C226" t="str">
            <v>Mount Pleasant School District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 t="str">
            <v>30031</v>
          </cell>
          <cell r="C227" t="str">
            <v>Mill A School District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B228" t="str">
            <v>30303</v>
          </cell>
          <cell r="C228" t="str">
            <v>Stevenson-Carson School District</v>
          </cell>
          <cell r="D228">
            <v>146499.73000000001</v>
          </cell>
          <cell r="E228">
            <v>0</v>
          </cell>
          <cell r="F228">
            <v>147162.79999999999</v>
          </cell>
          <cell r="G228">
            <v>0</v>
          </cell>
        </row>
        <row r="229">
          <cell r="B229" t="str">
            <v>31002</v>
          </cell>
          <cell r="C229" t="str">
            <v>Everett School District</v>
          </cell>
          <cell r="D229">
            <v>291830.24</v>
          </cell>
          <cell r="E229">
            <v>372996.19</v>
          </cell>
          <cell r="F229">
            <v>923536.55999999994</v>
          </cell>
          <cell r="G229">
            <v>0</v>
          </cell>
        </row>
        <row r="230">
          <cell r="B230" t="str">
            <v>31004</v>
          </cell>
          <cell r="C230" t="str">
            <v>Lake Stevens School District</v>
          </cell>
          <cell r="D230">
            <v>1345814.4</v>
          </cell>
          <cell r="E230">
            <v>97784.15</v>
          </cell>
          <cell r="F230">
            <v>1310834.7300000002</v>
          </cell>
          <cell r="G230">
            <v>132763.82</v>
          </cell>
        </row>
        <row r="231">
          <cell r="B231" t="str">
            <v>31006</v>
          </cell>
          <cell r="C231" t="str">
            <v>Mukilteo School District</v>
          </cell>
          <cell r="D231">
            <v>1962609.51</v>
          </cell>
          <cell r="E231">
            <v>176096.61</v>
          </cell>
          <cell r="F231">
            <v>1995092.61</v>
          </cell>
          <cell r="G231">
            <v>143613.51</v>
          </cell>
        </row>
        <row r="232">
          <cell r="B232" t="str">
            <v>31015</v>
          </cell>
          <cell r="C232" t="str">
            <v>Edmonds School District</v>
          </cell>
          <cell r="D232">
            <v>1056471.26</v>
          </cell>
          <cell r="E232">
            <v>42702.879999999997</v>
          </cell>
          <cell r="F232">
            <v>1079775.83</v>
          </cell>
          <cell r="G232">
            <v>19398.310000000001</v>
          </cell>
        </row>
        <row r="233">
          <cell r="B233" t="str">
            <v>31016</v>
          </cell>
          <cell r="C233" t="str">
            <v>Arlington School District</v>
          </cell>
          <cell r="D233">
            <v>385457.81</v>
          </cell>
          <cell r="E233">
            <v>37772.519999999997</v>
          </cell>
          <cell r="F233">
            <v>386597.76999999996</v>
          </cell>
          <cell r="G233">
            <v>36632.559999999998</v>
          </cell>
        </row>
        <row r="234">
          <cell r="B234" t="str">
            <v>31025</v>
          </cell>
          <cell r="C234" t="str">
            <v>Marysville School District</v>
          </cell>
          <cell r="D234">
            <v>2002164.58</v>
          </cell>
          <cell r="E234">
            <v>135186.93</v>
          </cell>
          <cell r="F234">
            <v>1954094.7099999997</v>
          </cell>
          <cell r="G234">
            <v>183256.8</v>
          </cell>
        </row>
        <row r="235">
          <cell r="B235" t="str">
            <v>31063</v>
          </cell>
          <cell r="C235" t="str">
            <v>Index School District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 t="str">
            <v>31103</v>
          </cell>
          <cell r="C236" t="str">
            <v>Monroe School District</v>
          </cell>
          <cell r="D236">
            <v>745874.36</v>
          </cell>
          <cell r="E236">
            <v>85494.51</v>
          </cell>
          <cell r="F236">
            <v>847983.53999999992</v>
          </cell>
          <cell r="G236">
            <v>0</v>
          </cell>
        </row>
        <row r="237">
          <cell r="B237" t="str">
            <v>31201</v>
          </cell>
          <cell r="C237" t="str">
            <v>Snohomish School District</v>
          </cell>
          <cell r="D237">
            <v>1302761.3799999999</v>
          </cell>
          <cell r="E237">
            <v>44904.79</v>
          </cell>
          <cell r="F237">
            <v>1275596.3399999999</v>
          </cell>
          <cell r="G237">
            <v>72069.83</v>
          </cell>
        </row>
        <row r="238">
          <cell r="B238" t="str">
            <v>31306</v>
          </cell>
          <cell r="C238" t="str">
            <v>Lakewood School District</v>
          </cell>
          <cell r="D238">
            <v>218971.23</v>
          </cell>
          <cell r="E238">
            <v>0</v>
          </cell>
          <cell r="F238">
            <v>240303.95999999996</v>
          </cell>
          <cell r="G238">
            <v>0</v>
          </cell>
        </row>
        <row r="239">
          <cell r="B239" t="str">
            <v>31311</v>
          </cell>
          <cell r="C239" t="str">
            <v>Sultan School District</v>
          </cell>
          <cell r="D239">
            <v>258814.54</v>
          </cell>
          <cell r="E239">
            <v>26390.47</v>
          </cell>
          <cell r="F239">
            <v>388989.60000000003</v>
          </cell>
          <cell r="G239">
            <v>0</v>
          </cell>
        </row>
        <row r="240">
          <cell r="B240" t="str">
            <v>31330</v>
          </cell>
          <cell r="C240" t="str">
            <v>Darrington School District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 t="str">
            <v>31332</v>
          </cell>
          <cell r="C241" t="str">
            <v>Granite Falls School District</v>
          </cell>
          <cell r="D241">
            <v>336097.67</v>
          </cell>
          <cell r="E241">
            <v>0</v>
          </cell>
          <cell r="F241">
            <v>339291.92</v>
          </cell>
          <cell r="G241">
            <v>0</v>
          </cell>
        </row>
        <row r="242">
          <cell r="B242" t="str">
            <v>31401</v>
          </cell>
          <cell r="C242" t="str">
            <v>Stanwood-Camano School District</v>
          </cell>
          <cell r="D242">
            <v>904963.3</v>
          </cell>
          <cell r="E242">
            <v>16185.8</v>
          </cell>
          <cell r="F242">
            <v>860637.9600000002</v>
          </cell>
          <cell r="G242">
            <v>60511.14</v>
          </cell>
        </row>
        <row r="243">
          <cell r="B243" t="str">
            <v>32081</v>
          </cell>
          <cell r="C243" t="str">
            <v>Spokane School District</v>
          </cell>
          <cell r="D243">
            <v>2451669.63</v>
          </cell>
          <cell r="E243">
            <v>131828.15</v>
          </cell>
          <cell r="F243">
            <v>2401109.4699999997</v>
          </cell>
          <cell r="G243">
            <v>182388.31</v>
          </cell>
        </row>
        <row r="244">
          <cell r="B244" t="str">
            <v>32123</v>
          </cell>
          <cell r="C244" t="str">
            <v>Orchard Prairie School District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B245" t="str">
            <v>32312</v>
          </cell>
          <cell r="C245" t="str">
            <v>Great Northern School District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B246" t="str">
            <v>32325</v>
          </cell>
          <cell r="C246" t="str">
            <v>Nine Mile Falls School District</v>
          </cell>
          <cell r="D246">
            <v>50338.57</v>
          </cell>
          <cell r="E246">
            <v>0</v>
          </cell>
          <cell r="F246">
            <v>89659.81</v>
          </cell>
          <cell r="G246">
            <v>0</v>
          </cell>
        </row>
        <row r="247">
          <cell r="B247" t="str">
            <v>32326</v>
          </cell>
          <cell r="C247" t="str">
            <v>Medical Lake School District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32354</v>
          </cell>
          <cell r="C248" t="str">
            <v>Mead School District</v>
          </cell>
          <cell r="D248">
            <v>3246394.46</v>
          </cell>
          <cell r="E248">
            <v>183419.51999999999</v>
          </cell>
          <cell r="F248">
            <v>3716899.2599999993</v>
          </cell>
          <cell r="G248">
            <v>0</v>
          </cell>
        </row>
        <row r="249">
          <cell r="B249" t="str">
            <v>32356</v>
          </cell>
          <cell r="C249" t="str">
            <v>Central Valley School District</v>
          </cell>
          <cell r="D249">
            <v>3864348.36</v>
          </cell>
          <cell r="E249">
            <v>233096.34</v>
          </cell>
          <cell r="F249">
            <v>4526001.57</v>
          </cell>
          <cell r="G249">
            <v>0</v>
          </cell>
        </row>
        <row r="250">
          <cell r="B250" t="str">
            <v>32358</v>
          </cell>
          <cell r="C250" t="str">
            <v>Freeman School District</v>
          </cell>
          <cell r="D250">
            <v>254397.56</v>
          </cell>
          <cell r="E250">
            <v>0</v>
          </cell>
          <cell r="F250">
            <v>262034.18999999994</v>
          </cell>
          <cell r="G250">
            <v>0</v>
          </cell>
        </row>
        <row r="251">
          <cell r="B251" t="str">
            <v>32360</v>
          </cell>
          <cell r="C251" t="str">
            <v>Cheney School District</v>
          </cell>
          <cell r="D251">
            <v>1020535</v>
          </cell>
          <cell r="E251">
            <v>0</v>
          </cell>
          <cell r="F251">
            <v>1106531.5899999999</v>
          </cell>
          <cell r="G251">
            <v>0</v>
          </cell>
        </row>
        <row r="252">
          <cell r="B252" t="str">
            <v>32361</v>
          </cell>
          <cell r="C252" t="str">
            <v>East Valley School District (Spokane)</v>
          </cell>
          <cell r="D252">
            <v>470628.53</v>
          </cell>
          <cell r="E252">
            <v>0</v>
          </cell>
          <cell r="F252">
            <v>529195.80000000005</v>
          </cell>
          <cell r="G252">
            <v>0</v>
          </cell>
        </row>
        <row r="253">
          <cell r="B253" t="str">
            <v>32362</v>
          </cell>
          <cell r="C253" t="str">
            <v>Liberty School District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B254" t="str">
            <v>32363</v>
          </cell>
          <cell r="C254" t="str">
            <v>West Valley School District (Spokane)</v>
          </cell>
          <cell r="D254">
            <v>945942.35</v>
          </cell>
          <cell r="E254">
            <v>64548.04</v>
          </cell>
          <cell r="F254">
            <v>853783.08000000007</v>
          </cell>
          <cell r="G254">
            <v>94594.240000000005</v>
          </cell>
        </row>
        <row r="255">
          <cell r="B255" t="str">
            <v>32414</v>
          </cell>
          <cell r="C255" t="str">
            <v>Deer Park School District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 t="str">
            <v>32416</v>
          </cell>
          <cell r="C256" t="str">
            <v>Riverside School District</v>
          </cell>
          <cell r="D256">
            <v>472437.08</v>
          </cell>
          <cell r="E256">
            <v>0</v>
          </cell>
          <cell r="F256">
            <v>521071.79000000004</v>
          </cell>
          <cell r="G256">
            <v>0</v>
          </cell>
        </row>
        <row r="257">
          <cell r="B257" t="str">
            <v>32901</v>
          </cell>
          <cell r="C257" t="str">
            <v>Spokane International Academy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 t="str">
            <v>32903</v>
          </cell>
          <cell r="C258" t="str">
            <v>Lumen Public School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 t="str">
            <v>32907</v>
          </cell>
          <cell r="C259" t="str">
            <v xml:space="preserve">Innovation Spokane Charter School District 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 t="str">
            <v>33030</v>
          </cell>
          <cell r="C260" t="str">
            <v>Onion Creek School District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 t="str">
            <v>33036</v>
          </cell>
          <cell r="C261" t="str">
            <v>Chewelah School District</v>
          </cell>
          <cell r="D261">
            <v>112525.61</v>
          </cell>
          <cell r="E261">
            <v>0</v>
          </cell>
          <cell r="F261">
            <v>102150.12000000001</v>
          </cell>
          <cell r="G261">
            <v>10375.49</v>
          </cell>
        </row>
        <row r="262">
          <cell r="B262" t="str">
            <v>33049</v>
          </cell>
          <cell r="C262" t="str">
            <v>Wellpinit School District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 t="str">
            <v>33070</v>
          </cell>
          <cell r="C263" t="str">
            <v>Valley School District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 t="str">
            <v>33115</v>
          </cell>
          <cell r="C264" t="str">
            <v>Colville School District</v>
          </cell>
          <cell r="D264">
            <v>251510.68</v>
          </cell>
          <cell r="E264">
            <v>0</v>
          </cell>
          <cell r="F264">
            <v>287928.14</v>
          </cell>
          <cell r="G264">
            <v>0</v>
          </cell>
        </row>
        <row r="265">
          <cell r="B265" t="str">
            <v>33183</v>
          </cell>
          <cell r="C265" t="str">
            <v>Loon Lake School District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 t="str">
            <v>33202</v>
          </cell>
          <cell r="C266" t="str">
            <v>Summit Valley School District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 t="str">
            <v>33205</v>
          </cell>
          <cell r="C267" t="str">
            <v>Evergreen School District (Stevens)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 t="str">
            <v>33206</v>
          </cell>
          <cell r="C268" t="str">
            <v>Columbia (Stevens) School District</v>
          </cell>
          <cell r="D268">
            <v>11792.98</v>
          </cell>
          <cell r="E268">
            <v>0</v>
          </cell>
          <cell r="F268">
            <v>11971.96</v>
          </cell>
          <cell r="G268">
            <v>0</v>
          </cell>
        </row>
        <row r="269">
          <cell r="B269" t="str">
            <v>33207</v>
          </cell>
          <cell r="C269" t="str">
            <v>Mary Walker School District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 t="str">
            <v>33211</v>
          </cell>
          <cell r="C270" t="str">
            <v>Northport School District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 t="str">
            <v>33212</v>
          </cell>
          <cell r="C271" t="str">
            <v>Kettle Falls School District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 t="str">
            <v>34002</v>
          </cell>
          <cell r="C272" t="str">
            <v>Yelm School District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 t="str">
            <v>34003</v>
          </cell>
          <cell r="C273" t="str">
            <v>North Thurston Public Schools</v>
          </cell>
          <cell r="D273">
            <v>1932406.86</v>
          </cell>
          <cell r="E273">
            <v>0</v>
          </cell>
          <cell r="F273">
            <v>2413133.1700000004</v>
          </cell>
          <cell r="G273">
            <v>0</v>
          </cell>
        </row>
        <row r="274">
          <cell r="B274" t="str">
            <v>34033</v>
          </cell>
          <cell r="C274" t="str">
            <v>Tumwater School District</v>
          </cell>
          <cell r="D274">
            <v>1195896.5</v>
          </cell>
          <cell r="E274">
            <v>125914.92</v>
          </cell>
          <cell r="F274">
            <v>1235510.5100000002</v>
          </cell>
          <cell r="G274">
            <v>86300.91</v>
          </cell>
        </row>
        <row r="275">
          <cell r="B275" t="str">
            <v>34111</v>
          </cell>
          <cell r="C275" t="str">
            <v>Olympia School District</v>
          </cell>
          <cell r="D275">
            <v>1305513.05</v>
          </cell>
          <cell r="E275">
            <v>0</v>
          </cell>
          <cell r="F275">
            <v>1334663.6300000001</v>
          </cell>
          <cell r="G275">
            <v>0</v>
          </cell>
        </row>
        <row r="276">
          <cell r="B276" t="str">
            <v>34307</v>
          </cell>
          <cell r="C276" t="str">
            <v>Rainier School District</v>
          </cell>
          <cell r="D276">
            <v>128562.03</v>
          </cell>
          <cell r="E276">
            <v>0</v>
          </cell>
          <cell r="F276">
            <v>122968.7</v>
          </cell>
          <cell r="G276">
            <v>5593.33</v>
          </cell>
        </row>
        <row r="277">
          <cell r="B277" t="str">
            <v>34324</v>
          </cell>
          <cell r="C277" t="str">
            <v>Griffin School District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 t="str">
            <v>34401</v>
          </cell>
          <cell r="C278" t="str">
            <v>Rochester School District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 t="str">
            <v>34402</v>
          </cell>
          <cell r="C279" t="str">
            <v>Tenino School District</v>
          </cell>
          <cell r="D279">
            <v>265907.20000000001</v>
          </cell>
          <cell r="E279">
            <v>28963.22</v>
          </cell>
          <cell r="F279">
            <v>278286.33</v>
          </cell>
          <cell r="G279">
            <v>16584.09</v>
          </cell>
        </row>
        <row r="280">
          <cell r="B280" t="str">
            <v>34901</v>
          </cell>
          <cell r="C280" t="str">
            <v>WA HE LUT Indian School Agency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B281" t="str">
            <v>35200</v>
          </cell>
          <cell r="C281" t="str">
            <v>Wahkiakum School District</v>
          </cell>
          <cell r="D281">
            <v>29077.52</v>
          </cell>
          <cell r="E281">
            <v>0</v>
          </cell>
          <cell r="F281">
            <v>26422.520000000004</v>
          </cell>
          <cell r="G281">
            <v>2655</v>
          </cell>
        </row>
        <row r="282">
          <cell r="B282" t="str">
            <v>36101</v>
          </cell>
          <cell r="C282" t="str">
            <v>Dixie School District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 t="str">
            <v>36140</v>
          </cell>
          <cell r="C283" t="str">
            <v>Walla Walla Public Schools</v>
          </cell>
          <cell r="D283">
            <v>539923.23</v>
          </cell>
          <cell r="E283">
            <v>4510.63</v>
          </cell>
          <cell r="F283">
            <v>490505.05999999994</v>
          </cell>
          <cell r="G283">
            <v>53928.800000000003</v>
          </cell>
        </row>
        <row r="284">
          <cell r="B284" t="str">
            <v>36250</v>
          </cell>
          <cell r="C284" t="str">
            <v>College Place School District</v>
          </cell>
          <cell r="D284">
            <v>133609.99</v>
          </cell>
          <cell r="E284">
            <v>5679.59</v>
          </cell>
          <cell r="F284">
            <v>142303.84000000003</v>
          </cell>
          <cell r="G284">
            <v>0</v>
          </cell>
        </row>
        <row r="285">
          <cell r="B285" t="str">
            <v>36300</v>
          </cell>
          <cell r="C285" t="str">
            <v>Touchet School District</v>
          </cell>
          <cell r="D285">
            <v>20350.07</v>
          </cell>
          <cell r="E285">
            <v>0</v>
          </cell>
          <cell r="F285">
            <v>109306.83</v>
          </cell>
          <cell r="G285">
            <v>0</v>
          </cell>
        </row>
        <row r="286">
          <cell r="B286" t="str">
            <v>36400</v>
          </cell>
          <cell r="C286" t="str">
            <v>Columbia (Walla Walla) School District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 t="str">
            <v>36401</v>
          </cell>
          <cell r="C287" t="str">
            <v>Waitsburg School District</v>
          </cell>
          <cell r="D287">
            <v>29730.69</v>
          </cell>
          <cell r="E287">
            <v>1315.22</v>
          </cell>
          <cell r="F287">
            <v>37547.299999999996</v>
          </cell>
          <cell r="G287">
            <v>0</v>
          </cell>
        </row>
        <row r="288">
          <cell r="B288" t="str">
            <v>36402</v>
          </cell>
          <cell r="C288" t="str">
            <v>Prescott School District</v>
          </cell>
          <cell r="D288">
            <v>0</v>
          </cell>
          <cell r="E288">
            <v>0</v>
          </cell>
          <cell r="F288">
            <v>576.38</v>
          </cell>
          <cell r="G288">
            <v>0</v>
          </cell>
        </row>
        <row r="289">
          <cell r="B289" t="str">
            <v>37501</v>
          </cell>
          <cell r="C289" t="str">
            <v>Bellingham School District</v>
          </cell>
          <cell r="D289">
            <v>3476334.33</v>
          </cell>
          <cell r="E289">
            <v>0</v>
          </cell>
          <cell r="F289">
            <v>3212756.7600000002</v>
          </cell>
          <cell r="G289">
            <v>263577.57</v>
          </cell>
        </row>
        <row r="290">
          <cell r="B290" t="str">
            <v>37502</v>
          </cell>
          <cell r="C290" t="str">
            <v>Ferndale School District</v>
          </cell>
          <cell r="D290">
            <v>287570.7</v>
          </cell>
          <cell r="E290">
            <v>0</v>
          </cell>
          <cell r="F290">
            <v>487132.15</v>
          </cell>
          <cell r="G290">
            <v>0</v>
          </cell>
        </row>
        <row r="291">
          <cell r="B291" t="str">
            <v>37503</v>
          </cell>
          <cell r="C291" t="str">
            <v>Blaine School District</v>
          </cell>
          <cell r="D291">
            <v>64673.59</v>
          </cell>
          <cell r="E291">
            <v>14189.17</v>
          </cell>
          <cell r="F291">
            <v>73242.880000000005</v>
          </cell>
          <cell r="G291">
            <v>5619.88</v>
          </cell>
        </row>
        <row r="292">
          <cell r="B292" t="str">
            <v>37504</v>
          </cell>
          <cell r="C292" t="str">
            <v>Lynden School District</v>
          </cell>
          <cell r="D292">
            <v>187170.71</v>
          </cell>
          <cell r="E292">
            <v>4199.6899999999996</v>
          </cell>
          <cell r="F292">
            <v>168658.95</v>
          </cell>
          <cell r="G292">
            <v>18717.07</v>
          </cell>
        </row>
        <row r="293">
          <cell r="B293" t="str">
            <v>37505</v>
          </cell>
          <cell r="C293" t="str">
            <v>Meridian School District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 t="str">
            <v>37506</v>
          </cell>
          <cell r="C294" t="str">
            <v>Nooksack Valley School District</v>
          </cell>
          <cell r="D294">
            <v>142689.18</v>
          </cell>
          <cell r="E294">
            <v>0</v>
          </cell>
          <cell r="F294">
            <v>144233.28999999995</v>
          </cell>
          <cell r="G294">
            <v>0</v>
          </cell>
        </row>
        <row r="295">
          <cell r="B295" t="str">
            <v>37507</v>
          </cell>
          <cell r="C295" t="str">
            <v>Mount Baker School District</v>
          </cell>
          <cell r="D295">
            <v>45523.18</v>
          </cell>
          <cell r="E295">
            <v>0</v>
          </cell>
          <cell r="F295">
            <v>56464.78</v>
          </cell>
          <cell r="G295">
            <v>0</v>
          </cell>
        </row>
        <row r="296">
          <cell r="B296" t="str">
            <v>37902</v>
          </cell>
          <cell r="C296" t="str">
            <v>Whatcom Intergenerational High School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 t="str">
            <v>37903</v>
          </cell>
          <cell r="C297" t="str">
            <v>Lummi Tribal Agency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 t="str">
            <v>38126</v>
          </cell>
          <cell r="C298" t="str">
            <v>LaCrosse School District</v>
          </cell>
          <cell r="D298">
            <v>5661.93</v>
          </cell>
          <cell r="E298">
            <v>588.32000000000005</v>
          </cell>
          <cell r="F298">
            <v>5441.4</v>
          </cell>
          <cell r="G298">
            <v>566.19000000000005</v>
          </cell>
        </row>
        <row r="299">
          <cell r="B299" t="str">
            <v>38264</v>
          </cell>
          <cell r="C299" t="str">
            <v>Lamont School District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 t="str">
            <v>38265</v>
          </cell>
          <cell r="C300" t="str">
            <v>Tekoa School District</v>
          </cell>
          <cell r="D300">
            <v>62941.77</v>
          </cell>
          <cell r="E300">
            <v>7517.63</v>
          </cell>
          <cell r="F300">
            <v>64723.66</v>
          </cell>
          <cell r="G300">
            <v>5735.74</v>
          </cell>
        </row>
        <row r="301">
          <cell r="B301" t="str">
            <v>38267</v>
          </cell>
          <cell r="C301" t="str">
            <v>Pullman School District</v>
          </cell>
          <cell r="D301">
            <v>377918.71</v>
          </cell>
          <cell r="E301">
            <v>568.15</v>
          </cell>
          <cell r="F301">
            <v>377209.74</v>
          </cell>
          <cell r="G301">
            <v>1277.1199999999999</v>
          </cell>
        </row>
        <row r="302">
          <cell r="B302" t="str">
            <v>38300</v>
          </cell>
          <cell r="C302" t="str">
            <v>Colfax School District</v>
          </cell>
          <cell r="D302">
            <v>92226.93</v>
          </cell>
          <cell r="E302">
            <v>7510.79</v>
          </cell>
          <cell r="F302">
            <v>94029.76999999999</v>
          </cell>
          <cell r="G302">
            <v>5707.95</v>
          </cell>
        </row>
        <row r="303">
          <cell r="B303" t="str">
            <v>38301</v>
          </cell>
          <cell r="C303" t="str">
            <v>Palouse School District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 t="str">
            <v>38302</v>
          </cell>
          <cell r="C304" t="str">
            <v>Garfield School District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 t="str">
            <v>38304</v>
          </cell>
          <cell r="C305" t="str">
            <v>Steptoe School District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 t="str">
            <v>38306</v>
          </cell>
          <cell r="C306" t="str">
            <v>Colton School District</v>
          </cell>
          <cell r="D306">
            <v>8056.63</v>
          </cell>
          <cell r="E306">
            <v>0</v>
          </cell>
          <cell r="F306">
            <v>13619.14</v>
          </cell>
          <cell r="G306">
            <v>0</v>
          </cell>
        </row>
        <row r="307">
          <cell r="B307" t="str">
            <v>38308</v>
          </cell>
          <cell r="C307" t="str">
            <v>Endicott School District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 t="str">
            <v>38320</v>
          </cell>
          <cell r="C308" t="str">
            <v>Rosalia School District</v>
          </cell>
          <cell r="D308">
            <v>22153.53</v>
          </cell>
          <cell r="E308">
            <v>0</v>
          </cell>
          <cell r="F308">
            <v>24430.93</v>
          </cell>
          <cell r="G308">
            <v>0</v>
          </cell>
        </row>
        <row r="309">
          <cell r="B309" t="str">
            <v>38322</v>
          </cell>
          <cell r="C309" t="str">
            <v>St. John School District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 t="str">
            <v>38324</v>
          </cell>
          <cell r="C310" t="str">
            <v>Oakesdale School District</v>
          </cell>
          <cell r="D310">
            <v>38335.33</v>
          </cell>
          <cell r="E310">
            <v>0</v>
          </cell>
          <cell r="F310">
            <v>35377.919999999998</v>
          </cell>
          <cell r="G310">
            <v>2957.41</v>
          </cell>
        </row>
        <row r="311">
          <cell r="B311" t="str">
            <v>39002</v>
          </cell>
          <cell r="C311" t="str">
            <v>Union Gap School District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 t="str">
            <v>39003</v>
          </cell>
          <cell r="C312" t="str">
            <v>Naches Valley School District</v>
          </cell>
          <cell r="D312">
            <v>605552.53</v>
          </cell>
          <cell r="E312">
            <v>1621.95</v>
          </cell>
          <cell r="F312">
            <v>554798.96000000008</v>
          </cell>
          <cell r="G312">
            <v>52375.519999999997</v>
          </cell>
        </row>
        <row r="313">
          <cell r="B313" t="str">
            <v>39007</v>
          </cell>
          <cell r="C313" t="str">
            <v>Yakima School District</v>
          </cell>
          <cell r="D313">
            <v>4841278.6900000004</v>
          </cell>
          <cell r="E313">
            <v>29118.19</v>
          </cell>
          <cell r="F313">
            <v>4876094.67</v>
          </cell>
          <cell r="G313">
            <v>0</v>
          </cell>
        </row>
        <row r="314">
          <cell r="B314" t="str">
            <v>39090</v>
          </cell>
          <cell r="C314" t="str">
            <v>East Valley School District (Yakima)</v>
          </cell>
          <cell r="D314">
            <v>161473.35</v>
          </cell>
          <cell r="E314">
            <v>14755.63</v>
          </cell>
          <cell r="F314">
            <v>184646.45999999996</v>
          </cell>
          <cell r="G314">
            <v>0</v>
          </cell>
        </row>
        <row r="315">
          <cell r="B315" t="str">
            <v>39119</v>
          </cell>
          <cell r="C315" t="str">
            <v>Selah School District</v>
          </cell>
          <cell r="D315">
            <v>1814458.91</v>
          </cell>
          <cell r="E315">
            <v>1178.58</v>
          </cell>
          <cell r="F315">
            <v>1882900.4999999998</v>
          </cell>
          <cell r="G315">
            <v>0</v>
          </cell>
        </row>
        <row r="316">
          <cell r="B316" t="str">
            <v>39120</v>
          </cell>
          <cell r="C316" t="str">
            <v>Mabton School District</v>
          </cell>
          <cell r="D316">
            <v>76460.52</v>
          </cell>
          <cell r="E316">
            <v>12366.58</v>
          </cell>
          <cell r="F316">
            <v>4463.03</v>
          </cell>
          <cell r="G316">
            <v>7646.05</v>
          </cell>
        </row>
        <row r="317">
          <cell r="B317" t="str">
            <v>39200</v>
          </cell>
          <cell r="C317" t="str">
            <v>Grandview School District</v>
          </cell>
          <cell r="D317">
            <v>401007.83</v>
          </cell>
          <cell r="E317">
            <v>16501.22</v>
          </cell>
          <cell r="F317">
            <v>420534.13999999996</v>
          </cell>
          <cell r="G317">
            <v>0</v>
          </cell>
        </row>
        <row r="318">
          <cell r="B318" t="str">
            <v>39201</v>
          </cell>
          <cell r="C318" t="str">
            <v>Sunnyside School District</v>
          </cell>
          <cell r="D318">
            <v>419800.05</v>
          </cell>
          <cell r="E318">
            <v>40283.449999999997</v>
          </cell>
          <cell r="F318">
            <v>443249.14</v>
          </cell>
          <cell r="G318">
            <v>16834.36</v>
          </cell>
        </row>
        <row r="319">
          <cell r="B319" t="str">
            <v>39202</v>
          </cell>
          <cell r="C319" t="str">
            <v>Toppenish School District</v>
          </cell>
          <cell r="D319">
            <v>1492734.61</v>
          </cell>
          <cell r="E319">
            <v>135759.57</v>
          </cell>
          <cell r="F319">
            <v>1776553.25</v>
          </cell>
          <cell r="G319">
            <v>0</v>
          </cell>
        </row>
        <row r="320">
          <cell r="B320" t="str">
            <v>39203</v>
          </cell>
          <cell r="C320" t="str">
            <v>Highland School District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39204</v>
          </cell>
          <cell r="C321" t="str">
            <v>Granger School District</v>
          </cell>
          <cell r="D321">
            <v>309823.68</v>
          </cell>
          <cell r="E321">
            <v>0</v>
          </cell>
          <cell r="F321">
            <v>364742.94999999995</v>
          </cell>
          <cell r="G321">
            <v>0</v>
          </cell>
        </row>
        <row r="322">
          <cell r="B322" t="str">
            <v>39205</v>
          </cell>
          <cell r="C322" t="str">
            <v>Zillah School District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 t="str">
            <v>39207</v>
          </cell>
          <cell r="C323" t="str">
            <v>Wapato School District</v>
          </cell>
          <cell r="D323">
            <v>550944.66</v>
          </cell>
          <cell r="E323">
            <v>59505.9</v>
          </cell>
          <cell r="F323">
            <v>558962.85</v>
          </cell>
          <cell r="G323">
            <v>51487.71</v>
          </cell>
        </row>
        <row r="324">
          <cell r="B324" t="str">
            <v>39208</v>
          </cell>
          <cell r="C324" t="str">
            <v>West Valley School District (Yakima)</v>
          </cell>
          <cell r="D324">
            <v>2758706.57</v>
          </cell>
          <cell r="E324">
            <v>269070.13</v>
          </cell>
          <cell r="F324">
            <v>2756656.5399999991</v>
          </cell>
          <cell r="G324">
            <v>271120.15999999997</v>
          </cell>
        </row>
        <row r="325">
          <cell r="B325" t="str">
            <v>39209</v>
          </cell>
          <cell r="C325" t="str">
            <v>Mount Adams School District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39901</v>
          </cell>
          <cell r="C326" t="str">
            <v>Yakama Nation Tribal Compact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00000</v>
          </cell>
          <cell r="C327" t="str">
            <v>State Total</v>
          </cell>
          <cell r="D327">
            <v>139613001.38000005</v>
          </cell>
          <cell r="E327">
            <v>6150104.2799999993</v>
          </cell>
          <cell r="F327">
            <v>143782011.21000001</v>
          </cell>
          <cell r="G327">
            <v>5656917.0100000016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B5" t="str">
            <v>01109</v>
          </cell>
          <cell r="C5" t="str">
            <v>Washtucna</v>
          </cell>
          <cell r="D5">
            <v>1</v>
          </cell>
          <cell r="G5">
            <v>1</v>
          </cell>
        </row>
        <row r="6">
          <cell r="B6" t="str">
            <v>01122</v>
          </cell>
          <cell r="C6" t="str">
            <v>Benge</v>
          </cell>
          <cell r="D6">
            <v>1</v>
          </cell>
          <cell r="G6">
            <v>1</v>
          </cell>
        </row>
        <row r="7">
          <cell r="B7" t="str">
            <v>01147</v>
          </cell>
          <cell r="C7" t="str">
            <v>Othello</v>
          </cell>
          <cell r="D7">
            <v>0.95</v>
          </cell>
          <cell r="E7">
            <v>0.05</v>
          </cell>
          <cell r="G7">
            <v>1</v>
          </cell>
        </row>
        <row r="8">
          <cell r="B8" t="str">
            <v>01158</v>
          </cell>
          <cell r="C8" t="str">
            <v>Lind</v>
          </cell>
          <cell r="D8">
            <v>1</v>
          </cell>
          <cell r="G8">
            <v>1</v>
          </cell>
        </row>
        <row r="9">
          <cell r="B9" t="str">
            <v>01160</v>
          </cell>
          <cell r="C9" t="str">
            <v>Ritzville</v>
          </cell>
          <cell r="D9">
            <v>1</v>
          </cell>
          <cell r="G9">
            <v>1</v>
          </cell>
        </row>
        <row r="10">
          <cell r="B10" t="str">
            <v>02250</v>
          </cell>
          <cell r="C10" t="str">
            <v>Clarkston</v>
          </cell>
          <cell r="D10">
            <v>1</v>
          </cell>
          <cell r="G10">
            <v>1</v>
          </cell>
        </row>
        <row r="11">
          <cell r="B11" t="str">
            <v>02420</v>
          </cell>
          <cell r="C11" t="str">
            <v>Asotin-Anatone</v>
          </cell>
          <cell r="D11">
            <v>1</v>
          </cell>
          <cell r="G11">
            <v>1</v>
          </cell>
        </row>
        <row r="12">
          <cell r="B12" t="str">
            <v>03017</v>
          </cell>
          <cell r="C12" t="str">
            <v>Kennewick</v>
          </cell>
          <cell r="D12">
            <v>1</v>
          </cell>
          <cell r="G12">
            <v>1</v>
          </cell>
        </row>
        <row r="13">
          <cell r="B13" t="str">
            <v>03050</v>
          </cell>
          <cell r="C13" t="str">
            <v>Paterson</v>
          </cell>
          <cell r="D13">
            <v>1</v>
          </cell>
          <cell r="H13">
            <v>1</v>
          </cell>
        </row>
        <row r="14">
          <cell r="B14" t="str">
            <v>03052</v>
          </cell>
          <cell r="C14" t="str">
            <v>Kiona Benton</v>
          </cell>
          <cell r="D14">
            <v>1</v>
          </cell>
          <cell r="G14">
            <v>0.5</v>
          </cell>
          <cell r="H14">
            <v>0.5</v>
          </cell>
        </row>
        <row r="15">
          <cell r="B15" t="str">
            <v>03053</v>
          </cell>
          <cell r="C15" t="str">
            <v>Finley</v>
          </cell>
          <cell r="D15">
            <v>1</v>
          </cell>
          <cell r="G15">
            <v>1</v>
          </cell>
        </row>
        <row r="16">
          <cell r="B16" t="str">
            <v>03116</v>
          </cell>
          <cell r="C16" t="str">
            <v>Prosser</v>
          </cell>
          <cell r="D16">
            <v>1</v>
          </cell>
          <cell r="G16">
            <v>1</v>
          </cell>
        </row>
        <row r="17">
          <cell r="B17" t="str">
            <v>03400</v>
          </cell>
          <cell r="C17" t="str">
            <v>Richland</v>
          </cell>
          <cell r="D17">
            <v>1</v>
          </cell>
          <cell r="G17">
            <v>1</v>
          </cell>
        </row>
        <row r="18">
          <cell r="B18" t="str">
            <v>04019</v>
          </cell>
          <cell r="C18" t="str">
            <v>Manson</v>
          </cell>
          <cell r="D18">
            <v>1</v>
          </cell>
          <cell r="G18">
            <v>1</v>
          </cell>
        </row>
        <row r="19">
          <cell r="B19" t="str">
            <v>04069</v>
          </cell>
          <cell r="C19" t="str">
            <v>Stehekin</v>
          </cell>
          <cell r="D19">
            <v>1</v>
          </cell>
          <cell r="G19">
            <v>1</v>
          </cell>
        </row>
        <row r="20">
          <cell r="B20" t="str">
            <v>04127</v>
          </cell>
          <cell r="C20" t="str">
            <v>Entiat</v>
          </cell>
          <cell r="E20">
            <v>1</v>
          </cell>
          <cell r="G20">
            <v>0.5</v>
          </cell>
          <cell r="H20">
            <v>0.5</v>
          </cell>
        </row>
        <row r="21">
          <cell r="B21" t="str">
            <v>04129</v>
          </cell>
          <cell r="C21" t="str">
            <v>Lake Chelan</v>
          </cell>
          <cell r="D21">
            <v>0.93</v>
          </cell>
          <cell r="E21">
            <v>7.0000000000000007E-2</v>
          </cell>
          <cell r="G21">
            <v>0.5</v>
          </cell>
          <cell r="H21">
            <v>0.5</v>
          </cell>
        </row>
        <row r="22">
          <cell r="B22" t="str">
            <v>04222</v>
          </cell>
          <cell r="C22" t="str">
            <v>Cashmere</v>
          </cell>
          <cell r="D22">
            <v>0.90800000000000003</v>
          </cell>
          <cell r="E22">
            <v>9.1999999999999998E-2</v>
          </cell>
          <cell r="G22">
            <v>1</v>
          </cell>
        </row>
        <row r="23">
          <cell r="B23" t="str">
            <v>04228</v>
          </cell>
          <cell r="C23" t="str">
            <v>Cascade</v>
          </cell>
          <cell r="D23">
            <v>0.79</v>
          </cell>
          <cell r="E23">
            <v>0.21</v>
          </cell>
          <cell r="G23">
            <v>0.79</v>
          </cell>
          <cell r="H23">
            <v>0.21</v>
          </cell>
        </row>
        <row r="24">
          <cell r="B24" t="str">
            <v>04246</v>
          </cell>
          <cell r="C24" t="str">
            <v>Wenatchee</v>
          </cell>
          <cell r="D24">
            <v>1</v>
          </cell>
          <cell r="G24">
            <v>1</v>
          </cell>
        </row>
        <row r="25">
          <cell r="B25" t="str">
            <v>04901</v>
          </cell>
          <cell r="C25" t="str">
            <v>Pinnacle Prep Charter</v>
          </cell>
          <cell r="D25">
            <v>1</v>
          </cell>
          <cell r="G25">
            <v>1</v>
          </cell>
        </row>
        <row r="26">
          <cell r="B26" t="str">
            <v>05121</v>
          </cell>
          <cell r="C26" t="str">
            <v>Port Angeles</v>
          </cell>
          <cell r="D26">
            <v>0.8</v>
          </cell>
          <cell r="E26">
            <v>0.2</v>
          </cell>
          <cell r="G26">
            <v>0.5</v>
          </cell>
          <cell r="H26">
            <v>0.5</v>
          </cell>
        </row>
        <row r="27">
          <cell r="B27" t="str">
            <v>05313</v>
          </cell>
          <cell r="C27" t="str">
            <v>Crescent</v>
          </cell>
          <cell r="D27">
            <v>0.75</v>
          </cell>
          <cell r="E27">
            <v>0.25</v>
          </cell>
          <cell r="G27">
            <v>0.75</v>
          </cell>
          <cell r="H27">
            <v>0.25</v>
          </cell>
        </row>
        <row r="28">
          <cell r="B28" t="str">
            <v>05323</v>
          </cell>
          <cell r="C28" t="str">
            <v>Sequim</v>
          </cell>
          <cell r="D28">
            <v>0.435</v>
          </cell>
          <cell r="E28">
            <v>0.46500000000000002</v>
          </cell>
          <cell r="F28">
            <v>0.1</v>
          </cell>
          <cell r="G28">
            <v>1</v>
          </cell>
        </row>
        <row r="29">
          <cell r="B29" t="str">
            <v>05401</v>
          </cell>
          <cell r="C29" t="str">
            <v>Cape Flattery</v>
          </cell>
          <cell r="D29">
            <v>0.5</v>
          </cell>
          <cell r="E29">
            <v>0.5</v>
          </cell>
          <cell r="G29">
            <v>0.5</v>
          </cell>
          <cell r="H29">
            <v>0.5</v>
          </cell>
        </row>
        <row r="30">
          <cell r="B30" t="str">
            <v>05402</v>
          </cell>
          <cell r="C30" t="str">
            <v>Quillayute Valley</v>
          </cell>
          <cell r="E30">
            <v>1</v>
          </cell>
          <cell r="H30">
            <v>1</v>
          </cell>
        </row>
        <row r="31">
          <cell r="B31" t="str">
            <v>05903</v>
          </cell>
          <cell r="C31" t="str">
            <v>Quileute Tribal</v>
          </cell>
          <cell r="D31">
            <v>1</v>
          </cell>
          <cell r="G31">
            <v>1</v>
          </cell>
        </row>
        <row r="32">
          <cell r="B32" t="str">
            <v>06037</v>
          </cell>
          <cell r="C32" t="str">
            <v>Vancouver</v>
          </cell>
          <cell r="D32">
            <v>0.80400000000000005</v>
          </cell>
          <cell r="E32">
            <v>0.19600000000000001</v>
          </cell>
          <cell r="G32">
            <v>0.5</v>
          </cell>
          <cell r="H32">
            <v>0.5</v>
          </cell>
        </row>
        <row r="33">
          <cell r="B33" t="str">
            <v>06098</v>
          </cell>
          <cell r="C33" t="str">
            <v>Hockinson</v>
          </cell>
          <cell r="D33">
            <v>1</v>
          </cell>
          <cell r="G33">
            <v>1</v>
          </cell>
        </row>
        <row r="34">
          <cell r="B34" t="str">
            <v>06101</v>
          </cell>
          <cell r="C34" t="str">
            <v>Lacenter</v>
          </cell>
          <cell r="D34">
            <v>1</v>
          </cell>
          <cell r="G34">
            <v>1</v>
          </cell>
        </row>
        <row r="35">
          <cell r="B35" t="str">
            <v>06103</v>
          </cell>
          <cell r="C35" t="str">
            <v>Green Mountain</v>
          </cell>
          <cell r="D35">
            <v>0.5</v>
          </cell>
          <cell r="E35">
            <v>0.5</v>
          </cell>
          <cell r="G35">
            <v>0.5</v>
          </cell>
          <cell r="H35">
            <v>0.5</v>
          </cell>
        </row>
        <row r="36">
          <cell r="B36" t="str">
            <v>06112</v>
          </cell>
          <cell r="C36" t="str">
            <v>Washougal</v>
          </cell>
          <cell r="D36">
            <v>1</v>
          </cell>
          <cell r="G36">
            <v>1</v>
          </cell>
        </row>
        <row r="37">
          <cell r="B37" t="str">
            <v>06114</v>
          </cell>
          <cell r="C37" t="str">
            <v>Evergreen (Clark)</v>
          </cell>
          <cell r="D37">
            <v>0.93899999999999995</v>
          </cell>
          <cell r="E37">
            <v>6.0999999999999999E-2</v>
          </cell>
          <cell r="G37">
            <v>1</v>
          </cell>
        </row>
        <row r="38">
          <cell r="B38" t="str">
            <v>06117</v>
          </cell>
          <cell r="C38" t="str">
            <v>Camas</v>
          </cell>
          <cell r="D38">
            <v>1</v>
          </cell>
          <cell r="G38">
            <v>1</v>
          </cell>
        </row>
        <row r="39">
          <cell r="B39" t="str">
            <v>06119</v>
          </cell>
          <cell r="C39" t="str">
            <v>Battle Ground</v>
          </cell>
          <cell r="D39">
            <v>0.75</v>
          </cell>
          <cell r="F39">
            <v>0.25</v>
          </cell>
          <cell r="G39">
            <v>1</v>
          </cell>
        </row>
        <row r="40">
          <cell r="B40" t="str">
            <v>06122</v>
          </cell>
          <cell r="C40" t="str">
            <v>Ridgefield</v>
          </cell>
          <cell r="D40">
            <v>1</v>
          </cell>
          <cell r="G40">
            <v>1</v>
          </cell>
        </row>
        <row r="41">
          <cell r="B41" t="str">
            <v>06901</v>
          </cell>
          <cell r="C41" t="str">
            <v>Rooted Schools Charter</v>
          </cell>
          <cell r="D41">
            <v>1</v>
          </cell>
          <cell r="G41">
            <v>1</v>
          </cell>
        </row>
        <row r="42">
          <cell r="B42" t="str">
            <v>07002</v>
          </cell>
          <cell r="C42" t="str">
            <v>Dayton</v>
          </cell>
          <cell r="D42">
            <v>0.7</v>
          </cell>
          <cell r="E42">
            <v>0.3</v>
          </cell>
          <cell r="G42">
            <v>0.7</v>
          </cell>
          <cell r="H42">
            <v>0.3</v>
          </cell>
        </row>
        <row r="43">
          <cell r="B43" t="str">
            <v>07035</v>
          </cell>
          <cell r="C43" t="str">
            <v>Starbuck</v>
          </cell>
          <cell r="D43">
            <v>1</v>
          </cell>
          <cell r="G43">
            <v>1</v>
          </cell>
        </row>
        <row r="44">
          <cell r="B44" t="str">
            <v>08122</v>
          </cell>
          <cell r="C44" t="str">
            <v>Longview</v>
          </cell>
          <cell r="D44">
            <v>0.89300000000000002</v>
          </cell>
          <cell r="E44">
            <v>0.107</v>
          </cell>
          <cell r="G44">
            <v>0.89300000000000002</v>
          </cell>
          <cell r="H44">
            <v>0.107</v>
          </cell>
        </row>
        <row r="45">
          <cell r="B45" t="str">
            <v>08130</v>
          </cell>
          <cell r="C45" t="str">
            <v>Toutle Lake</v>
          </cell>
          <cell r="D45">
            <v>1</v>
          </cell>
          <cell r="G45">
            <v>1</v>
          </cell>
        </row>
        <row r="46">
          <cell r="B46" t="str">
            <v>08401</v>
          </cell>
          <cell r="C46" t="str">
            <v>Castle Rock</v>
          </cell>
          <cell r="D46">
            <v>0.97</v>
          </cell>
          <cell r="E46">
            <v>0.03</v>
          </cell>
          <cell r="G46">
            <v>0.03</v>
          </cell>
          <cell r="H46">
            <v>0.97</v>
          </cell>
        </row>
        <row r="47">
          <cell r="B47" t="str">
            <v>08402</v>
          </cell>
          <cell r="C47" t="str">
            <v>Kalama</v>
          </cell>
          <cell r="D47">
            <v>0.67</v>
          </cell>
          <cell r="E47">
            <v>0.33</v>
          </cell>
          <cell r="G47">
            <v>0.67</v>
          </cell>
          <cell r="H47">
            <v>0.33</v>
          </cell>
        </row>
        <row r="48">
          <cell r="B48" t="str">
            <v>08404</v>
          </cell>
          <cell r="C48" t="str">
            <v>Woodland</v>
          </cell>
          <cell r="F48">
            <v>1</v>
          </cell>
          <cell r="G48">
            <v>1</v>
          </cell>
        </row>
        <row r="49">
          <cell r="B49" t="str">
            <v>08458</v>
          </cell>
          <cell r="C49" t="str">
            <v>Kelso</v>
          </cell>
          <cell r="D49">
            <v>0.69599999999999995</v>
          </cell>
          <cell r="E49">
            <v>0.30399999999999999</v>
          </cell>
          <cell r="G49">
            <v>1</v>
          </cell>
        </row>
        <row r="50">
          <cell r="B50" t="str">
            <v>09013</v>
          </cell>
          <cell r="C50" t="str">
            <v>Orondo</v>
          </cell>
          <cell r="D50">
            <v>1</v>
          </cell>
          <cell r="G50">
            <v>1</v>
          </cell>
        </row>
        <row r="51">
          <cell r="B51" t="str">
            <v>09075</v>
          </cell>
          <cell r="C51" t="str">
            <v>Bridgeport</v>
          </cell>
          <cell r="D51">
            <v>0.5</v>
          </cell>
          <cell r="E51">
            <v>0.5</v>
          </cell>
          <cell r="G51">
            <v>0.5</v>
          </cell>
          <cell r="H51">
            <v>0.5</v>
          </cell>
        </row>
        <row r="52">
          <cell r="B52" t="str">
            <v>09102</v>
          </cell>
          <cell r="C52" t="str">
            <v>Palisades</v>
          </cell>
          <cell r="D52">
            <v>0.5</v>
          </cell>
          <cell r="E52">
            <v>0.5</v>
          </cell>
          <cell r="G52">
            <v>0.5</v>
          </cell>
          <cell r="H52">
            <v>0.5</v>
          </cell>
        </row>
        <row r="53">
          <cell r="B53" t="str">
            <v>09206</v>
          </cell>
          <cell r="C53" t="str">
            <v>Eastmont</v>
          </cell>
          <cell r="D53">
            <v>0.94</v>
          </cell>
          <cell r="E53">
            <v>0.06</v>
          </cell>
          <cell r="G53">
            <v>1</v>
          </cell>
        </row>
        <row r="54">
          <cell r="B54" t="str">
            <v>09207</v>
          </cell>
          <cell r="C54" t="str">
            <v>Mansfield</v>
          </cell>
          <cell r="D54">
            <v>0.5</v>
          </cell>
          <cell r="E54">
            <v>0.5</v>
          </cell>
          <cell r="G54">
            <v>0.5</v>
          </cell>
          <cell r="H54">
            <v>0.5</v>
          </cell>
        </row>
        <row r="55">
          <cell r="B55" t="str">
            <v>09209</v>
          </cell>
          <cell r="C55" t="str">
            <v>Waterville</v>
          </cell>
          <cell r="D55">
            <v>0.5</v>
          </cell>
          <cell r="E55">
            <v>0.5</v>
          </cell>
          <cell r="G55">
            <v>0.5</v>
          </cell>
          <cell r="H55">
            <v>0.5</v>
          </cell>
        </row>
        <row r="56">
          <cell r="B56" t="str">
            <v>10003</v>
          </cell>
          <cell r="C56" t="str">
            <v>Keller</v>
          </cell>
          <cell r="D56">
            <v>1</v>
          </cell>
          <cell r="G56">
            <v>1</v>
          </cell>
        </row>
        <row r="57">
          <cell r="B57" t="str">
            <v>10050</v>
          </cell>
          <cell r="C57" t="str">
            <v>Curlew</v>
          </cell>
          <cell r="D57">
            <v>1</v>
          </cell>
          <cell r="G57">
            <v>1</v>
          </cell>
        </row>
        <row r="58">
          <cell r="B58" t="str">
            <v>10065</v>
          </cell>
          <cell r="C58" t="str">
            <v>Orient</v>
          </cell>
          <cell r="D58">
            <v>1</v>
          </cell>
          <cell r="G58">
            <v>1</v>
          </cell>
        </row>
        <row r="59">
          <cell r="B59" t="str">
            <v>10070</v>
          </cell>
          <cell r="C59" t="str">
            <v>Inchelium</v>
          </cell>
          <cell r="D59">
            <v>1</v>
          </cell>
          <cell r="G59">
            <v>1</v>
          </cell>
        </row>
        <row r="60">
          <cell r="B60" t="str">
            <v>10309</v>
          </cell>
          <cell r="C60" t="str">
            <v>Republic</v>
          </cell>
          <cell r="D60">
            <v>1</v>
          </cell>
          <cell r="G60">
            <v>1</v>
          </cell>
        </row>
        <row r="61">
          <cell r="B61" t="str">
            <v>11001</v>
          </cell>
          <cell r="C61" t="str">
            <v>Pasco</v>
          </cell>
          <cell r="D61">
            <v>0.9</v>
          </cell>
          <cell r="E61">
            <v>0.1</v>
          </cell>
          <cell r="G61">
            <v>0.9</v>
          </cell>
          <cell r="H61">
            <v>0.1</v>
          </cell>
        </row>
        <row r="62">
          <cell r="B62" t="str">
            <v>11051</v>
          </cell>
          <cell r="C62" t="str">
            <v>North Franklin</v>
          </cell>
          <cell r="D62">
            <v>1</v>
          </cell>
          <cell r="G62">
            <v>1</v>
          </cell>
        </row>
        <row r="63">
          <cell r="B63" t="str">
            <v>11054</v>
          </cell>
          <cell r="C63" t="str">
            <v>Star</v>
          </cell>
          <cell r="D63">
            <v>1</v>
          </cell>
          <cell r="G63">
            <v>1</v>
          </cell>
        </row>
        <row r="64">
          <cell r="B64" t="str">
            <v>11056</v>
          </cell>
          <cell r="C64" t="str">
            <v>Kahlotus</v>
          </cell>
          <cell r="D64">
            <v>1</v>
          </cell>
          <cell r="G64">
            <v>1</v>
          </cell>
        </row>
        <row r="65">
          <cell r="B65" t="str">
            <v>12110</v>
          </cell>
          <cell r="C65" t="str">
            <v>Pomeroy</v>
          </cell>
          <cell r="D65">
            <v>1</v>
          </cell>
          <cell r="G65">
            <v>1</v>
          </cell>
        </row>
        <row r="66">
          <cell r="B66" t="str">
            <v>13073</v>
          </cell>
          <cell r="C66" t="str">
            <v>Wahluke</v>
          </cell>
          <cell r="D66">
            <v>0.53500000000000003</v>
          </cell>
          <cell r="E66">
            <v>0.46500000000000002</v>
          </cell>
          <cell r="G66">
            <v>0.53500000000000003</v>
          </cell>
          <cell r="H66">
            <v>0.46500000000000002</v>
          </cell>
        </row>
        <row r="67">
          <cell r="B67" t="str">
            <v>13144</v>
          </cell>
          <cell r="C67" t="str">
            <v>Quincy</v>
          </cell>
          <cell r="D67">
            <v>0.87</v>
          </cell>
          <cell r="E67">
            <v>0.13</v>
          </cell>
          <cell r="G67">
            <v>0.87</v>
          </cell>
          <cell r="H67">
            <v>0.13</v>
          </cell>
        </row>
        <row r="68">
          <cell r="B68" t="str">
            <v>13146</v>
          </cell>
          <cell r="C68" t="str">
            <v>Warden</v>
          </cell>
          <cell r="D68">
            <v>0.1</v>
          </cell>
          <cell r="E68">
            <v>0.9</v>
          </cell>
          <cell r="G68">
            <v>0.5</v>
          </cell>
          <cell r="H68">
            <v>0.5</v>
          </cell>
        </row>
        <row r="69">
          <cell r="B69" t="str">
            <v>13151</v>
          </cell>
          <cell r="C69" t="str">
            <v>Coulee/Hartline</v>
          </cell>
          <cell r="D69">
            <v>0.96</v>
          </cell>
          <cell r="E69">
            <v>0.04</v>
          </cell>
          <cell r="H69">
            <v>1</v>
          </cell>
        </row>
        <row r="70">
          <cell r="B70" t="str">
            <v>13156</v>
          </cell>
          <cell r="C70" t="str">
            <v>Soap Lake</v>
          </cell>
          <cell r="D70">
            <v>1</v>
          </cell>
          <cell r="G70">
            <v>1</v>
          </cell>
        </row>
        <row r="71">
          <cell r="B71" t="str">
            <v>13160</v>
          </cell>
          <cell r="C71" t="str">
            <v>Royal</v>
          </cell>
          <cell r="D71">
            <v>0.5</v>
          </cell>
          <cell r="E71">
            <v>0.5</v>
          </cell>
          <cell r="G71">
            <v>0.5</v>
          </cell>
          <cell r="H71">
            <v>0.5</v>
          </cell>
        </row>
        <row r="72">
          <cell r="B72" t="str">
            <v>13161</v>
          </cell>
          <cell r="C72" t="str">
            <v>Moses Lake</v>
          </cell>
          <cell r="D72">
            <v>0.9</v>
          </cell>
          <cell r="E72">
            <v>0.1</v>
          </cell>
          <cell r="G72">
            <v>0.9</v>
          </cell>
          <cell r="H72">
            <v>0.1</v>
          </cell>
        </row>
        <row r="73">
          <cell r="B73" t="str">
            <v>13165</v>
          </cell>
          <cell r="C73" t="str">
            <v>Ephrata</v>
          </cell>
          <cell r="D73">
            <v>0.78300000000000003</v>
          </cell>
          <cell r="E73">
            <v>0.217</v>
          </cell>
          <cell r="G73">
            <v>0.78300000000000003</v>
          </cell>
          <cell r="H73">
            <v>0.217</v>
          </cell>
        </row>
        <row r="74">
          <cell r="B74" t="str">
            <v>13167</v>
          </cell>
          <cell r="C74" t="str">
            <v>Wilson Creek</v>
          </cell>
          <cell r="D74">
            <v>1</v>
          </cell>
          <cell r="G74">
            <v>1</v>
          </cell>
        </row>
        <row r="75">
          <cell r="B75" t="str">
            <v>13301</v>
          </cell>
          <cell r="C75" t="str">
            <v>Grand Coulee Dam</v>
          </cell>
          <cell r="D75">
            <v>0.78</v>
          </cell>
          <cell r="E75">
            <v>0.22</v>
          </cell>
          <cell r="G75">
            <v>0.78</v>
          </cell>
          <cell r="H75">
            <v>0.22</v>
          </cell>
        </row>
        <row r="76">
          <cell r="B76" t="str">
            <v>14005</v>
          </cell>
          <cell r="C76" t="str">
            <v>Aberdeen</v>
          </cell>
          <cell r="F76">
            <v>1</v>
          </cell>
          <cell r="G76">
            <v>1</v>
          </cell>
        </row>
        <row r="77">
          <cell r="B77" t="str">
            <v>14028</v>
          </cell>
          <cell r="C77" t="str">
            <v>Hoquiam</v>
          </cell>
          <cell r="D77">
            <v>1</v>
          </cell>
          <cell r="G77">
            <v>1</v>
          </cell>
        </row>
        <row r="78">
          <cell r="B78" t="str">
            <v>14064</v>
          </cell>
          <cell r="C78" t="str">
            <v>North Beach</v>
          </cell>
          <cell r="D78">
            <v>1</v>
          </cell>
          <cell r="G78">
            <v>1</v>
          </cell>
        </row>
        <row r="79">
          <cell r="B79" t="str">
            <v>14065</v>
          </cell>
          <cell r="C79" t="str">
            <v>Mc Cleary</v>
          </cell>
          <cell r="E79">
            <v>1</v>
          </cell>
          <cell r="H79">
            <v>1</v>
          </cell>
        </row>
        <row r="80">
          <cell r="B80" t="str">
            <v>14066</v>
          </cell>
          <cell r="C80" t="str">
            <v>Montesano</v>
          </cell>
          <cell r="D80">
            <v>0.95299999999999996</v>
          </cell>
          <cell r="E80">
            <v>4.7E-2</v>
          </cell>
          <cell r="G80">
            <v>1</v>
          </cell>
        </row>
        <row r="81">
          <cell r="B81" t="str">
            <v>14068</v>
          </cell>
          <cell r="C81" t="str">
            <v>Elma</v>
          </cell>
          <cell r="D81">
            <v>0.88</v>
          </cell>
          <cell r="E81">
            <v>0.12</v>
          </cell>
          <cell r="G81">
            <v>1</v>
          </cell>
        </row>
        <row r="82">
          <cell r="B82" t="str">
            <v>14077</v>
          </cell>
          <cell r="C82" t="str">
            <v>Taholah</v>
          </cell>
          <cell r="D82">
            <v>1</v>
          </cell>
          <cell r="G82">
            <v>1</v>
          </cell>
        </row>
        <row r="83">
          <cell r="B83" t="str">
            <v>14097</v>
          </cell>
          <cell r="C83" t="str">
            <v>Quinault</v>
          </cell>
          <cell r="D83">
            <v>1</v>
          </cell>
          <cell r="G83">
            <v>1</v>
          </cell>
        </row>
        <row r="84">
          <cell r="B84" t="str">
            <v>14099</v>
          </cell>
          <cell r="C84" t="str">
            <v>Cosmopolis</v>
          </cell>
          <cell r="E84">
            <v>1</v>
          </cell>
          <cell r="G84">
            <v>1</v>
          </cell>
        </row>
        <row r="85">
          <cell r="B85" t="str">
            <v>14104</v>
          </cell>
          <cell r="C85" t="str">
            <v>Satsop</v>
          </cell>
          <cell r="D85">
            <v>1</v>
          </cell>
          <cell r="G85">
            <v>1</v>
          </cell>
        </row>
        <row r="86">
          <cell r="B86" t="str">
            <v>14117</v>
          </cell>
          <cell r="C86" t="str">
            <v>Wishkah Valley</v>
          </cell>
          <cell r="D86">
            <v>1</v>
          </cell>
          <cell r="G86">
            <v>1</v>
          </cell>
        </row>
        <row r="87">
          <cell r="B87" t="str">
            <v>14172</v>
          </cell>
          <cell r="C87" t="str">
            <v>Ocosta</v>
          </cell>
          <cell r="D87">
            <v>0.9</v>
          </cell>
          <cell r="E87">
            <v>0.1</v>
          </cell>
          <cell r="G87">
            <v>1</v>
          </cell>
        </row>
        <row r="88">
          <cell r="B88" t="str">
            <v>14400</v>
          </cell>
          <cell r="C88" t="str">
            <v>Oakville</v>
          </cell>
          <cell r="D88">
            <v>1</v>
          </cell>
          <cell r="G88">
            <v>1</v>
          </cell>
        </row>
        <row r="89">
          <cell r="B89" t="str">
            <v>15201</v>
          </cell>
          <cell r="C89" t="str">
            <v>Oak Harbor</v>
          </cell>
          <cell r="D89">
            <v>1</v>
          </cell>
          <cell r="H89">
            <v>1</v>
          </cell>
        </row>
        <row r="90">
          <cell r="B90" t="str">
            <v>15204</v>
          </cell>
          <cell r="C90" t="str">
            <v>Coupeville</v>
          </cell>
          <cell r="D90">
            <v>1</v>
          </cell>
          <cell r="G90">
            <v>1</v>
          </cell>
        </row>
        <row r="91">
          <cell r="B91" t="str">
            <v>15206</v>
          </cell>
          <cell r="C91" t="str">
            <v>South Whidbey</v>
          </cell>
          <cell r="D91">
            <v>1</v>
          </cell>
          <cell r="G91">
            <v>1</v>
          </cell>
        </row>
        <row r="92">
          <cell r="B92" t="str">
            <v>16020</v>
          </cell>
          <cell r="C92" t="str">
            <v>Queets-Clearwater</v>
          </cell>
          <cell r="D92">
            <v>0.5</v>
          </cell>
          <cell r="E92">
            <v>0.5</v>
          </cell>
          <cell r="G92">
            <v>0.5</v>
          </cell>
          <cell r="H92">
            <v>0.5</v>
          </cell>
        </row>
        <row r="93">
          <cell r="B93" t="str">
            <v>16046</v>
          </cell>
          <cell r="C93" t="str">
            <v>Brinnon</v>
          </cell>
          <cell r="D93">
            <v>0.5</v>
          </cell>
          <cell r="E93">
            <v>0.5</v>
          </cell>
          <cell r="G93">
            <v>0.5</v>
          </cell>
          <cell r="H93">
            <v>0.5</v>
          </cell>
        </row>
        <row r="94">
          <cell r="B94" t="str">
            <v>16048</v>
          </cell>
          <cell r="C94" t="str">
            <v>Quilcene</v>
          </cell>
          <cell r="E94">
            <v>1</v>
          </cell>
          <cell r="H94">
            <v>1</v>
          </cell>
        </row>
        <row r="95">
          <cell r="B95" t="str">
            <v>16049</v>
          </cell>
          <cell r="C95" t="str">
            <v>Chimacum</v>
          </cell>
          <cell r="D95">
            <v>0.8</v>
          </cell>
          <cell r="E95">
            <v>0.2</v>
          </cell>
          <cell r="G95">
            <v>0.8</v>
          </cell>
          <cell r="H95">
            <v>0.2</v>
          </cell>
        </row>
        <row r="96">
          <cell r="B96" t="str">
            <v>16050</v>
          </cell>
          <cell r="C96" t="str">
            <v>Port Townsend</v>
          </cell>
          <cell r="D96">
            <v>1</v>
          </cell>
          <cell r="G96">
            <v>1</v>
          </cell>
        </row>
        <row r="97">
          <cell r="B97" t="str">
            <v>17001</v>
          </cell>
          <cell r="C97" t="str">
            <v>Seattle</v>
          </cell>
          <cell r="D97">
            <v>1</v>
          </cell>
          <cell r="G97">
            <v>1</v>
          </cell>
        </row>
        <row r="98">
          <cell r="B98" t="str">
            <v>17210</v>
          </cell>
          <cell r="C98" t="str">
            <v>Federal Way</v>
          </cell>
          <cell r="D98">
            <v>1</v>
          </cell>
          <cell r="G98">
            <v>1</v>
          </cell>
        </row>
        <row r="99">
          <cell r="B99" t="str">
            <v>17216</v>
          </cell>
          <cell r="C99" t="str">
            <v>Enumclaw</v>
          </cell>
          <cell r="D99">
            <v>0.73</v>
          </cell>
          <cell r="E99">
            <v>0.27</v>
          </cell>
          <cell r="G99">
            <v>0.73</v>
          </cell>
          <cell r="H99">
            <v>0.27</v>
          </cell>
        </row>
        <row r="100">
          <cell r="B100" t="str">
            <v>17400</v>
          </cell>
          <cell r="C100" t="str">
            <v>Mercer Island</v>
          </cell>
          <cell r="E100">
            <v>1</v>
          </cell>
          <cell r="H100">
            <v>1</v>
          </cell>
        </row>
        <row r="101">
          <cell r="B101" t="str">
            <v>17401</v>
          </cell>
          <cell r="C101" t="str">
            <v>Highline</v>
          </cell>
          <cell r="D101">
            <v>1</v>
          </cell>
          <cell r="G101">
            <v>1</v>
          </cell>
        </row>
        <row r="102">
          <cell r="B102" t="str">
            <v>17402</v>
          </cell>
          <cell r="C102" t="str">
            <v>Vashon Island</v>
          </cell>
          <cell r="E102">
            <v>1</v>
          </cell>
          <cell r="H102">
            <v>1</v>
          </cell>
        </row>
        <row r="103">
          <cell r="B103" t="str">
            <v>17403</v>
          </cell>
          <cell r="C103" t="str">
            <v>Renton</v>
          </cell>
          <cell r="D103">
            <v>0.83199999999999996</v>
          </cell>
          <cell r="E103">
            <v>0.16800000000000001</v>
          </cell>
          <cell r="G103">
            <v>0.83199999999999996</v>
          </cell>
          <cell r="H103">
            <v>0.16800000000000001</v>
          </cell>
        </row>
        <row r="104">
          <cell r="B104" t="str">
            <v>17404</v>
          </cell>
          <cell r="C104" t="str">
            <v>Skykomish</v>
          </cell>
          <cell r="D104">
            <v>1</v>
          </cell>
          <cell r="G104">
            <v>1</v>
          </cell>
        </row>
        <row r="105">
          <cell r="B105" t="str">
            <v>17405</v>
          </cell>
          <cell r="C105" t="str">
            <v>Bellevue</v>
          </cell>
          <cell r="D105">
            <v>0.36</v>
          </cell>
          <cell r="E105">
            <v>0.64</v>
          </cell>
          <cell r="G105">
            <v>0.64</v>
          </cell>
          <cell r="H105">
            <v>0.36</v>
          </cell>
        </row>
        <row r="106">
          <cell r="B106" t="str">
            <v>17406</v>
          </cell>
          <cell r="C106" t="str">
            <v>Tukwila</v>
          </cell>
          <cell r="D106">
            <v>0.998</v>
          </cell>
          <cell r="E106">
            <v>2E-3</v>
          </cell>
          <cell r="G106">
            <v>0.998</v>
          </cell>
          <cell r="H106">
            <v>2E-3</v>
          </cell>
        </row>
        <row r="107">
          <cell r="B107" t="str">
            <v>17407</v>
          </cell>
          <cell r="C107" t="str">
            <v>Riverview</v>
          </cell>
          <cell r="E107">
            <v>1</v>
          </cell>
          <cell r="H107">
            <v>1</v>
          </cell>
        </row>
        <row r="108">
          <cell r="B108" t="str">
            <v>17408</v>
          </cell>
          <cell r="C108" t="str">
            <v>Auburn</v>
          </cell>
          <cell r="D108">
            <v>1</v>
          </cell>
          <cell r="G108">
            <v>1</v>
          </cell>
        </row>
        <row r="109">
          <cell r="B109" t="str">
            <v>17409</v>
          </cell>
          <cell r="C109" t="str">
            <v>Tahoma</v>
          </cell>
          <cell r="E109">
            <v>1</v>
          </cell>
          <cell r="G109">
            <v>1</v>
          </cell>
        </row>
        <row r="110">
          <cell r="B110" t="str">
            <v>17410</v>
          </cell>
          <cell r="C110" t="str">
            <v>Snoqualmie Valley</v>
          </cell>
          <cell r="D110">
            <v>0.73899999999999999</v>
          </cell>
          <cell r="E110">
            <v>0.26100000000000001</v>
          </cell>
          <cell r="G110">
            <v>1</v>
          </cell>
        </row>
        <row r="111">
          <cell r="B111" t="str">
            <v>17411</v>
          </cell>
          <cell r="C111" t="str">
            <v>Issaquah</v>
          </cell>
          <cell r="D111">
            <v>0.95</v>
          </cell>
          <cell r="E111">
            <v>0.05</v>
          </cell>
          <cell r="G111">
            <v>0.95</v>
          </cell>
          <cell r="H111">
            <v>0.05</v>
          </cell>
        </row>
        <row r="112">
          <cell r="B112" t="str">
            <v>17412</v>
          </cell>
          <cell r="C112" t="str">
            <v>Shoreline</v>
          </cell>
          <cell r="D112">
            <v>0.93600000000000005</v>
          </cell>
          <cell r="E112">
            <v>6.4000000000000001E-2</v>
          </cell>
          <cell r="G112">
            <v>1</v>
          </cell>
        </row>
        <row r="113">
          <cell r="B113" t="str">
            <v>17414</v>
          </cell>
          <cell r="C113" t="str">
            <v>Lake Washington</v>
          </cell>
          <cell r="D113">
            <v>1</v>
          </cell>
          <cell r="G113">
            <v>1</v>
          </cell>
        </row>
        <row r="114">
          <cell r="B114" t="str">
            <v>17415</v>
          </cell>
          <cell r="C114" t="str">
            <v>Kent</v>
          </cell>
          <cell r="D114">
            <v>1</v>
          </cell>
          <cell r="H114">
            <v>1</v>
          </cell>
        </row>
        <row r="115">
          <cell r="B115" t="str">
            <v>17417</v>
          </cell>
          <cell r="C115" t="str">
            <v>Northshore</v>
          </cell>
          <cell r="D115">
            <v>1</v>
          </cell>
          <cell r="G115">
            <v>1</v>
          </cell>
        </row>
        <row r="116">
          <cell r="B116" t="str">
            <v>17902</v>
          </cell>
          <cell r="C116" t="str">
            <v>Summit Sierra Charter</v>
          </cell>
          <cell r="D116">
            <v>1</v>
          </cell>
          <cell r="G116">
            <v>1</v>
          </cell>
        </row>
        <row r="117">
          <cell r="B117" t="str">
            <v>17903</v>
          </cell>
          <cell r="C117" t="str">
            <v>Muckleshoot Tribal</v>
          </cell>
          <cell r="D117">
            <v>1</v>
          </cell>
          <cell r="G117">
            <v>1</v>
          </cell>
        </row>
        <row r="118">
          <cell r="B118" t="str">
            <v>17905</v>
          </cell>
          <cell r="C118" t="str">
            <v>Summit Atlas Charter</v>
          </cell>
          <cell r="D118">
            <v>1</v>
          </cell>
          <cell r="G118">
            <v>1</v>
          </cell>
        </row>
        <row r="119">
          <cell r="B119" t="str">
            <v>17908</v>
          </cell>
          <cell r="C119" t="str">
            <v>Rainier Prep Charter</v>
          </cell>
          <cell r="E119">
            <v>1</v>
          </cell>
          <cell r="H119">
            <v>1</v>
          </cell>
        </row>
        <row r="120">
          <cell r="B120" t="str">
            <v>17910</v>
          </cell>
          <cell r="C120" t="str">
            <v>RVLA Charter</v>
          </cell>
          <cell r="D120">
            <v>1</v>
          </cell>
          <cell r="G120">
            <v>1</v>
          </cell>
        </row>
        <row r="121">
          <cell r="B121" t="str">
            <v>17911</v>
          </cell>
          <cell r="C121" t="str">
            <v>Impact Puget Sound Charter</v>
          </cell>
          <cell r="D121">
            <v>1</v>
          </cell>
          <cell r="G121">
            <v>1</v>
          </cell>
        </row>
        <row r="122">
          <cell r="B122" t="str">
            <v>17916</v>
          </cell>
          <cell r="C122" t="str">
            <v>Impact Salish Sea Charter</v>
          </cell>
          <cell r="D122">
            <v>1</v>
          </cell>
          <cell r="G122">
            <v>1</v>
          </cell>
        </row>
        <row r="123">
          <cell r="B123" t="str">
            <v>17917</v>
          </cell>
          <cell r="C123" t="str">
            <v>Why Not You Charter</v>
          </cell>
          <cell r="D123">
            <v>1</v>
          </cell>
          <cell r="G123">
            <v>1</v>
          </cell>
        </row>
        <row r="124">
          <cell r="B124" t="str">
            <v>17919</v>
          </cell>
          <cell r="C124" t="str">
            <v>Impact Black River Charter</v>
          </cell>
          <cell r="D124">
            <v>1</v>
          </cell>
          <cell r="G124">
            <v>1</v>
          </cell>
        </row>
        <row r="125">
          <cell r="B125" t="str">
            <v>18100</v>
          </cell>
          <cell r="C125" t="str">
            <v>Bremerton</v>
          </cell>
          <cell r="D125">
            <v>0.53400000000000003</v>
          </cell>
          <cell r="E125">
            <v>0.46600000000000003</v>
          </cell>
          <cell r="G125">
            <v>1</v>
          </cell>
        </row>
        <row r="126">
          <cell r="B126" t="str">
            <v>18303</v>
          </cell>
          <cell r="C126" t="str">
            <v>Bainbridge</v>
          </cell>
          <cell r="D126">
            <v>1</v>
          </cell>
          <cell r="G126">
            <v>1</v>
          </cell>
        </row>
        <row r="127">
          <cell r="B127" t="str">
            <v>18400</v>
          </cell>
          <cell r="C127" t="str">
            <v>North Kitsap</v>
          </cell>
          <cell r="D127">
            <v>0.94599999999999995</v>
          </cell>
          <cell r="E127">
            <v>5.3999999999999999E-2</v>
          </cell>
          <cell r="G127">
            <v>0.94599999999999995</v>
          </cell>
          <cell r="H127">
            <v>5.3999999999999999E-2</v>
          </cell>
        </row>
        <row r="128">
          <cell r="B128" t="str">
            <v>18401</v>
          </cell>
          <cell r="C128" t="str">
            <v>Central Kitsap</v>
          </cell>
          <cell r="D128">
            <v>0.84099999999999997</v>
          </cell>
          <cell r="E128">
            <v>0.159</v>
          </cell>
          <cell r="G128">
            <v>0.84099999999999997</v>
          </cell>
          <cell r="H128">
            <v>0.159</v>
          </cell>
        </row>
        <row r="129">
          <cell r="B129" t="str">
            <v>18402</v>
          </cell>
          <cell r="C129" t="str">
            <v>South Kitsap</v>
          </cell>
          <cell r="D129">
            <v>1</v>
          </cell>
          <cell r="G129">
            <v>1</v>
          </cell>
        </row>
        <row r="130">
          <cell r="B130" t="str">
            <v>18901</v>
          </cell>
          <cell r="C130" t="str">
            <v>Catalyst Charter</v>
          </cell>
          <cell r="D130">
            <v>0.5</v>
          </cell>
          <cell r="E130">
            <v>0.5</v>
          </cell>
          <cell r="G130">
            <v>0.5</v>
          </cell>
          <cell r="H130">
            <v>0.5</v>
          </cell>
        </row>
        <row r="131">
          <cell r="B131" t="str">
            <v>18902</v>
          </cell>
          <cell r="C131" t="str">
            <v>Suquamish (Chief Kitsap) Tribal</v>
          </cell>
          <cell r="D131">
            <v>1</v>
          </cell>
          <cell r="G131">
            <v>1</v>
          </cell>
        </row>
        <row r="132">
          <cell r="B132" t="str">
            <v>19007</v>
          </cell>
          <cell r="C132" t="str">
            <v>Damman</v>
          </cell>
          <cell r="D132">
            <v>0.5</v>
          </cell>
          <cell r="E132">
            <v>0.5</v>
          </cell>
          <cell r="G132">
            <v>0.5</v>
          </cell>
          <cell r="H132">
            <v>0.5</v>
          </cell>
        </row>
        <row r="133">
          <cell r="B133" t="str">
            <v>19028</v>
          </cell>
          <cell r="C133" t="str">
            <v>Easton</v>
          </cell>
          <cell r="D133">
            <v>1</v>
          </cell>
          <cell r="G133">
            <v>1</v>
          </cell>
        </row>
        <row r="134">
          <cell r="B134" t="str">
            <v>19400</v>
          </cell>
          <cell r="C134" t="str">
            <v>Thorp</v>
          </cell>
          <cell r="D134">
            <v>0.28000000000000003</v>
          </cell>
          <cell r="E134">
            <v>0.72</v>
          </cell>
          <cell r="G134">
            <v>0.28000000000000003</v>
          </cell>
          <cell r="H134">
            <v>0.72</v>
          </cell>
        </row>
        <row r="135">
          <cell r="B135" t="str">
            <v>19401</v>
          </cell>
          <cell r="C135" t="str">
            <v>Ellensburg</v>
          </cell>
          <cell r="D135">
            <v>0.89</v>
          </cell>
          <cell r="E135">
            <v>0.11</v>
          </cell>
          <cell r="G135">
            <v>0.89</v>
          </cell>
          <cell r="H135">
            <v>0.11</v>
          </cell>
        </row>
        <row r="136">
          <cell r="B136" t="str">
            <v>19403</v>
          </cell>
          <cell r="C136" t="str">
            <v>Kittitas</v>
          </cell>
          <cell r="D136">
            <v>0.75</v>
          </cell>
          <cell r="E136">
            <v>0.25</v>
          </cell>
          <cell r="G136">
            <v>0.75</v>
          </cell>
          <cell r="H136">
            <v>0.25</v>
          </cell>
        </row>
        <row r="137">
          <cell r="B137" t="str">
            <v>19404</v>
          </cell>
          <cell r="C137" t="str">
            <v>Cle Elum-Roslyn</v>
          </cell>
          <cell r="D137">
            <v>1</v>
          </cell>
          <cell r="G137">
            <v>1</v>
          </cell>
        </row>
        <row r="138">
          <cell r="B138" t="str">
            <v>20094</v>
          </cell>
          <cell r="C138" t="str">
            <v>Wishram</v>
          </cell>
          <cell r="D138">
            <v>1</v>
          </cell>
          <cell r="G138">
            <v>1</v>
          </cell>
        </row>
        <row r="139">
          <cell r="B139" t="str">
            <v>20203</v>
          </cell>
          <cell r="C139" t="str">
            <v>Bickleton</v>
          </cell>
          <cell r="D139">
            <v>0.75</v>
          </cell>
          <cell r="E139">
            <v>0.25</v>
          </cell>
          <cell r="G139">
            <v>0.75</v>
          </cell>
          <cell r="H139">
            <v>0.25</v>
          </cell>
        </row>
        <row r="140">
          <cell r="B140" t="str">
            <v>20215</v>
          </cell>
          <cell r="C140" t="str">
            <v>Centerville</v>
          </cell>
          <cell r="D140">
            <v>1</v>
          </cell>
          <cell r="G140">
            <v>1</v>
          </cell>
        </row>
        <row r="141">
          <cell r="B141" t="str">
            <v>20400</v>
          </cell>
          <cell r="C141" t="str">
            <v>Trout Lake</v>
          </cell>
          <cell r="D141">
            <v>0.5</v>
          </cell>
          <cell r="E141">
            <v>0.5</v>
          </cell>
          <cell r="G141">
            <v>0.5</v>
          </cell>
          <cell r="H141">
            <v>0.5</v>
          </cell>
        </row>
        <row r="142">
          <cell r="B142" t="str">
            <v>20401</v>
          </cell>
          <cell r="C142" t="str">
            <v>Glenwood</v>
          </cell>
          <cell r="D142">
            <v>0.5</v>
          </cell>
          <cell r="E142">
            <v>0.5</v>
          </cell>
          <cell r="G142">
            <v>0.5</v>
          </cell>
          <cell r="H142">
            <v>0.5</v>
          </cell>
        </row>
        <row r="143">
          <cell r="B143" t="str">
            <v>20402</v>
          </cell>
          <cell r="C143" t="str">
            <v>Klickitat</v>
          </cell>
          <cell r="D143">
            <v>0.5</v>
          </cell>
          <cell r="E143">
            <v>0.5</v>
          </cell>
          <cell r="G143">
            <v>0.5</v>
          </cell>
          <cell r="H143">
            <v>0.5</v>
          </cell>
        </row>
        <row r="144">
          <cell r="B144" t="str">
            <v>20403</v>
          </cell>
          <cell r="C144" t="str">
            <v>Roosevelt</v>
          </cell>
          <cell r="D144">
            <v>1</v>
          </cell>
          <cell r="G144">
            <v>1</v>
          </cell>
        </row>
        <row r="145">
          <cell r="B145" t="str">
            <v>20404</v>
          </cell>
          <cell r="C145" t="str">
            <v>Goldendale</v>
          </cell>
          <cell r="D145">
            <v>0.84</v>
          </cell>
          <cell r="E145">
            <v>0.16</v>
          </cell>
          <cell r="H145">
            <v>1</v>
          </cell>
        </row>
        <row r="146">
          <cell r="B146" t="str">
            <v>20405</v>
          </cell>
          <cell r="C146" t="str">
            <v>White Salmon</v>
          </cell>
          <cell r="D146">
            <v>1</v>
          </cell>
          <cell r="G146">
            <v>1</v>
          </cell>
        </row>
        <row r="147">
          <cell r="B147" t="str">
            <v>20406</v>
          </cell>
          <cell r="C147" t="str">
            <v>Lyle</v>
          </cell>
          <cell r="D147">
            <v>1</v>
          </cell>
          <cell r="G147">
            <v>1</v>
          </cell>
        </row>
        <row r="148">
          <cell r="B148" t="str">
            <v>21014</v>
          </cell>
          <cell r="C148" t="str">
            <v>Napavine</v>
          </cell>
          <cell r="D148">
            <v>0.64200000000000002</v>
          </cell>
          <cell r="E148">
            <v>0.35799999999999998</v>
          </cell>
          <cell r="G148">
            <v>0.64200000000000002</v>
          </cell>
          <cell r="H148">
            <v>0.35799999999999998</v>
          </cell>
        </row>
        <row r="149">
          <cell r="B149" t="str">
            <v>21036</v>
          </cell>
          <cell r="C149" t="str">
            <v>Evaline</v>
          </cell>
          <cell r="D149">
            <v>1</v>
          </cell>
          <cell r="G149">
            <v>1</v>
          </cell>
        </row>
        <row r="150">
          <cell r="B150" t="str">
            <v>21206</v>
          </cell>
          <cell r="C150" t="str">
            <v>Mossyrock</v>
          </cell>
          <cell r="D150">
            <v>1</v>
          </cell>
          <cell r="G150">
            <v>1</v>
          </cell>
        </row>
        <row r="151">
          <cell r="B151" t="str">
            <v>21214</v>
          </cell>
          <cell r="C151" t="str">
            <v>Morton</v>
          </cell>
          <cell r="D151">
            <v>1</v>
          </cell>
          <cell r="G151">
            <v>1</v>
          </cell>
        </row>
        <row r="152">
          <cell r="B152" t="str">
            <v>21226</v>
          </cell>
          <cell r="C152" t="str">
            <v>Adna</v>
          </cell>
          <cell r="D152">
            <v>1</v>
          </cell>
          <cell r="G152">
            <v>1</v>
          </cell>
        </row>
        <row r="153">
          <cell r="B153" t="str">
            <v>21232</v>
          </cell>
          <cell r="C153" t="str">
            <v>Winlock</v>
          </cell>
          <cell r="D153">
            <v>0.5</v>
          </cell>
          <cell r="E153">
            <v>0.5</v>
          </cell>
          <cell r="G153">
            <v>1</v>
          </cell>
        </row>
        <row r="154">
          <cell r="B154" t="str">
            <v>21234</v>
          </cell>
          <cell r="C154" t="str">
            <v>Boistfort</v>
          </cell>
          <cell r="E154">
            <v>1</v>
          </cell>
          <cell r="H154">
            <v>1</v>
          </cell>
        </row>
        <row r="155">
          <cell r="B155" t="str">
            <v>21237</v>
          </cell>
          <cell r="C155" t="str">
            <v>Toledo</v>
          </cell>
          <cell r="D155">
            <v>1</v>
          </cell>
          <cell r="G155">
            <v>1</v>
          </cell>
        </row>
        <row r="156">
          <cell r="B156" t="str">
            <v>21300</v>
          </cell>
          <cell r="C156" t="str">
            <v>Onalaska</v>
          </cell>
          <cell r="D156">
            <v>1</v>
          </cell>
          <cell r="G156">
            <v>1</v>
          </cell>
        </row>
        <row r="157">
          <cell r="B157" t="str">
            <v>21301</v>
          </cell>
          <cell r="C157" t="str">
            <v>Pe Ell</v>
          </cell>
          <cell r="D157">
            <v>1</v>
          </cell>
          <cell r="G157">
            <v>1</v>
          </cell>
        </row>
        <row r="158">
          <cell r="B158" t="str">
            <v>21302</v>
          </cell>
          <cell r="C158" t="str">
            <v>Chehalis</v>
          </cell>
          <cell r="D158">
            <v>1</v>
          </cell>
          <cell r="G158">
            <v>1</v>
          </cell>
        </row>
        <row r="159">
          <cell r="B159" t="str">
            <v>21303</v>
          </cell>
          <cell r="C159" t="str">
            <v>White Pass</v>
          </cell>
          <cell r="D159">
            <v>1</v>
          </cell>
          <cell r="G159">
            <v>1</v>
          </cell>
        </row>
        <row r="160">
          <cell r="B160" t="str">
            <v>21401</v>
          </cell>
          <cell r="C160" t="str">
            <v>Centralia</v>
          </cell>
          <cell r="D160">
            <v>0.7</v>
          </cell>
          <cell r="E160">
            <v>0.3</v>
          </cell>
          <cell r="G160">
            <v>0.7</v>
          </cell>
          <cell r="H160">
            <v>0.3</v>
          </cell>
        </row>
        <row r="161">
          <cell r="B161" t="str">
            <v>22008</v>
          </cell>
          <cell r="C161" t="str">
            <v>Sprague</v>
          </cell>
          <cell r="D161">
            <v>1</v>
          </cell>
          <cell r="G161">
            <v>1</v>
          </cell>
        </row>
        <row r="162">
          <cell r="B162" t="str">
            <v>22009</v>
          </cell>
          <cell r="C162" t="str">
            <v>Reardan</v>
          </cell>
          <cell r="D162">
            <v>0.05</v>
          </cell>
          <cell r="E162">
            <v>0.05</v>
          </cell>
          <cell r="F162">
            <v>0.9</v>
          </cell>
          <cell r="G162">
            <v>0.7</v>
          </cell>
          <cell r="H162">
            <v>0.3</v>
          </cell>
        </row>
        <row r="163">
          <cell r="B163" t="str">
            <v>22017</v>
          </cell>
          <cell r="C163" t="str">
            <v>Almira</v>
          </cell>
          <cell r="D163">
            <v>0.1</v>
          </cell>
          <cell r="E163">
            <v>0.9</v>
          </cell>
          <cell r="G163">
            <v>1</v>
          </cell>
        </row>
        <row r="164">
          <cell r="B164" t="str">
            <v>22073</v>
          </cell>
          <cell r="C164" t="str">
            <v>Creston</v>
          </cell>
          <cell r="D164">
            <v>0.5</v>
          </cell>
          <cell r="E164">
            <v>0.5</v>
          </cell>
          <cell r="G164">
            <v>0.5</v>
          </cell>
          <cell r="H164">
            <v>0.5</v>
          </cell>
        </row>
        <row r="165">
          <cell r="B165" t="str">
            <v>22105</v>
          </cell>
          <cell r="C165" t="str">
            <v>Odessa</v>
          </cell>
          <cell r="D165">
            <v>0.5</v>
          </cell>
          <cell r="E165">
            <v>0.5</v>
          </cell>
          <cell r="G165">
            <v>0.5</v>
          </cell>
          <cell r="H165">
            <v>0.5</v>
          </cell>
        </row>
        <row r="166">
          <cell r="B166" t="str">
            <v>22200</v>
          </cell>
          <cell r="C166" t="str">
            <v>Wilbur</v>
          </cell>
          <cell r="D166">
            <v>0.5</v>
          </cell>
          <cell r="E166">
            <v>0.5</v>
          </cell>
          <cell r="G166">
            <v>0.5</v>
          </cell>
          <cell r="H166">
            <v>0.5</v>
          </cell>
        </row>
        <row r="167">
          <cell r="B167" t="str">
            <v>22204</v>
          </cell>
          <cell r="C167" t="str">
            <v>Harrington</v>
          </cell>
          <cell r="D167">
            <v>1</v>
          </cell>
          <cell r="G167">
            <v>1</v>
          </cell>
        </row>
        <row r="168">
          <cell r="B168" t="str">
            <v>22207</v>
          </cell>
          <cell r="C168" t="str">
            <v>Davenport</v>
          </cell>
          <cell r="D168">
            <v>0.5</v>
          </cell>
          <cell r="E168">
            <v>0.5</v>
          </cell>
          <cell r="G168">
            <v>0.5</v>
          </cell>
          <cell r="H168">
            <v>0.5</v>
          </cell>
        </row>
        <row r="169">
          <cell r="B169" t="str">
            <v>23042</v>
          </cell>
          <cell r="C169" t="str">
            <v>Southside</v>
          </cell>
          <cell r="D169">
            <v>0.33</v>
          </cell>
          <cell r="E169">
            <v>0.33</v>
          </cell>
          <cell r="F169">
            <v>0.34</v>
          </cell>
          <cell r="G169">
            <v>0.5</v>
          </cell>
          <cell r="H169">
            <v>0.5</v>
          </cell>
        </row>
        <row r="170">
          <cell r="B170" t="str">
            <v>23054</v>
          </cell>
          <cell r="C170" t="str">
            <v>Grapeview</v>
          </cell>
          <cell r="E170">
            <v>1</v>
          </cell>
          <cell r="H170">
            <v>1</v>
          </cell>
        </row>
        <row r="171">
          <cell r="B171" t="str">
            <v>23309</v>
          </cell>
          <cell r="C171" t="str">
            <v>Shelton</v>
          </cell>
          <cell r="D171">
            <v>0.75</v>
          </cell>
          <cell r="E171">
            <v>0.25</v>
          </cell>
          <cell r="G171">
            <v>0.75</v>
          </cell>
          <cell r="H171">
            <v>0.25</v>
          </cell>
        </row>
        <row r="172">
          <cell r="B172" t="str">
            <v>23311</v>
          </cell>
          <cell r="C172" t="str">
            <v>Mary M Knight</v>
          </cell>
          <cell r="D172">
            <v>1</v>
          </cell>
          <cell r="G172">
            <v>1</v>
          </cell>
        </row>
        <row r="173">
          <cell r="B173" t="str">
            <v>23402</v>
          </cell>
          <cell r="C173" t="str">
            <v>Pioneer</v>
          </cell>
          <cell r="D173">
            <v>1</v>
          </cell>
          <cell r="G173">
            <v>1</v>
          </cell>
        </row>
        <row r="174">
          <cell r="B174" t="str">
            <v>23403</v>
          </cell>
          <cell r="C174" t="str">
            <v>North Mason</v>
          </cell>
          <cell r="D174">
            <v>0.86</v>
          </cell>
          <cell r="E174">
            <v>0.14000000000000001</v>
          </cell>
          <cell r="G174">
            <v>0.86</v>
          </cell>
          <cell r="H174">
            <v>0.14000000000000001</v>
          </cell>
        </row>
        <row r="175">
          <cell r="B175" t="str">
            <v>23404</v>
          </cell>
          <cell r="C175" t="str">
            <v>Hood Canal</v>
          </cell>
          <cell r="D175">
            <v>1</v>
          </cell>
          <cell r="G175">
            <v>1</v>
          </cell>
        </row>
        <row r="176">
          <cell r="B176" t="str">
            <v>24014</v>
          </cell>
          <cell r="C176" t="str">
            <v>Nespelem</v>
          </cell>
          <cell r="E176">
            <v>1</v>
          </cell>
          <cell r="H176">
            <v>1</v>
          </cell>
        </row>
        <row r="177">
          <cell r="B177" t="str">
            <v>24019</v>
          </cell>
          <cell r="C177" t="str">
            <v>Omak</v>
          </cell>
          <cell r="D177">
            <v>1</v>
          </cell>
          <cell r="G177">
            <v>1</v>
          </cell>
        </row>
        <row r="178">
          <cell r="B178" t="str">
            <v>24105</v>
          </cell>
          <cell r="C178" t="str">
            <v>Okanogan</v>
          </cell>
          <cell r="D178">
            <v>0.7</v>
          </cell>
          <cell r="E178">
            <v>0.3</v>
          </cell>
          <cell r="G178">
            <v>0.7</v>
          </cell>
          <cell r="H178">
            <v>0.3</v>
          </cell>
        </row>
        <row r="179">
          <cell r="B179" t="str">
            <v>24111</v>
          </cell>
          <cell r="C179" t="str">
            <v>Brewster</v>
          </cell>
          <cell r="D179">
            <v>0.85</v>
          </cell>
          <cell r="E179">
            <v>0.15</v>
          </cell>
          <cell r="G179">
            <v>0.85</v>
          </cell>
          <cell r="H179">
            <v>0.15</v>
          </cell>
        </row>
        <row r="180">
          <cell r="B180" t="str">
            <v>24122</v>
          </cell>
          <cell r="C180" t="str">
            <v>Pateros</v>
          </cell>
          <cell r="D180">
            <v>0.5</v>
          </cell>
          <cell r="E180">
            <v>0.5</v>
          </cell>
          <cell r="G180">
            <v>0.5</v>
          </cell>
          <cell r="H180">
            <v>0.5</v>
          </cell>
        </row>
        <row r="181">
          <cell r="B181" t="str">
            <v>24350</v>
          </cell>
          <cell r="C181" t="str">
            <v>Methow Valley</v>
          </cell>
          <cell r="D181">
            <v>0.5</v>
          </cell>
          <cell r="E181">
            <v>0.5</v>
          </cell>
          <cell r="G181">
            <v>0.5</v>
          </cell>
          <cell r="H181">
            <v>0.5</v>
          </cell>
        </row>
        <row r="182">
          <cell r="B182" t="str">
            <v>24404</v>
          </cell>
          <cell r="C182" t="str">
            <v>Tonasket</v>
          </cell>
          <cell r="D182">
            <v>1</v>
          </cell>
          <cell r="H182">
            <v>1</v>
          </cell>
        </row>
        <row r="183">
          <cell r="B183" t="str">
            <v>24410</v>
          </cell>
          <cell r="C183" t="str">
            <v>Oroville</v>
          </cell>
          <cell r="D183">
            <v>0.5</v>
          </cell>
          <cell r="E183">
            <v>0.5</v>
          </cell>
          <cell r="G183">
            <v>0.5</v>
          </cell>
          <cell r="H183">
            <v>0.5</v>
          </cell>
        </row>
        <row r="184">
          <cell r="B184" t="str">
            <v>24915</v>
          </cell>
          <cell r="C184" t="str">
            <v>Paschal Sherman Tribal</v>
          </cell>
          <cell r="D184">
            <v>1</v>
          </cell>
          <cell r="G184">
            <v>1</v>
          </cell>
        </row>
        <row r="185">
          <cell r="B185" t="str">
            <v>25101</v>
          </cell>
          <cell r="C185" t="str">
            <v>Ocean Beach</v>
          </cell>
          <cell r="D185">
            <v>1</v>
          </cell>
          <cell r="G185">
            <v>1</v>
          </cell>
        </row>
        <row r="186">
          <cell r="B186" t="str">
            <v>25116</v>
          </cell>
          <cell r="C186" t="str">
            <v>Raymond</v>
          </cell>
          <cell r="D186">
            <v>1</v>
          </cell>
          <cell r="G186">
            <v>1</v>
          </cell>
        </row>
        <row r="187">
          <cell r="B187" t="str">
            <v>25118</v>
          </cell>
          <cell r="C187" t="str">
            <v>South Bend</v>
          </cell>
          <cell r="D187">
            <v>0.75</v>
          </cell>
          <cell r="E187">
            <v>0.25</v>
          </cell>
          <cell r="G187">
            <v>0.75</v>
          </cell>
          <cell r="H187">
            <v>0.25</v>
          </cell>
        </row>
        <row r="188">
          <cell r="B188" t="str">
            <v>25155</v>
          </cell>
          <cell r="C188" t="str">
            <v>Naselle Grays Riv</v>
          </cell>
          <cell r="D188">
            <v>0.64</v>
          </cell>
          <cell r="E188">
            <v>0.36</v>
          </cell>
          <cell r="G188">
            <v>0.64</v>
          </cell>
          <cell r="H188">
            <v>0.36</v>
          </cell>
        </row>
        <row r="189">
          <cell r="B189" t="str">
            <v>25160</v>
          </cell>
          <cell r="C189" t="str">
            <v>Willapa Valley</v>
          </cell>
          <cell r="D189">
            <v>1</v>
          </cell>
          <cell r="G189">
            <v>1</v>
          </cell>
        </row>
        <row r="190">
          <cell r="B190" t="str">
            <v>25200</v>
          </cell>
          <cell r="C190" t="str">
            <v>North River</v>
          </cell>
          <cell r="D190">
            <v>1</v>
          </cell>
          <cell r="G190">
            <v>1</v>
          </cell>
        </row>
        <row r="191">
          <cell r="B191" t="str">
            <v>26056</v>
          </cell>
          <cell r="C191" t="str">
            <v>Newport</v>
          </cell>
          <cell r="D191">
            <v>1</v>
          </cell>
          <cell r="G191">
            <v>1</v>
          </cell>
        </row>
        <row r="192">
          <cell r="B192" t="str">
            <v>26059</v>
          </cell>
          <cell r="C192" t="str">
            <v>Cusick</v>
          </cell>
          <cell r="D192">
            <v>1</v>
          </cell>
          <cell r="G192">
            <v>1</v>
          </cell>
        </row>
        <row r="193">
          <cell r="B193" t="str">
            <v>26070</v>
          </cell>
          <cell r="C193" t="str">
            <v>Selkirk</v>
          </cell>
          <cell r="D193">
            <v>0.8</v>
          </cell>
          <cell r="E193">
            <v>0.2</v>
          </cell>
          <cell r="G193">
            <v>0.8</v>
          </cell>
          <cell r="H193">
            <v>0.2</v>
          </cell>
        </row>
        <row r="194">
          <cell r="B194" t="str">
            <v>27001</v>
          </cell>
          <cell r="C194" t="str">
            <v>Steilacoom Hist.</v>
          </cell>
          <cell r="D194">
            <v>0.95</v>
          </cell>
          <cell r="E194">
            <v>0.05</v>
          </cell>
          <cell r="G194">
            <v>0.95</v>
          </cell>
          <cell r="H194">
            <v>0.05</v>
          </cell>
        </row>
        <row r="195">
          <cell r="B195" t="str">
            <v>27003</v>
          </cell>
          <cell r="C195" t="str">
            <v>Puyallup</v>
          </cell>
          <cell r="D195">
            <v>0.755</v>
          </cell>
          <cell r="E195">
            <v>0.245</v>
          </cell>
          <cell r="G195">
            <v>0.755</v>
          </cell>
          <cell r="H195">
            <v>0.245</v>
          </cell>
        </row>
        <row r="196">
          <cell r="B196" t="str">
            <v>27010</v>
          </cell>
          <cell r="C196" t="str">
            <v>Tacoma</v>
          </cell>
          <cell r="D196">
            <v>0.5</v>
          </cell>
          <cell r="E196">
            <v>0.5</v>
          </cell>
          <cell r="G196">
            <v>0.5</v>
          </cell>
          <cell r="H196">
            <v>0.5</v>
          </cell>
        </row>
        <row r="197">
          <cell r="B197" t="str">
            <v>27019</v>
          </cell>
          <cell r="C197" t="str">
            <v>Carbonado</v>
          </cell>
          <cell r="E197">
            <v>1</v>
          </cell>
          <cell r="H197">
            <v>1</v>
          </cell>
        </row>
        <row r="198">
          <cell r="B198" t="str">
            <v>27083</v>
          </cell>
          <cell r="C198" t="str">
            <v>University Place</v>
          </cell>
          <cell r="D198">
            <v>1</v>
          </cell>
          <cell r="G198">
            <v>1</v>
          </cell>
        </row>
        <row r="199">
          <cell r="B199" t="str">
            <v>27320</v>
          </cell>
          <cell r="C199" t="str">
            <v>Sumner</v>
          </cell>
          <cell r="D199">
            <v>3.5000000000000003E-2</v>
          </cell>
          <cell r="E199">
            <v>0.96499999999999997</v>
          </cell>
          <cell r="G199">
            <v>3.5000000000000003E-2</v>
          </cell>
          <cell r="H199">
            <v>0.96499999999999997</v>
          </cell>
        </row>
        <row r="200">
          <cell r="B200" t="str">
            <v>27343</v>
          </cell>
          <cell r="C200" t="str">
            <v>Dieringer</v>
          </cell>
          <cell r="E200">
            <v>1</v>
          </cell>
          <cell r="G200">
            <v>1</v>
          </cell>
        </row>
        <row r="201">
          <cell r="B201" t="str">
            <v>27344</v>
          </cell>
          <cell r="C201" t="str">
            <v>Orting</v>
          </cell>
          <cell r="D201">
            <v>0.106</v>
          </cell>
          <cell r="E201">
            <v>0.89400000000000002</v>
          </cell>
          <cell r="G201">
            <v>1</v>
          </cell>
        </row>
        <row r="202">
          <cell r="B202" t="str">
            <v>27400</v>
          </cell>
          <cell r="C202" t="str">
            <v>Clover Park</v>
          </cell>
          <cell r="D202">
            <v>0.45400000000000001</v>
          </cell>
          <cell r="E202">
            <v>0.54600000000000004</v>
          </cell>
          <cell r="G202">
            <v>0.5</v>
          </cell>
          <cell r="H202">
            <v>0.5</v>
          </cell>
        </row>
        <row r="203">
          <cell r="B203" t="str">
            <v>27401</v>
          </cell>
          <cell r="C203" t="str">
            <v>Peninsula</v>
          </cell>
          <cell r="D203">
            <v>1</v>
          </cell>
          <cell r="G203">
            <v>1</v>
          </cell>
        </row>
        <row r="204">
          <cell r="B204" t="str">
            <v>27402</v>
          </cell>
          <cell r="C204" t="str">
            <v>Franklin Pierce</v>
          </cell>
          <cell r="D204">
            <v>1</v>
          </cell>
          <cell r="G204">
            <v>1</v>
          </cell>
        </row>
        <row r="205">
          <cell r="B205" t="str">
            <v>27403</v>
          </cell>
          <cell r="C205" t="str">
            <v>Bethel</v>
          </cell>
          <cell r="D205">
            <v>1</v>
          </cell>
          <cell r="G205">
            <v>1</v>
          </cell>
        </row>
        <row r="206">
          <cell r="B206" t="str">
            <v>27404</v>
          </cell>
          <cell r="C206" t="str">
            <v>Eatonville</v>
          </cell>
          <cell r="E206">
            <v>1</v>
          </cell>
          <cell r="H206">
            <v>1</v>
          </cell>
        </row>
        <row r="207">
          <cell r="B207" t="str">
            <v>27416</v>
          </cell>
          <cell r="C207" t="str">
            <v>White River</v>
          </cell>
          <cell r="D207">
            <v>0.96799999999999997</v>
          </cell>
          <cell r="E207">
            <v>3.2000000000000001E-2</v>
          </cell>
          <cell r="G207">
            <v>0.96799999999999997</v>
          </cell>
          <cell r="H207">
            <v>3.2000000000000001E-2</v>
          </cell>
        </row>
        <row r="208">
          <cell r="B208" t="str">
            <v>27417</v>
          </cell>
          <cell r="C208" t="str">
            <v>Fife</v>
          </cell>
          <cell r="D208">
            <v>0.85</v>
          </cell>
          <cell r="E208">
            <v>0.15</v>
          </cell>
          <cell r="G208">
            <v>0.85</v>
          </cell>
          <cell r="H208">
            <v>0.15</v>
          </cell>
        </row>
        <row r="209">
          <cell r="B209" t="str">
            <v>27901</v>
          </cell>
          <cell r="C209" t="str">
            <v>Chief Leschi Tribal</v>
          </cell>
          <cell r="D209">
            <v>0.5</v>
          </cell>
          <cell r="E209">
            <v>0.5</v>
          </cell>
          <cell r="G209">
            <v>0.5</v>
          </cell>
          <cell r="H209">
            <v>0.5</v>
          </cell>
        </row>
        <row r="210">
          <cell r="B210" t="str">
            <v>27902</v>
          </cell>
          <cell r="C210" t="str">
            <v>Impact Comm Bay Charter</v>
          </cell>
          <cell r="D210">
            <v>1</v>
          </cell>
          <cell r="G210">
            <v>1</v>
          </cell>
        </row>
        <row r="211">
          <cell r="B211" t="str">
            <v>27905</v>
          </cell>
          <cell r="C211" t="str">
            <v>Summit Olympus Charter</v>
          </cell>
          <cell r="D211">
            <v>1</v>
          </cell>
          <cell r="G211">
            <v>1</v>
          </cell>
        </row>
        <row r="212">
          <cell r="B212" t="str">
            <v>28010</v>
          </cell>
          <cell r="C212" t="str">
            <v>Shaw</v>
          </cell>
          <cell r="D212">
            <v>1</v>
          </cell>
          <cell r="G212">
            <v>1</v>
          </cell>
        </row>
        <row r="213">
          <cell r="B213" t="str">
            <v>28137</v>
          </cell>
          <cell r="C213" t="str">
            <v>Orcas</v>
          </cell>
          <cell r="D213">
            <v>1</v>
          </cell>
          <cell r="G213">
            <v>1</v>
          </cell>
        </row>
        <row r="214">
          <cell r="B214" t="str">
            <v>28144</v>
          </cell>
          <cell r="C214" t="str">
            <v>Lopez</v>
          </cell>
          <cell r="D214">
            <v>1</v>
          </cell>
          <cell r="G214">
            <v>1</v>
          </cell>
        </row>
        <row r="215">
          <cell r="B215" t="str">
            <v>28149</v>
          </cell>
          <cell r="C215" t="str">
            <v>San Juan</v>
          </cell>
          <cell r="D215">
            <v>1</v>
          </cell>
          <cell r="G215">
            <v>1</v>
          </cell>
        </row>
        <row r="216">
          <cell r="B216" t="str">
            <v>29011</v>
          </cell>
          <cell r="C216" t="str">
            <v>Concrete</v>
          </cell>
          <cell r="D216">
            <v>1</v>
          </cell>
          <cell r="G216">
            <v>1</v>
          </cell>
        </row>
        <row r="217">
          <cell r="B217" t="str">
            <v>29100</v>
          </cell>
          <cell r="C217" t="str">
            <v>Burlington Edison</v>
          </cell>
          <cell r="D217">
            <v>0.5</v>
          </cell>
          <cell r="E217">
            <v>0.5</v>
          </cell>
          <cell r="G217">
            <v>0.5</v>
          </cell>
          <cell r="H217">
            <v>0.5</v>
          </cell>
        </row>
        <row r="218">
          <cell r="B218" t="str">
            <v>29101</v>
          </cell>
          <cell r="C218" t="str">
            <v>Sedro Woolley</v>
          </cell>
          <cell r="D218">
            <v>1</v>
          </cell>
          <cell r="G218">
            <v>1</v>
          </cell>
        </row>
        <row r="219">
          <cell r="B219" t="str">
            <v>29103</v>
          </cell>
          <cell r="C219" t="str">
            <v>Anacortes</v>
          </cell>
          <cell r="D219">
            <v>0.55400000000000005</v>
          </cell>
          <cell r="E219">
            <v>0.44600000000000001</v>
          </cell>
          <cell r="G219">
            <v>0.55400000000000005</v>
          </cell>
          <cell r="H219">
            <v>0.44600000000000001</v>
          </cell>
        </row>
        <row r="220">
          <cell r="B220" t="str">
            <v>29311</v>
          </cell>
          <cell r="C220" t="str">
            <v>La Conner</v>
          </cell>
          <cell r="D220">
            <v>0.745</v>
          </cell>
          <cell r="E220">
            <v>0.255</v>
          </cell>
          <cell r="G220">
            <v>0.73</v>
          </cell>
          <cell r="H220">
            <v>0.27</v>
          </cell>
        </row>
        <row r="221">
          <cell r="B221" t="str">
            <v>29317</v>
          </cell>
          <cell r="C221" t="str">
            <v>Conway</v>
          </cell>
          <cell r="E221">
            <v>1</v>
          </cell>
          <cell r="G221">
            <v>1</v>
          </cell>
        </row>
        <row r="222">
          <cell r="B222" t="str">
            <v>29320</v>
          </cell>
          <cell r="C222" t="str">
            <v>Mt Vernon</v>
          </cell>
          <cell r="D222">
            <v>1</v>
          </cell>
          <cell r="G222">
            <v>1</v>
          </cell>
        </row>
        <row r="223">
          <cell r="B223" t="str">
            <v>30002</v>
          </cell>
          <cell r="C223" t="str">
            <v>Skamania</v>
          </cell>
          <cell r="D223">
            <v>1</v>
          </cell>
          <cell r="G223">
            <v>1</v>
          </cell>
        </row>
        <row r="224">
          <cell r="B224" t="str">
            <v>30029</v>
          </cell>
          <cell r="C224" t="str">
            <v>Mount Pleasant</v>
          </cell>
          <cell r="D224">
            <v>1</v>
          </cell>
          <cell r="G224">
            <v>1</v>
          </cell>
        </row>
        <row r="225">
          <cell r="B225" t="str">
            <v>30031</v>
          </cell>
          <cell r="C225" t="str">
            <v>Mill A</v>
          </cell>
          <cell r="D225">
            <v>1</v>
          </cell>
          <cell r="G225">
            <v>1</v>
          </cell>
        </row>
        <row r="226">
          <cell r="B226" t="str">
            <v>30303</v>
          </cell>
          <cell r="C226" t="str">
            <v>Stevenson-Carson</v>
          </cell>
          <cell r="D226">
            <v>1</v>
          </cell>
          <cell r="G226">
            <v>1</v>
          </cell>
        </row>
        <row r="227">
          <cell r="B227" t="str">
            <v>31002</v>
          </cell>
          <cell r="C227" t="str">
            <v>Everett</v>
          </cell>
          <cell r="E227">
            <v>1</v>
          </cell>
          <cell r="H227">
            <v>1</v>
          </cell>
        </row>
        <row r="228">
          <cell r="B228" t="str">
            <v>31004</v>
          </cell>
          <cell r="C228" t="str">
            <v>Lake Stevens</v>
          </cell>
          <cell r="D228">
            <v>0.79100000000000004</v>
          </cell>
          <cell r="E228">
            <v>0.20899999999999999</v>
          </cell>
          <cell r="G228">
            <v>1</v>
          </cell>
        </row>
        <row r="229">
          <cell r="B229" t="str">
            <v>31006</v>
          </cell>
          <cell r="C229" t="str">
            <v>Mukilteo</v>
          </cell>
          <cell r="D229">
            <v>0.81</v>
          </cell>
          <cell r="E229">
            <v>0.19</v>
          </cell>
          <cell r="G229">
            <v>1</v>
          </cell>
        </row>
        <row r="230">
          <cell r="B230" t="str">
            <v>31015</v>
          </cell>
          <cell r="C230" t="str">
            <v>Edmonds</v>
          </cell>
          <cell r="D230">
            <v>0.95</v>
          </cell>
          <cell r="E230">
            <v>0.05</v>
          </cell>
          <cell r="G230">
            <v>0.95</v>
          </cell>
          <cell r="H230">
            <v>0.05</v>
          </cell>
        </row>
        <row r="231">
          <cell r="B231" t="str">
            <v>31016</v>
          </cell>
          <cell r="C231" t="str">
            <v>Arlington</v>
          </cell>
          <cell r="D231">
            <v>0.91600000000000004</v>
          </cell>
          <cell r="E231">
            <v>8.4000000000000005E-2</v>
          </cell>
          <cell r="G231">
            <v>0.91600000000000004</v>
          </cell>
          <cell r="H231">
            <v>8.4000000000000005E-2</v>
          </cell>
        </row>
        <row r="232">
          <cell r="B232" t="str">
            <v>31025</v>
          </cell>
          <cell r="C232" t="str">
            <v>Marysville</v>
          </cell>
          <cell r="D232">
            <v>1</v>
          </cell>
          <cell r="G232">
            <v>1</v>
          </cell>
        </row>
        <row r="233">
          <cell r="B233" t="str">
            <v>31063</v>
          </cell>
          <cell r="C233" t="str">
            <v>Index</v>
          </cell>
          <cell r="D233">
            <v>1</v>
          </cell>
          <cell r="G233">
            <v>1</v>
          </cell>
        </row>
        <row r="234">
          <cell r="B234" t="str">
            <v>31103</v>
          </cell>
          <cell r="C234" t="str">
            <v>Monroe</v>
          </cell>
          <cell r="D234">
            <v>1</v>
          </cell>
          <cell r="G234">
            <v>1</v>
          </cell>
        </row>
        <row r="235">
          <cell r="B235" t="str">
            <v>31201</v>
          </cell>
          <cell r="C235" t="str">
            <v>Snohomish</v>
          </cell>
          <cell r="D235">
            <v>0.85199999999999998</v>
          </cell>
          <cell r="E235">
            <v>0.14799999999999999</v>
          </cell>
          <cell r="G235">
            <v>0.5</v>
          </cell>
          <cell r="H235">
            <v>0.5</v>
          </cell>
        </row>
        <row r="236">
          <cell r="B236" t="str">
            <v>31306</v>
          </cell>
          <cell r="C236" t="str">
            <v>Lakewood</v>
          </cell>
          <cell r="D236">
            <v>1</v>
          </cell>
          <cell r="G236">
            <v>1</v>
          </cell>
        </row>
        <row r="237">
          <cell r="B237" t="str">
            <v>31311</v>
          </cell>
          <cell r="C237" t="str">
            <v>Sultan</v>
          </cell>
          <cell r="D237">
            <v>1</v>
          </cell>
          <cell r="G237">
            <v>1</v>
          </cell>
        </row>
        <row r="238">
          <cell r="B238" t="str">
            <v>31330</v>
          </cell>
          <cell r="C238" t="str">
            <v>Darrington</v>
          </cell>
          <cell r="D238">
            <v>1</v>
          </cell>
          <cell r="G238">
            <v>1</v>
          </cell>
        </row>
        <row r="239">
          <cell r="B239" t="str">
            <v>31332</v>
          </cell>
          <cell r="C239" t="str">
            <v>Granite Falls</v>
          </cell>
          <cell r="D239">
            <v>0.5</v>
          </cell>
          <cell r="E239">
            <v>0.5</v>
          </cell>
          <cell r="G239">
            <v>0.5</v>
          </cell>
          <cell r="H239">
            <v>0.5</v>
          </cell>
        </row>
        <row r="240">
          <cell r="B240" t="str">
            <v>31401</v>
          </cell>
          <cell r="C240" t="str">
            <v>Stanwood</v>
          </cell>
          <cell r="D240">
            <v>1</v>
          </cell>
          <cell r="G240">
            <v>1</v>
          </cell>
        </row>
        <row r="241">
          <cell r="B241" t="str">
            <v>32081</v>
          </cell>
          <cell r="C241" t="str">
            <v>Spokane</v>
          </cell>
          <cell r="E241">
            <v>1</v>
          </cell>
          <cell r="H241">
            <v>1</v>
          </cell>
        </row>
        <row r="242">
          <cell r="B242" t="str">
            <v>32123</v>
          </cell>
          <cell r="C242" t="str">
            <v>Orchard Prairie</v>
          </cell>
          <cell r="D242">
            <v>1</v>
          </cell>
          <cell r="G242">
            <v>1</v>
          </cell>
        </row>
        <row r="243">
          <cell r="B243" t="str">
            <v>32312</v>
          </cell>
          <cell r="C243" t="str">
            <v>Great Northern</v>
          </cell>
          <cell r="D243">
            <v>1</v>
          </cell>
          <cell r="G243">
            <v>1</v>
          </cell>
        </row>
        <row r="244">
          <cell r="B244" t="str">
            <v>32325</v>
          </cell>
          <cell r="C244" t="str">
            <v>Nine Mile Falls</v>
          </cell>
          <cell r="D244">
            <v>1</v>
          </cell>
          <cell r="G244">
            <v>1</v>
          </cell>
        </row>
        <row r="245">
          <cell r="B245" t="str">
            <v>32326</v>
          </cell>
          <cell r="C245" t="str">
            <v>Medical Lake</v>
          </cell>
          <cell r="D245">
            <v>1</v>
          </cell>
          <cell r="G245">
            <v>1</v>
          </cell>
        </row>
        <row r="246">
          <cell r="B246" t="str">
            <v>32354</v>
          </cell>
          <cell r="C246" t="str">
            <v>Mead</v>
          </cell>
          <cell r="D246">
            <v>1</v>
          </cell>
          <cell r="G246">
            <v>1</v>
          </cell>
        </row>
        <row r="247">
          <cell r="B247" t="str">
            <v>32356</v>
          </cell>
          <cell r="C247" t="str">
            <v>Central Valley</v>
          </cell>
          <cell r="D247">
            <v>0.5</v>
          </cell>
          <cell r="E247">
            <v>0.5</v>
          </cell>
          <cell r="G247">
            <v>0.5</v>
          </cell>
          <cell r="H247">
            <v>0.5</v>
          </cell>
        </row>
        <row r="248">
          <cell r="B248" t="str">
            <v>32358</v>
          </cell>
          <cell r="C248" t="str">
            <v>Freeman</v>
          </cell>
          <cell r="D248">
            <v>1</v>
          </cell>
          <cell r="G248">
            <v>1</v>
          </cell>
        </row>
        <row r="249">
          <cell r="B249" t="str">
            <v>32360</v>
          </cell>
          <cell r="C249" t="str">
            <v>Cheney</v>
          </cell>
          <cell r="D249">
            <v>1</v>
          </cell>
          <cell r="G249">
            <v>1</v>
          </cell>
        </row>
        <row r="250">
          <cell r="B250" t="str">
            <v>32361</v>
          </cell>
          <cell r="C250" t="str">
            <v>East Valley (Spokane)</v>
          </cell>
          <cell r="D250">
            <v>1</v>
          </cell>
          <cell r="G250">
            <v>1</v>
          </cell>
        </row>
        <row r="251">
          <cell r="B251" t="str">
            <v>32362</v>
          </cell>
          <cell r="C251" t="str">
            <v>Liberty</v>
          </cell>
          <cell r="D251">
            <v>1</v>
          </cell>
          <cell r="G251">
            <v>1</v>
          </cell>
        </row>
        <row r="252">
          <cell r="B252" t="str">
            <v>32363</v>
          </cell>
          <cell r="C252" t="str">
            <v>West Valley (Spokane)</v>
          </cell>
          <cell r="D252">
            <v>1</v>
          </cell>
          <cell r="H252">
            <v>1</v>
          </cell>
        </row>
        <row r="253">
          <cell r="B253" t="str">
            <v>32414</v>
          </cell>
          <cell r="C253" t="str">
            <v>Deer Park</v>
          </cell>
          <cell r="D253">
            <v>1</v>
          </cell>
          <cell r="G253">
            <v>1</v>
          </cell>
        </row>
        <row r="254">
          <cell r="B254" t="str">
            <v>32416</v>
          </cell>
          <cell r="C254" t="str">
            <v>Riverside</v>
          </cell>
          <cell r="D254">
            <v>1</v>
          </cell>
          <cell r="G254">
            <v>1</v>
          </cell>
        </row>
        <row r="255">
          <cell r="B255" t="str">
            <v>32901</v>
          </cell>
          <cell r="C255" t="str">
            <v>Spokane Int'l Charter</v>
          </cell>
          <cell r="D255">
            <v>1</v>
          </cell>
          <cell r="G255">
            <v>1</v>
          </cell>
        </row>
        <row r="256">
          <cell r="B256" t="str">
            <v>32903</v>
          </cell>
          <cell r="C256" t="str">
            <v>Lumen Charter</v>
          </cell>
          <cell r="D256">
            <v>1</v>
          </cell>
          <cell r="G256">
            <v>1</v>
          </cell>
        </row>
        <row r="257">
          <cell r="B257" t="str">
            <v>32907</v>
          </cell>
          <cell r="C257" t="str">
            <v>Innovation Spokane (Pride) Charter</v>
          </cell>
          <cell r="D257">
            <v>1</v>
          </cell>
          <cell r="G257">
            <v>1</v>
          </cell>
        </row>
        <row r="258">
          <cell r="B258" t="str">
            <v>33030</v>
          </cell>
          <cell r="C258" t="str">
            <v>Onion Creek</v>
          </cell>
          <cell r="D258">
            <v>0.5</v>
          </cell>
          <cell r="E258">
            <v>0.5</v>
          </cell>
          <cell r="G258">
            <v>0.5</v>
          </cell>
          <cell r="H258">
            <v>0.5</v>
          </cell>
        </row>
        <row r="259">
          <cell r="B259" t="str">
            <v>33036</v>
          </cell>
          <cell r="C259" t="str">
            <v>Chewelah</v>
          </cell>
          <cell r="D259">
            <v>1</v>
          </cell>
          <cell r="G259">
            <v>1</v>
          </cell>
        </row>
        <row r="260">
          <cell r="B260" t="str">
            <v>33049</v>
          </cell>
          <cell r="C260" t="str">
            <v>Wellpinit</v>
          </cell>
          <cell r="E260">
            <v>1</v>
          </cell>
          <cell r="H260">
            <v>1</v>
          </cell>
        </row>
        <row r="261">
          <cell r="B261" t="str">
            <v>33070</v>
          </cell>
          <cell r="C261" t="str">
            <v>Valley</v>
          </cell>
          <cell r="D261">
            <v>1</v>
          </cell>
          <cell r="G261">
            <v>1</v>
          </cell>
        </row>
        <row r="262">
          <cell r="B262" t="str">
            <v>33115</v>
          </cell>
          <cell r="C262" t="str">
            <v>Colville</v>
          </cell>
          <cell r="F262">
            <v>1</v>
          </cell>
          <cell r="G262">
            <v>1</v>
          </cell>
        </row>
        <row r="263">
          <cell r="B263" t="str">
            <v>33183</v>
          </cell>
          <cell r="C263" t="str">
            <v>Loon Lake</v>
          </cell>
          <cell r="D263">
            <v>1</v>
          </cell>
          <cell r="G263">
            <v>1</v>
          </cell>
        </row>
        <row r="264">
          <cell r="B264" t="str">
            <v>33202</v>
          </cell>
          <cell r="C264" t="str">
            <v>Summit Valley</v>
          </cell>
          <cell r="D264">
            <v>1</v>
          </cell>
          <cell r="G264">
            <v>1</v>
          </cell>
        </row>
        <row r="265">
          <cell r="B265" t="str">
            <v>33205</v>
          </cell>
          <cell r="C265" t="str">
            <v>Evergreen (Stevevenson)</v>
          </cell>
          <cell r="D265">
            <v>1</v>
          </cell>
          <cell r="G265">
            <v>1</v>
          </cell>
        </row>
        <row r="266">
          <cell r="B266" t="str">
            <v>33206</v>
          </cell>
          <cell r="C266" t="str">
            <v>Columbia (Stevenson)</v>
          </cell>
          <cell r="D266">
            <v>1</v>
          </cell>
          <cell r="G266">
            <v>1</v>
          </cell>
        </row>
        <row r="267">
          <cell r="B267" t="str">
            <v>33207</v>
          </cell>
          <cell r="C267" t="str">
            <v>Mary Walker</v>
          </cell>
          <cell r="D267">
            <v>1</v>
          </cell>
          <cell r="G267">
            <v>1</v>
          </cell>
        </row>
        <row r="268">
          <cell r="B268" t="str">
            <v>33211</v>
          </cell>
          <cell r="C268" t="str">
            <v>Northport</v>
          </cell>
          <cell r="D268">
            <v>1</v>
          </cell>
          <cell r="G268">
            <v>1</v>
          </cell>
        </row>
        <row r="269">
          <cell r="B269" t="str">
            <v>33212</v>
          </cell>
          <cell r="C269" t="str">
            <v>Kettle Falls</v>
          </cell>
          <cell r="D269">
            <v>1</v>
          </cell>
          <cell r="G269">
            <v>1</v>
          </cell>
        </row>
        <row r="270">
          <cell r="B270" t="str">
            <v>34002</v>
          </cell>
          <cell r="C270" t="str">
            <v>Yelm</v>
          </cell>
          <cell r="D270">
            <v>1</v>
          </cell>
          <cell r="G270">
            <v>1</v>
          </cell>
        </row>
        <row r="271">
          <cell r="B271" t="str">
            <v>34003</v>
          </cell>
          <cell r="C271" t="str">
            <v>North Thurston</v>
          </cell>
          <cell r="D271">
            <v>1</v>
          </cell>
          <cell r="G271">
            <v>1</v>
          </cell>
        </row>
        <row r="272">
          <cell r="B272" t="str">
            <v>34033</v>
          </cell>
          <cell r="C272" t="str">
            <v>Tumwater</v>
          </cell>
          <cell r="D272">
            <v>0.75</v>
          </cell>
          <cell r="E272">
            <v>0.25</v>
          </cell>
          <cell r="G272">
            <v>0.75</v>
          </cell>
          <cell r="H272">
            <v>0.25</v>
          </cell>
        </row>
        <row r="273">
          <cell r="B273" t="str">
            <v>34111</v>
          </cell>
          <cell r="C273" t="str">
            <v>Olympia</v>
          </cell>
          <cell r="D273">
            <v>1</v>
          </cell>
          <cell r="G273">
            <v>1</v>
          </cell>
        </row>
        <row r="274">
          <cell r="B274" t="str">
            <v>34307</v>
          </cell>
          <cell r="C274" t="str">
            <v>Rainier</v>
          </cell>
          <cell r="D274">
            <v>0.7</v>
          </cell>
          <cell r="E274">
            <v>0.3</v>
          </cell>
          <cell r="G274">
            <v>1</v>
          </cell>
        </row>
        <row r="275">
          <cell r="B275" t="str">
            <v>34324</v>
          </cell>
          <cell r="C275" t="str">
            <v>Griffin</v>
          </cell>
          <cell r="D275">
            <v>1</v>
          </cell>
          <cell r="G275">
            <v>1</v>
          </cell>
        </row>
        <row r="276">
          <cell r="B276" t="str">
            <v>34401</v>
          </cell>
          <cell r="C276" t="str">
            <v>Rochester</v>
          </cell>
          <cell r="D276">
            <v>1</v>
          </cell>
          <cell r="G276">
            <v>1</v>
          </cell>
        </row>
        <row r="277">
          <cell r="B277" t="str">
            <v>34402</v>
          </cell>
          <cell r="C277" t="str">
            <v>Tenino</v>
          </cell>
          <cell r="D277">
            <v>0.56000000000000005</v>
          </cell>
          <cell r="E277">
            <v>0.44</v>
          </cell>
          <cell r="G277">
            <v>1</v>
          </cell>
        </row>
        <row r="278">
          <cell r="B278" t="str">
            <v>34901</v>
          </cell>
          <cell r="C278" t="str">
            <v>Wa He Lut Tribal</v>
          </cell>
          <cell r="D278">
            <v>1</v>
          </cell>
          <cell r="G278">
            <v>1</v>
          </cell>
        </row>
        <row r="279">
          <cell r="B279" t="str">
            <v>35200</v>
          </cell>
          <cell r="C279" t="str">
            <v>Wahkiakum</v>
          </cell>
          <cell r="D279">
            <v>1</v>
          </cell>
          <cell r="G279">
            <v>1</v>
          </cell>
        </row>
        <row r="280">
          <cell r="B280" t="str">
            <v>36101</v>
          </cell>
          <cell r="C280" t="str">
            <v>Dixie</v>
          </cell>
          <cell r="D280">
            <v>1</v>
          </cell>
          <cell r="G280">
            <v>1</v>
          </cell>
        </row>
        <row r="281">
          <cell r="B281" t="str">
            <v>36140</v>
          </cell>
          <cell r="C281" t="str">
            <v>Walla Walla</v>
          </cell>
          <cell r="D281">
            <v>1</v>
          </cell>
          <cell r="G281">
            <v>1</v>
          </cell>
        </row>
        <row r="282">
          <cell r="B282" t="str">
            <v>36250</v>
          </cell>
          <cell r="C282" t="str">
            <v>College Place</v>
          </cell>
          <cell r="D282">
            <v>1</v>
          </cell>
          <cell r="H282">
            <v>1</v>
          </cell>
        </row>
        <row r="283">
          <cell r="B283" t="str">
            <v>36300</v>
          </cell>
          <cell r="C283" t="str">
            <v>Touchet</v>
          </cell>
          <cell r="D283">
            <v>0.5</v>
          </cell>
          <cell r="E283">
            <v>0.5</v>
          </cell>
          <cell r="G283">
            <v>0.5</v>
          </cell>
          <cell r="H283">
            <v>0.5</v>
          </cell>
        </row>
        <row r="284">
          <cell r="B284" t="str">
            <v>36400</v>
          </cell>
          <cell r="C284" t="str">
            <v>Columbia (Walla)</v>
          </cell>
          <cell r="D284">
            <v>1</v>
          </cell>
          <cell r="G284">
            <v>1</v>
          </cell>
        </row>
        <row r="285">
          <cell r="B285" t="str">
            <v>36401</v>
          </cell>
          <cell r="C285" t="str">
            <v>Waitsburg</v>
          </cell>
          <cell r="D285">
            <v>1</v>
          </cell>
          <cell r="G285">
            <v>1</v>
          </cell>
        </row>
        <row r="286">
          <cell r="B286" t="str">
            <v>36402</v>
          </cell>
          <cell r="C286" t="str">
            <v>Prescott</v>
          </cell>
          <cell r="D286">
            <v>1</v>
          </cell>
          <cell r="G286">
            <v>1</v>
          </cell>
        </row>
        <row r="287">
          <cell r="B287" t="str">
            <v>37501</v>
          </cell>
          <cell r="C287" t="str">
            <v>Bellingham</v>
          </cell>
          <cell r="D287">
            <v>1</v>
          </cell>
          <cell r="G287">
            <v>1</v>
          </cell>
        </row>
        <row r="288">
          <cell r="B288" t="str">
            <v>37502</v>
          </cell>
          <cell r="C288" t="str">
            <v>Ferndale</v>
          </cell>
          <cell r="D288">
            <v>1</v>
          </cell>
          <cell r="G288">
            <v>1</v>
          </cell>
        </row>
        <row r="289">
          <cell r="B289" t="str">
            <v>37503</v>
          </cell>
          <cell r="C289" t="str">
            <v>Blaine</v>
          </cell>
          <cell r="E289">
            <v>1</v>
          </cell>
          <cell r="G289">
            <v>1</v>
          </cell>
        </row>
        <row r="290">
          <cell r="B290" t="str">
            <v>37504</v>
          </cell>
          <cell r="C290" t="str">
            <v>Lynden</v>
          </cell>
          <cell r="D290">
            <v>0.75</v>
          </cell>
          <cell r="E290">
            <v>0.25</v>
          </cell>
          <cell r="G290">
            <v>0.75</v>
          </cell>
          <cell r="H290">
            <v>0.25</v>
          </cell>
        </row>
        <row r="291">
          <cell r="B291" t="str">
            <v>37505</v>
          </cell>
          <cell r="C291" t="str">
            <v>Meridian</v>
          </cell>
          <cell r="D291">
            <v>1</v>
          </cell>
          <cell r="G291">
            <v>1</v>
          </cell>
        </row>
        <row r="292">
          <cell r="B292" t="str">
            <v>37506</v>
          </cell>
          <cell r="C292" t="str">
            <v>Nooksack Valley</v>
          </cell>
          <cell r="D292">
            <v>1</v>
          </cell>
          <cell r="G292">
            <v>1</v>
          </cell>
        </row>
        <row r="293">
          <cell r="B293" t="str">
            <v>37507</v>
          </cell>
          <cell r="C293" t="str">
            <v>Mount Baker</v>
          </cell>
          <cell r="D293">
            <v>1</v>
          </cell>
          <cell r="G293">
            <v>1</v>
          </cell>
        </row>
        <row r="294">
          <cell r="B294" t="str">
            <v>37902</v>
          </cell>
          <cell r="C294" t="str">
            <v>Whatcom Int'g Charter</v>
          </cell>
          <cell r="D294">
            <v>1</v>
          </cell>
          <cell r="G294">
            <v>1</v>
          </cell>
        </row>
        <row r="295">
          <cell r="B295" t="str">
            <v>38126</v>
          </cell>
          <cell r="C295" t="str">
            <v>Lacrosse Joint</v>
          </cell>
          <cell r="D295">
            <v>1</v>
          </cell>
          <cell r="G295">
            <v>1</v>
          </cell>
        </row>
        <row r="296">
          <cell r="B296" t="str">
            <v>38264</v>
          </cell>
          <cell r="C296" t="str">
            <v>Lamont</v>
          </cell>
          <cell r="D296">
            <v>1</v>
          </cell>
          <cell r="G296">
            <v>1</v>
          </cell>
        </row>
        <row r="297">
          <cell r="B297" t="str">
            <v>38265</v>
          </cell>
          <cell r="C297" t="str">
            <v>Tekoa</v>
          </cell>
          <cell r="D297">
            <v>1</v>
          </cell>
          <cell r="G297">
            <v>1</v>
          </cell>
        </row>
        <row r="298">
          <cell r="B298" t="str">
            <v>38267</v>
          </cell>
          <cell r="C298" t="str">
            <v>Pullman</v>
          </cell>
          <cell r="E298">
            <v>1</v>
          </cell>
          <cell r="H298">
            <v>1</v>
          </cell>
        </row>
        <row r="299">
          <cell r="B299" t="str">
            <v>38300</v>
          </cell>
          <cell r="C299" t="str">
            <v>Colfax</v>
          </cell>
          <cell r="D299">
            <v>1</v>
          </cell>
          <cell r="G299">
            <v>1</v>
          </cell>
        </row>
        <row r="300">
          <cell r="B300" t="str">
            <v>38301</v>
          </cell>
          <cell r="C300" t="str">
            <v>Palouse</v>
          </cell>
          <cell r="D300">
            <v>1</v>
          </cell>
          <cell r="G300">
            <v>1</v>
          </cell>
        </row>
        <row r="301">
          <cell r="B301" t="str">
            <v>38302</v>
          </cell>
          <cell r="C301" t="str">
            <v>Garfield</v>
          </cell>
          <cell r="D301">
            <v>1</v>
          </cell>
          <cell r="G301">
            <v>1</v>
          </cell>
        </row>
        <row r="302">
          <cell r="B302" t="str">
            <v>38304</v>
          </cell>
          <cell r="C302" t="str">
            <v>Steptoe</v>
          </cell>
          <cell r="D302">
            <v>1</v>
          </cell>
          <cell r="G302">
            <v>1</v>
          </cell>
        </row>
        <row r="303">
          <cell r="B303" t="str">
            <v>38306</v>
          </cell>
          <cell r="C303" t="str">
            <v>Colton</v>
          </cell>
          <cell r="D303">
            <v>1</v>
          </cell>
          <cell r="G303">
            <v>1</v>
          </cell>
        </row>
        <row r="304">
          <cell r="B304" t="str">
            <v>38308</v>
          </cell>
          <cell r="C304" t="str">
            <v>Endicott</v>
          </cell>
          <cell r="D304">
            <v>1</v>
          </cell>
          <cell r="G304">
            <v>1</v>
          </cell>
        </row>
        <row r="305">
          <cell r="B305" t="str">
            <v>38320</v>
          </cell>
          <cell r="C305" t="str">
            <v>Rosalia</v>
          </cell>
          <cell r="D305">
            <v>1</v>
          </cell>
          <cell r="G305">
            <v>1</v>
          </cell>
        </row>
        <row r="306">
          <cell r="B306" t="str">
            <v>38322</v>
          </cell>
          <cell r="C306" t="str">
            <v>St John</v>
          </cell>
          <cell r="D306">
            <v>1</v>
          </cell>
          <cell r="G306">
            <v>1</v>
          </cell>
        </row>
        <row r="307">
          <cell r="B307" t="str">
            <v>38324</v>
          </cell>
          <cell r="C307" t="str">
            <v>Oakesdale</v>
          </cell>
          <cell r="D307">
            <v>1</v>
          </cell>
          <cell r="G307">
            <v>1</v>
          </cell>
        </row>
        <row r="308">
          <cell r="B308" t="str">
            <v>39002</v>
          </cell>
          <cell r="C308" t="str">
            <v>Union Gap</v>
          </cell>
          <cell r="D308">
            <v>0.75</v>
          </cell>
          <cell r="E308">
            <v>0.25</v>
          </cell>
          <cell r="G308">
            <v>0.75</v>
          </cell>
          <cell r="H308">
            <v>0.25</v>
          </cell>
        </row>
        <row r="309">
          <cell r="B309" t="str">
            <v>39003</v>
          </cell>
          <cell r="C309" t="str">
            <v>Naches Valley</v>
          </cell>
          <cell r="D309">
            <v>1</v>
          </cell>
          <cell r="G309">
            <v>1</v>
          </cell>
        </row>
        <row r="310">
          <cell r="B310" t="str">
            <v>39007</v>
          </cell>
          <cell r="C310" t="str">
            <v>Yakima</v>
          </cell>
          <cell r="D310">
            <v>1</v>
          </cell>
          <cell r="G310">
            <v>1</v>
          </cell>
        </row>
        <row r="311">
          <cell r="B311" t="str">
            <v>39090</v>
          </cell>
          <cell r="C311" t="str">
            <v>East Valley (Yakima)</v>
          </cell>
          <cell r="D311">
            <v>1</v>
          </cell>
          <cell r="G311">
            <v>1</v>
          </cell>
        </row>
        <row r="312">
          <cell r="B312" t="str">
            <v>39119</v>
          </cell>
          <cell r="C312" t="str">
            <v>Selah</v>
          </cell>
          <cell r="D312">
            <v>0.8</v>
          </cell>
          <cell r="E312">
            <v>0.2</v>
          </cell>
          <cell r="G312">
            <v>0.8</v>
          </cell>
          <cell r="H312">
            <v>0.2</v>
          </cell>
        </row>
        <row r="313">
          <cell r="B313" t="str">
            <v>39120</v>
          </cell>
          <cell r="C313" t="str">
            <v>Mabton</v>
          </cell>
          <cell r="D313">
            <v>0.86399999999999999</v>
          </cell>
          <cell r="E313">
            <v>0.13600000000000001</v>
          </cell>
          <cell r="H313">
            <v>1</v>
          </cell>
        </row>
        <row r="314">
          <cell r="B314" t="str">
            <v>39200</v>
          </cell>
          <cell r="C314" t="str">
            <v>Grandview</v>
          </cell>
          <cell r="D314">
            <v>1</v>
          </cell>
          <cell r="G314">
            <v>1</v>
          </cell>
        </row>
        <row r="315">
          <cell r="B315" t="str">
            <v>39201</v>
          </cell>
          <cell r="C315" t="str">
            <v>Sunnyside</v>
          </cell>
          <cell r="D315">
            <v>0.58599999999999997</v>
          </cell>
          <cell r="E315">
            <v>0.41399999999999998</v>
          </cell>
          <cell r="G315">
            <v>0.75</v>
          </cell>
          <cell r="H315">
            <v>0.25</v>
          </cell>
        </row>
        <row r="316">
          <cell r="B316" t="str">
            <v>39202</v>
          </cell>
          <cell r="C316" t="str">
            <v>Toppenish</v>
          </cell>
          <cell r="D316">
            <v>1</v>
          </cell>
          <cell r="G316">
            <v>1</v>
          </cell>
        </row>
        <row r="317">
          <cell r="B317" t="str">
            <v>39203</v>
          </cell>
          <cell r="C317" t="str">
            <v>Highland</v>
          </cell>
          <cell r="D317">
            <v>1</v>
          </cell>
          <cell r="G317">
            <v>1</v>
          </cell>
        </row>
        <row r="318">
          <cell r="B318" t="str">
            <v>39204</v>
          </cell>
          <cell r="C318" t="str">
            <v>Granger</v>
          </cell>
          <cell r="D318">
            <v>0.9</v>
          </cell>
          <cell r="E318">
            <v>0.1</v>
          </cell>
          <cell r="G318">
            <v>0.9</v>
          </cell>
          <cell r="H318">
            <v>0.1</v>
          </cell>
        </row>
        <row r="319">
          <cell r="B319" t="str">
            <v>39205</v>
          </cell>
          <cell r="C319" t="str">
            <v>Zillah</v>
          </cell>
          <cell r="D319">
            <v>0.75</v>
          </cell>
          <cell r="E319">
            <v>0.25</v>
          </cell>
          <cell r="G319">
            <v>0.75</v>
          </cell>
          <cell r="H319">
            <v>0.25</v>
          </cell>
        </row>
        <row r="320">
          <cell r="B320" t="str">
            <v>39207</v>
          </cell>
          <cell r="C320" t="str">
            <v>Wapato</v>
          </cell>
          <cell r="D320">
            <v>0.8</v>
          </cell>
          <cell r="E320">
            <v>0.2</v>
          </cell>
          <cell r="G320">
            <v>0.8</v>
          </cell>
          <cell r="H320">
            <v>0.2</v>
          </cell>
        </row>
        <row r="321">
          <cell r="B321" t="str">
            <v>39208</v>
          </cell>
          <cell r="C321" t="str">
            <v>West Valley (Yakima)</v>
          </cell>
          <cell r="D321">
            <v>0.6</v>
          </cell>
          <cell r="E321">
            <v>0.4</v>
          </cell>
          <cell r="G321">
            <v>0.6</v>
          </cell>
          <cell r="H321">
            <v>0.4</v>
          </cell>
        </row>
        <row r="322">
          <cell r="B322" t="str">
            <v>39209</v>
          </cell>
          <cell r="C322" t="str">
            <v>Mount Adams</v>
          </cell>
          <cell r="D322">
            <v>1</v>
          </cell>
          <cell r="G322">
            <v>1</v>
          </cell>
        </row>
        <row r="323">
          <cell r="B323" t="str">
            <v>39901</v>
          </cell>
          <cell r="C323" t="str">
            <v>Yakama Nation Tribal</v>
          </cell>
          <cell r="D323">
            <v>1</v>
          </cell>
          <cell r="G32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10D6-4947-4372-961D-DAFD72FF6949}">
  <dimension ref="A1:K324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0.109375" bestFit="1" customWidth="1"/>
    <col min="2" max="2" width="51.88671875" customWidth="1"/>
    <col min="3" max="3" width="15.77734375" style="4" customWidth="1"/>
    <col min="4" max="4" width="18.44140625" style="4" customWidth="1"/>
    <col min="5" max="5" width="13.88671875" customWidth="1"/>
    <col min="6" max="6" width="8.5546875" style="10" customWidth="1"/>
    <col min="7" max="8" width="10.77734375" style="10" customWidth="1"/>
    <col min="9" max="9" width="20.109375" customWidth="1"/>
    <col min="10" max="10" width="23.33203125" customWidth="1"/>
    <col min="11" max="11" width="15" customWidth="1"/>
  </cols>
  <sheetData>
    <row r="1" spans="1:11" s="1" customFormat="1" x14ac:dyDescent="0.3">
      <c r="A1" s="1" t="s">
        <v>0</v>
      </c>
      <c r="B1" s="1" t="s">
        <v>1</v>
      </c>
      <c r="C1" s="3" t="s">
        <v>2</v>
      </c>
      <c r="D1" s="3" t="s">
        <v>3</v>
      </c>
      <c r="E1" s="1" t="s">
        <v>4</v>
      </c>
      <c r="F1" s="9" t="s">
        <v>5</v>
      </c>
      <c r="G1" s="9" t="s">
        <v>6</v>
      </c>
      <c r="H1" s="9" t="s">
        <v>650</v>
      </c>
      <c r="I1" s="2" t="s">
        <v>7</v>
      </c>
      <c r="J1" s="2" t="s">
        <v>8</v>
      </c>
      <c r="K1" s="2" t="s">
        <v>649</v>
      </c>
    </row>
    <row r="2" spans="1:11" x14ac:dyDescent="0.3">
      <c r="A2" t="s">
        <v>9</v>
      </c>
      <c r="B2" t="s">
        <v>329</v>
      </c>
      <c r="C2" s="4">
        <f>VLOOKUP(A2, [1]Tbl2425!$B$8:$G$327,6,0)</f>
        <v>0</v>
      </c>
      <c r="D2" s="4">
        <f>VLOOKUP(A2, [2]Tbl2425!$B$8:$G$327,6,0)</f>
        <v>0</v>
      </c>
      <c r="E2" s="5">
        <f t="shared" ref="E2:E65" si="0">C2+D2</f>
        <v>0</v>
      </c>
      <c r="F2" s="10">
        <f>VLOOKUP(A2, [3]Sheet1!$B$5:$D$323,3,0)</f>
        <v>1</v>
      </c>
      <c r="G2" s="10">
        <f>VLOOKUP(A2, [3]Sheet1!$B$5:$E$323,4,0)</f>
        <v>0</v>
      </c>
      <c r="H2" s="10">
        <f>VLOOKUP(A2, [3]Sheet1!$B$5:$F$323,5,0)</f>
        <v>0</v>
      </c>
      <c r="I2" s="5">
        <f t="shared" ref="I2:I65" si="1">E2*F2</f>
        <v>0</v>
      </c>
      <c r="J2" s="5">
        <f t="shared" ref="J2:J65" si="2">E2*G2</f>
        <v>0</v>
      </c>
      <c r="K2" s="5">
        <f t="shared" ref="K2:K65" si="3">E2*H2</f>
        <v>0</v>
      </c>
    </row>
    <row r="3" spans="1:11" x14ac:dyDescent="0.3">
      <c r="A3" t="s">
        <v>10</v>
      </c>
      <c r="B3" t="s">
        <v>330</v>
      </c>
      <c r="C3" s="4">
        <f>VLOOKUP(A3, [1]Tbl2425!$B$8:$G$327,6,0)</f>
        <v>0</v>
      </c>
      <c r="D3" s="4">
        <f>VLOOKUP(A3, [2]Tbl2425!$B$8:$G$327,6,0)</f>
        <v>0</v>
      </c>
      <c r="E3" s="5">
        <f t="shared" si="0"/>
        <v>0</v>
      </c>
      <c r="F3" s="10">
        <f>VLOOKUP(A3, [3]Sheet1!$B$5:$D$323,3,0)</f>
        <v>1</v>
      </c>
      <c r="G3" s="10">
        <f>VLOOKUP(A3, [3]Sheet1!$B$5:$E$323,4,0)</f>
        <v>0</v>
      </c>
      <c r="H3" s="10">
        <f>VLOOKUP(A3, [3]Sheet1!$B$5:$F$323,5,0)</f>
        <v>0</v>
      </c>
      <c r="I3" s="5">
        <f t="shared" si="1"/>
        <v>0</v>
      </c>
      <c r="J3" s="5">
        <f t="shared" si="2"/>
        <v>0</v>
      </c>
      <c r="K3" s="5">
        <f t="shared" si="3"/>
        <v>0</v>
      </c>
    </row>
    <row r="4" spans="1:11" x14ac:dyDescent="0.3">
      <c r="A4" t="s">
        <v>11</v>
      </c>
      <c r="B4" t="s">
        <v>331</v>
      </c>
      <c r="C4" s="4">
        <f>VLOOKUP(A4, [1]Tbl2425!$B$8:$G$327,6,0)</f>
        <v>224383.27</v>
      </c>
      <c r="D4" s="4">
        <f>VLOOKUP(A4, [2]Tbl2425!$B$8:$G$327,6,0)</f>
        <v>26508.92</v>
      </c>
      <c r="E4" s="5">
        <f t="shared" si="0"/>
        <v>250892.19</v>
      </c>
      <c r="F4" s="10">
        <f>VLOOKUP(A4, [3]Sheet1!$B$5:$D$323,3,0)</f>
        <v>0.95</v>
      </c>
      <c r="G4" s="10">
        <f>VLOOKUP(A4, [3]Sheet1!$B$5:$E$323,4,0)</f>
        <v>0.05</v>
      </c>
      <c r="H4" s="10">
        <f>VLOOKUP(A4, [3]Sheet1!$B$5:$F$323,5,0)</f>
        <v>0</v>
      </c>
      <c r="I4" s="5">
        <f t="shared" si="1"/>
        <v>238347.58049999998</v>
      </c>
      <c r="J4" s="5">
        <f t="shared" si="2"/>
        <v>12544.6095</v>
      </c>
      <c r="K4" s="5">
        <f t="shared" si="3"/>
        <v>0</v>
      </c>
    </row>
    <row r="5" spans="1:11" x14ac:dyDescent="0.3">
      <c r="A5" t="s">
        <v>12</v>
      </c>
      <c r="B5" t="s">
        <v>332</v>
      </c>
      <c r="C5" s="4">
        <f>VLOOKUP(A5, [1]Tbl2425!$B$8:$G$327,6,0)</f>
        <v>0</v>
      </c>
      <c r="D5" s="4">
        <f>VLOOKUP(A5, [2]Tbl2425!$B$8:$G$327,6,0)</f>
        <v>0</v>
      </c>
      <c r="E5" s="5">
        <f t="shared" si="0"/>
        <v>0</v>
      </c>
      <c r="F5" s="10">
        <f>VLOOKUP(A5, [3]Sheet1!$B$5:$D$323,3,0)</f>
        <v>1</v>
      </c>
      <c r="G5" s="10">
        <f>VLOOKUP(A5, [3]Sheet1!$B$5:$E$323,4,0)</f>
        <v>0</v>
      </c>
      <c r="H5" s="10">
        <f>VLOOKUP(A5, [3]Sheet1!$B$5:$F$323,5,0)</f>
        <v>0</v>
      </c>
      <c r="I5" s="5">
        <f t="shared" si="1"/>
        <v>0</v>
      </c>
      <c r="J5" s="5">
        <f t="shared" si="2"/>
        <v>0</v>
      </c>
      <c r="K5" s="5">
        <f t="shared" si="3"/>
        <v>0</v>
      </c>
    </row>
    <row r="6" spans="1:11" x14ac:dyDescent="0.3">
      <c r="A6" t="s">
        <v>13</v>
      </c>
      <c r="B6" t="s">
        <v>333</v>
      </c>
      <c r="C6" s="4">
        <f>VLOOKUP(A6, [1]Tbl2425!$B$8:$G$327,6,0)</f>
        <v>0</v>
      </c>
      <c r="D6" s="4">
        <f>VLOOKUP(A6, [2]Tbl2425!$B$8:$G$327,6,0)</f>
        <v>9407.68</v>
      </c>
      <c r="E6" s="5">
        <f t="shared" si="0"/>
        <v>9407.68</v>
      </c>
      <c r="F6" s="10">
        <f>VLOOKUP(A6, [3]Sheet1!$B$5:$D$323,3,0)</f>
        <v>1</v>
      </c>
      <c r="G6" s="10">
        <f>VLOOKUP(A6, [3]Sheet1!$B$5:$E$323,4,0)</f>
        <v>0</v>
      </c>
      <c r="H6" s="10">
        <f>VLOOKUP(A6, [3]Sheet1!$B$5:$F$323,5,0)</f>
        <v>0</v>
      </c>
      <c r="I6" s="5">
        <f t="shared" si="1"/>
        <v>9407.68</v>
      </c>
      <c r="J6" s="5">
        <f t="shared" si="2"/>
        <v>0</v>
      </c>
      <c r="K6" s="5">
        <f t="shared" si="3"/>
        <v>0</v>
      </c>
    </row>
    <row r="7" spans="1:11" x14ac:dyDescent="0.3">
      <c r="A7" t="s">
        <v>14</v>
      </c>
      <c r="B7" t="s">
        <v>334</v>
      </c>
      <c r="C7" s="4">
        <f>VLOOKUP(A7, [1]Tbl2425!$B$8:$G$327,6,0)</f>
        <v>0</v>
      </c>
      <c r="D7" s="4">
        <f>VLOOKUP(A7, [2]Tbl2425!$B$8:$G$327,6,0)</f>
        <v>0</v>
      </c>
      <c r="E7" s="5">
        <f t="shared" si="0"/>
        <v>0</v>
      </c>
      <c r="F7" s="10">
        <f>VLOOKUP(A7, [3]Sheet1!$B$5:$D$323,3,0)</f>
        <v>1</v>
      </c>
      <c r="G7" s="10">
        <f>VLOOKUP(A7, [3]Sheet1!$B$5:$E$323,4,0)</f>
        <v>0</v>
      </c>
      <c r="H7" s="10">
        <f>VLOOKUP(A7, [3]Sheet1!$B$5:$F$323,5,0)</f>
        <v>0</v>
      </c>
      <c r="I7" s="5">
        <f t="shared" si="1"/>
        <v>0</v>
      </c>
      <c r="J7" s="5">
        <f t="shared" si="2"/>
        <v>0</v>
      </c>
      <c r="K7" s="5">
        <f t="shared" si="3"/>
        <v>0</v>
      </c>
    </row>
    <row r="8" spans="1:11" x14ac:dyDescent="0.3">
      <c r="A8" t="s">
        <v>15</v>
      </c>
      <c r="B8" t="s">
        <v>335</v>
      </c>
      <c r="C8" s="4">
        <f>VLOOKUP(A8, [1]Tbl2425!$B$8:$G$327,6,0)</f>
        <v>0</v>
      </c>
      <c r="D8" s="4">
        <f>VLOOKUP(A8, [2]Tbl2425!$B$8:$G$327,6,0)</f>
        <v>0</v>
      </c>
      <c r="E8" s="5">
        <f t="shared" si="0"/>
        <v>0</v>
      </c>
      <c r="F8" s="10">
        <f>VLOOKUP(A8, [3]Sheet1!$B$5:$D$323,3,0)</f>
        <v>1</v>
      </c>
      <c r="G8" s="10">
        <f>VLOOKUP(A8, [3]Sheet1!$B$5:$E$323,4,0)</f>
        <v>0</v>
      </c>
      <c r="H8" s="10">
        <f>VLOOKUP(A8, [3]Sheet1!$B$5:$F$323,5,0)</f>
        <v>0</v>
      </c>
      <c r="I8" s="5">
        <f t="shared" si="1"/>
        <v>0</v>
      </c>
      <c r="J8" s="5">
        <f t="shared" si="2"/>
        <v>0</v>
      </c>
      <c r="K8" s="5">
        <f t="shared" si="3"/>
        <v>0</v>
      </c>
    </row>
    <row r="9" spans="1:11" x14ac:dyDescent="0.3">
      <c r="A9" t="s">
        <v>16</v>
      </c>
      <c r="B9" t="s">
        <v>336</v>
      </c>
      <c r="C9" s="4">
        <f>VLOOKUP(A9, [1]Tbl2425!$B$8:$G$327,6,0)</f>
        <v>301281.61</v>
      </c>
      <c r="D9" s="4">
        <f>VLOOKUP(A9, [2]Tbl2425!$B$8:$G$327,6,0)</f>
        <v>0</v>
      </c>
      <c r="E9" s="5">
        <f t="shared" si="0"/>
        <v>301281.61</v>
      </c>
      <c r="F9" s="10">
        <f>VLOOKUP(A9, [3]Sheet1!$B$5:$D$323,3,0)</f>
        <v>1</v>
      </c>
      <c r="G9" s="10">
        <f>VLOOKUP(A9, [3]Sheet1!$B$5:$E$323,4,0)</f>
        <v>0</v>
      </c>
      <c r="H9" s="10">
        <f>VLOOKUP(A9, [3]Sheet1!$B$5:$F$323,5,0)</f>
        <v>0</v>
      </c>
      <c r="I9" s="5">
        <f t="shared" si="1"/>
        <v>301281.61</v>
      </c>
      <c r="J9" s="5">
        <f t="shared" si="2"/>
        <v>0</v>
      </c>
      <c r="K9" s="5">
        <f t="shared" si="3"/>
        <v>0</v>
      </c>
    </row>
    <row r="10" spans="1:11" x14ac:dyDescent="0.3">
      <c r="A10" t="s">
        <v>17</v>
      </c>
      <c r="B10" t="s">
        <v>337</v>
      </c>
      <c r="C10" s="4">
        <f>VLOOKUP(A10, [1]Tbl2425!$B$8:$G$327,6,0)</f>
        <v>0</v>
      </c>
      <c r="D10" s="4">
        <f>VLOOKUP(A10, [2]Tbl2425!$B$8:$G$327,6,0)</f>
        <v>12392.47</v>
      </c>
      <c r="E10" s="5">
        <f t="shared" si="0"/>
        <v>12392.47</v>
      </c>
      <c r="F10" s="10">
        <f>VLOOKUP(A10, [3]Sheet1!$B$5:$D$323,3,0)</f>
        <v>1</v>
      </c>
      <c r="G10" s="10">
        <f>VLOOKUP(A10, [3]Sheet1!$B$5:$E$323,4,0)</f>
        <v>0</v>
      </c>
      <c r="H10" s="10">
        <f>VLOOKUP(A10, [3]Sheet1!$B$5:$F$323,5,0)</f>
        <v>0</v>
      </c>
      <c r="I10" s="5">
        <f t="shared" si="1"/>
        <v>12392.47</v>
      </c>
      <c r="J10" s="5">
        <f t="shared" si="2"/>
        <v>0</v>
      </c>
      <c r="K10" s="5">
        <f t="shared" si="3"/>
        <v>0</v>
      </c>
    </row>
    <row r="11" spans="1:11" x14ac:dyDescent="0.3">
      <c r="A11" t="s">
        <v>18</v>
      </c>
      <c r="B11" t="s">
        <v>338</v>
      </c>
      <c r="C11" s="4">
        <f>VLOOKUP(A11, [1]Tbl2425!$B$8:$G$327,6,0)</f>
        <v>0</v>
      </c>
      <c r="D11" s="4">
        <f>VLOOKUP(A11, [2]Tbl2425!$B$8:$G$327,6,0)</f>
        <v>13542.07</v>
      </c>
      <c r="E11" s="5">
        <f t="shared" si="0"/>
        <v>13542.07</v>
      </c>
      <c r="F11" s="10">
        <f>VLOOKUP(A11, [3]Sheet1!$B$5:$D$323,3,0)</f>
        <v>1</v>
      </c>
      <c r="G11" s="10">
        <f>VLOOKUP(A11, [3]Sheet1!$B$5:$E$323,4,0)</f>
        <v>0</v>
      </c>
      <c r="H11" s="10">
        <f>VLOOKUP(A11, [3]Sheet1!$B$5:$F$323,5,0)</f>
        <v>0</v>
      </c>
      <c r="I11" s="5">
        <f t="shared" si="1"/>
        <v>13542.07</v>
      </c>
      <c r="J11" s="5">
        <f t="shared" si="2"/>
        <v>0</v>
      </c>
      <c r="K11" s="5">
        <f t="shared" si="3"/>
        <v>0</v>
      </c>
    </row>
    <row r="12" spans="1:11" x14ac:dyDescent="0.3">
      <c r="A12" t="s">
        <v>19</v>
      </c>
      <c r="B12" t="s">
        <v>339</v>
      </c>
      <c r="C12" s="4">
        <f>VLOOKUP(A12, [1]Tbl2425!$B$8:$G$327,6,0)</f>
        <v>27847.58</v>
      </c>
      <c r="D12" s="4">
        <f>VLOOKUP(A12, [2]Tbl2425!$B$8:$G$327,6,0)</f>
        <v>858.51</v>
      </c>
      <c r="E12" s="5">
        <f t="shared" si="0"/>
        <v>28706.09</v>
      </c>
      <c r="F12" s="10">
        <f>VLOOKUP(A12, [3]Sheet1!$B$5:$D$323,3,0)</f>
        <v>1</v>
      </c>
      <c r="G12" s="10">
        <f>VLOOKUP(A12, [3]Sheet1!$B$5:$E$323,4,0)</f>
        <v>0</v>
      </c>
      <c r="H12" s="10">
        <f>VLOOKUP(A12, [3]Sheet1!$B$5:$F$323,5,0)</f>
        <v>0</v>
      </c>
      <c r="I12" s="5">
        <f t="shared" si="1"/>
        <v>28706.09</v>
      </c>
      <c r="J12" s="5">
        <f t="shared" si="2"/>
        <v>0</v>
      </c>
      <c r="K12" s="5">
        <f t="shared" si="3"/>
        <v>0</v>
      </c>
    </row>
    <row r="13" spans="1:11" x14ac:dyDescent="0.3">
      <c r="A13" t="s">
        <v>20</v>
      </c>
      <c r="B13" t="s">
        <v>340</v>
      </c>
      <c r="C13" s="4">
        <f>VLOOKUP(A13, [1]Tbl2425!$B$8:$G$327,6,0)</f>
        <v>63009.1</v>
      </c>
      <c r="D13" s="4">
        <f>VLOOKUP(A13, [2]Tbl2425!$B$8:$G$327,6,0)</f>
        <v>1240.68</v>
      </c>
      <c r="E13" s="5">
        <f t="shared" si="0"/>
        <v>64249.78</v>
      </c>
      <c r="F13" s="10">
        <f>VLOOKUP(A13, [3]Sheet1!$B$5:$D$323,3,0)</f>
        <v>1</v>
      </c>
      <c r="G13" s="10">
        <f>VLOOKUP(A13, [3]Sheet1!$B$5:$E$323,4,0)</f>
        <v>0</v>
      </c>
      <c r="H13" s="10">
        <f>VLOOKUP(A13, [3]Sheet1!$B$5:$F$323,5,0)</f>
        <v>0</v>
      </c>
      <c r="I13" s="5">
        <f t="shared" si="1"/>
        <v>64249.78</v>
      </c>
      <c r="J13" s="5">
        <f t="shared" si="2"/>
        <v>0</v>
      </c>
      <c r="K13" s="5">
        <f t="shared" si="3"/>
        <v>0</v>
      </c>
    </row>
    <row r="14" spans="1:11" x14ac:dyDescent="0.3">
      <c r="A14" t="s">
        <v>21</v>
      </c>
      <c r="B14" t="s">
        <v>341</v>
      </c>
      <c r="C14" s="4">
        <f>VLOOKUP(A14, [1]Tbl2425!$B$8:$G$327,6,0)</f>
        <v>645996.28</v>
      </c>
      <c r="D14" s="4">
        <f>VLOOKUP(A14, [2]Tbl2425!$B$8:$G$327,6,0)</f>
        <v>0</v>
      </c>
      <c r="E14" s="5">
        <f t="shared" si="0"/>
        <v>645996.28</v>
      </c>
      <c r="F14" s="10">
        <f>VLOOKUP(A14, [3]Sheet1!$B$5:$D$323,3,0)</f>
        <v>1</v>
      </c>
      <c r="G14" s="10">
        <f>VLOOKUP(A14, [3]Sheet1!$B$5:$E$323,4,0)</f>
        <v>0</v>
      </c>
      <c r="H14" s="10">
        <f>VLOOKUP(A14, [3]Sheet1!$B$5:$F$323,5,0)</f>
        <v>0</v>
      </c>
      <c r="I14" s="5">
        <f t="shared" si="1"/>
        <v>645996.28</v>
      </c>
      <c r="J14" s="5">
        <f t="shared" si="2"/>
        <v>0</v>
      </c>
      <c r="K14" s="5">
        <f t="shared" si="3"/>
        <v>0</v>
      </c>
    </row>
    <row r="15" spans="1:11" x14ac:dyDescent="0.3">
      <c r="A15" t="s">
        <v>22</v>
      </c>
      <c r="B15" t="s">
        <v>342</v>
      </c>
      <c r="C15" s="4">
        <f>VLOOKUP(A15, [1]Tbl2425!$B$8:$G$327,6,0)</f>
        <v>14339.03</v>
      </c>
      <c r="D15" s="4">
        <f>VLOOKUP(A15, [2]Tbl2425!$B$8:$G$327,6,0)</f>
        <v>0</v>
      </c>
      <c r="E15" s="5">
        <f t="shared" si="0"/>
        <v>14339.03</v>
      </c>
      <c r="F15" s="10">
        <f>VLOOKUP(A15, [3]Sheet1!$B$5:$D$323,3,0)</f>
        <v>1</v>
      </c>
      <c r="G15" s="10">
        <f>VLOOKUP(A15, [3]Sheet1!$B$5:$E$323,4,0)</f>
        <v>0</v>
      </c>
      <c r="H15" s="10">
        <f>VLOOKUP(A15, [3]Sheet1!$B$5:$F$323,5,0)</f>
        <v>0</v>
      </c>
      <c r="I15" s="5">
        <f t="shared" si="1"/>
        <v>14339.03</v>
      </c>
      <c r="J15" s="5">
        <f t="shared" si="2"/>
        <v>0</v>
      </c>
      <c r="K15" s="5">
        <f t="shared" si="3"/>
        <v>0</v>
      </c>
    </row>
    <row r="16" spans="1:11" x14ac:dyDescent="0.3">
      <c r="A16" t="s">
        <v>23</v>
      </c>
      <c r="B16" t="s">
        <v>343</v>
      </c>
      <c r="C16" s="4">
        <f>VLOOKUP(A16, [1]Tbl2425!$B$8:$G$327,6,0)</f>
        <v>0</v>
      </c>
      <c r="D16" s="4">
        <f>VLOOKUP(A16, [2]Tbl2425!$B$8:$G$327,6,0)</f>
        <v>0</v>
      </c>
      <c r="E16" s="5">
        <f t="shared" si="0"/>
        <v>0</v>
      </c>
      <c r="F16" s="10">
        <f>VLOOKUP(A16, [3]Sheet1!$B$5:$D$323,3,0)</f>
        <v>1</v>
      </c>
      <c r="G16" s="10">
        <f>VLOOKUP(A16, [3]Sheet1!$B$5:$E$323,4,0)</f>
        <v>0</v>
      </c>
      <c r="H16" s="10">
        <f>VLOOKUP(A16, [3]Sheet1!$B$5:$F$323,5,0)</f>
        <v>0</v>
      </c>
      <c r="I16" s="5">
        <f t="shared" si="1"/>
        <v>0</v>
      </c>
      <c r="J16" s="5">
        <f t="shared" si="2"/>
        <v>0</v>
      </c>
      <c r="K16" s="5">
        <f t="shared" si="3"/>
        <v>0</v>
      </c>
    </row>
    <row r="17" spans="1:11" x14ac:dyDescent="0.3">
      <c r="A17" t="s">
        <v>24</v>
      </c>
      <c r="B17" t="s">
        <v>344</v>
      </c>
      <c r="C17" s="4">
        <f>VLOOKUP(A17, [1]Tbl2425!$B$8:$G$327,6,0)</f>
        <v>0</v>
      </c>
      <c r="D17" s="4">
        <f>VLOOKUP(A17, [2]Tbl2425!$B$8:$G$327,6,0)</f>
        <v>8296.2999999999993</v>
      </c>
      <c r="E17" s="5">
        <f t="shared" si="0"/>
        <v>8296.2999999999993</v>
      </c>
      <c r="F17" s="10">
        <f>VLOOKUP(A17, [3]Sheet1!$B$5:$D$323,3,0)</f>
        <v>0</v>
      </c>
      <c r="G17" s="10">
        <f>VLOOKUP(A17, [3]Sheet1!$B$5:$E$323,4,0)</f>
        <v>1</v>
      </c>
      <c r="H17" s="10">
        <f>VLOOKUP(A17, [3]Sheet1!$B$5:$F$323,5,0)</f>
        <v>0</v>
      </c>
      <c r="I17" s="5">
        <f t="shared" si="1"/>
        <v>0</v>
      </c>
      <c r="J17" s="5">
        <f t="shared" si="2"/>
        <v>8296.2999999999993</v>
      </c>
      <c r="K17" s="5">
        <f t="shared" si="3"/>
        <v>0</v>
      </c>
    </row>
    <row r="18" spans="1:11" x14ac:dyDescent="0.3">
      <c r="A18" t="s">
        <v>25</v>
      </c>
      <c r="B18" t="s">
        <v>345</v>
      </c>
      <c r="C18" s="4">
        <f>VLOOKUP(A18, [1]Tbl2425!$B$8:$G$327,6,0)</f>
        <v>91425.75</v>
      </c>
      <c r="D18" s="4">
        <f>VLOOKUP(A18, [2]Tbl2425!$B$8:$G$327,6,0)</f>
        <v>7154.15</v>
      </c>
      <c r="E18" s="5">
        <f t="shared" si="0"/>
        <v>98579.9</v>
      </c>
      <c r="F18" s="10">
        <f>VLOOKUP(A18, [3]Sheet1!$B$5:$D$323,3,0)</f>
        <v>0.93</v>
      </c>
      <c r="G18" s="10">
        <f>VLOOKUP(A18, [3]Sheet1!$B$5:$E$323,4,0)</f>
        <v>7.0000000000000007E-2</v>
      </c>
      <c r="H18" s="10">
        <f>VLOOKUP(A18, [3]Sheet1!$B$5:$F$323,5,0)</f>
        <v>0</v>
      </c>
      <c r="I18" s="5">
        <f t="shared" si="1"/>
        <v>91679.307000000001</v>
      </c>
      <c r="J18" s="5">
        <f t="shared" si="2"/>
        <v>6900.5929999999998</v>
      </c>
      <c r="K18" s="5">
        <f t="shared" si="3"/>
        <v>0</v>
      </c>
    </row>
    <row r="19" spans="1:11" x14ac:dyDescent="0.3">
      <c r="A19" t="s">
        <v>26</v>
      </c>
      <c r="B19" t="s">
        <v>346</v>
      </c>
      <c r="C19" s="4">
        <f>VLOOKUP(A19, [1]Tbl2425!$B$8:$G$327,6,0)</f>
        <v>102126</v>
      </c>
      <c r="D19" s="4">
        <f>VLOOKUP(A19, [2]Tbl2425!$B$8:$G$327,6,0)</f>
        <v>10389.9</v>
      </c>
      <c r="E19" s="5">
        <f t="shared" si="0"/>
        <v>112515.9</v>
      </c>
      <c r="F19" s="10">
        <f>VLOOKUP(A19, [3]Sheet1!$B$5:$D$323,3,0)</f>
        <v>0.90800000000000003</v>
      </c>
      <c r="G19" s="10">
        <f>VLOOKUP(A19, [3]Sheet1!$B$5:$E$323,4,0)</f>
        <v>9.1999999999999998E-2</v>
      </c>
      <c r="H19" s="10">
        <f>VLOOKUP(A19, [3]Sheet1!$B$5:$F$323,5,0)</f>
        <v>0</v>
      </c>
      <c r="I19" s="5">
        <f t="shared" si="1"/>
        <v>102164.4372</v>
      </c>
      <c r="J19" s="5">
        <f t="shared" si="2"/>
        <v>10351.462799999999</v>
      </c>
      <c r="K19" s="5">
        <f t="shared" si="3"/>
        <v>0</v>
      </c>
    </row>
    <row r="20" spans="1:11" x14ac:dyDescent="0.3">
      <c r="A20" t="s">
        <v>27</v>
      </c>
      <c r="B20" t="s">
        <v>347</v>
      </c>
      <c r="C20" s="4">
        <f>VLOOKUP(A20, [1]Tbl2425!$B$8:$G$327,6,0)</f>
        <v>21619</v>
      </c>
      <c r="D20" s="4">
        <f>VLOOKUP(A20, [2]Tbl2425!$B$8:$G$327,6,0)</f>
        <v>51069.05</v>
      </c>
      <c r="E20" s="5">
        <f t="shared" si="0"/>
        <v>72688.05</v>
      </c>
      <c r="F20" s="10">
        <f>VLOOKUP(A20, [3]Sheet1!$B$5:$D$323,3,0)</f>
        <v>0.79</v>
      </c>
      <c r="G20" s="10">
        <f>VLOOKUP(A20, [3]Sheet1!$B$5:$E$323,4,0)</f>
        <v>0.21</v>
      </c>
      <c r="H20" s="10">
        <f>VLOOKUP(A20, [3]Sheet1!$B$5:$F$323,5,0)</f>
        <v>0</v>
      </c>
      <c r="I20" s="5">
        <f t="shared" si="1"/>
        <v>57423.559500000003</v>
      </c>
      <c r="J20" s="5">
        <f t="shared" si="2"/>
        <v>15264.4905</v>
      </c>
      <c r="K20" s="5">
        <f t="shared" si="3"/>
        <v>0</v>
      </c>
    </row>
    <row r="21" spans="1:11" x14ac:dyDescent="0.3">
      <c r="A21" t="s">
        <v>28</v>
      </c>
      <c r="B21" t="s">
        <v>348</v>
      </c>
      <c r="C21" s="4">
        <f>VLOOKUP(A21, [1]Tbl2425!$B$8:$G$327,6,0)</f>
        <v>0.1</v>
      </c>
      <c r="D21" s="4">
        <f>VLOOKUP(A21, [2]Tbl2425!$B$8:$G$327,6,0)</f>
        <v>0</v>
      </c>
      <c r="E21" s="5">
        <f t="shared" si="0"/>
        <v>0.1</v>
      </c>
      <c r="F21" s="10">
        <f>VLOOKUP(A21, [3]Sheet1!$B$5:$D$323,3,0)</f>
        <v>1</v>
      </c>
      <c r="G21" s="10">
        <f>VLOOKUP(A21, [3]Sheet1!$B$5:$E$323,4,0)</f>
        <v>0</v>
      </c>
      <c r="H21" s="10">
        <f>VLOOKUP(A21, [3]Sheet1!$B$5:$F$323,5,0)</f>
        <v>0</v>
      </c>
      <c r="I21" s="5">
        <f t="shared" si="1"/>
        <v>0.1</v>
      </c>
      <c r="J21" s="5">
        <f t="shared" si="2"/>
        <v>0</v>
      </c>
      <c r="K21" s="5">
        <f t="shared" si="3"/>
        <v>0</v>
      </c>
    </row>
    <row r="22" spans="1:11" x14ac:dyDescent="0.3">
      <c r="A22" t="s">
        <v>29</v>
      </c>
      <c r="B22" t="s">
        <v>349</v>
      </c>
      <c r="C22" s="4">
        <f>VLOOKUP(A22, [1]Tbl2425!$B$8:$G$327,6,0)</f>
        <v>0</v>
      </c>
      <c r="D22" s="4">
        <f>VLOOKUP(A22, [2]Tbl2425!$B$8:$G$327,6,0)</f>
        <v>0</v>
      </c>
      <c r="E22" s="5">
        <f t="shared" si="0"/>
        <v>0</v>
      </c>
      <c r="F22" s="10">
        <f>VLOOKUP(A22, [3]Sheet1!$B$5:$D$323,3,0)</f>
        <v>1</v>
      </c>
      <c r="G22" s="10">
        <f>VLOOKUP(A22, [3]Sheet1!$B$5:$E$323,4,0)</f>
        <v>0</v>
      </c>
      <c r="H22" s="10">
        <f>VLOOKUP(A22, [3]Sheet1!$B$5:$F$323,5,0)</f>
        <v>0</v>
      </c>
      <c r="I22" s="5">
        <f t="shared" si="1"/>
        <v>0</v>
      </c>
      <c r="J22" s="5">
        <f t="shared" si="2"/>
        <v>0</v>
      </c>
      <c r="K22" s="5">
        <f t="shared" si="3"/>
        <v>0</v>
      </c>
    </row>
    <row r="23" spans="1:11" x14ac:dyDescent="0.3">
      <c r="A23" t="s">
        <v>30</v>
      </c>
      <c r="B23" t="s">
        <v>350</v>
      </c>
      <c r="C23" s="4">
        <f>VLOOKUP(A23, [1]Tbl2425!$B$8:$G$327,6,0)</f>
        <v>198551.4</v>
      </c>
      <c r="D23" s="4">
        <f>VLOOKUP(A23, [2]Tbl2425!$B$8:$G$327,6,0)</f>
        <v>49760.24</v>
      </c>
      <c r="E23" s="5">
        <f t="shared" si="0"/>
        <v>248311.63999999998</v>
      </c>
      <c r="F23" s="10">
        <f>VLOOKUP(A23, [3]Sheet1!$B$5:$D$323,3,0)</f>
        <v>0.8</v>
      </c>
      <c r="G23" s="10">
        <f>VLOOKUP(A23, [3]Sheet1!$B$5:$E$323,4,0)</f>
        <v>0.2</v>
      </c>
      <c r="H23" s="10">
        <f>VLOOKUP(A23, [3]Sheet1!$B$5:$F$323,5,0)</f>
        <v>0</v>
      </c>
      <c r="I23" s="5">
        <f t="shared" si="1"/>
        <v>198649.31200000001</v>
      </c>
      <c r="J23" s="5">
        <f t="shared" si="2"/>
        <v>49662.328000000001</v>
      </c>
      <c r="K23" s="5">
        <f t="shared" si="3"/>
        <v>0</v>
      </c>
    </row>
    <row r="24" spans="1:11" x14ac:dyDescent="0.3">
      <c r="A24" t="s">
        <v>31</v>
      </c>
      <c r="B24" t="s">
        <v>351</v>
      </c>
      <c r="C24" s="4">
        <f>VLOOKUP(A24, [1]Tbl2425!$B$8:$G$327,6,0)</f>
        <v>0</v>
      </c>
      <c r="D24" s="4">
        <f>VLOOKUP(A24, [2]Tbl2425!$B$8:$G$327,6,0)</f>
        <v>0</v>
      </c>
      <c r="E24" s="5">
        <f t="shared" si="0"/>
        <v>0</v>
      </c>
      <c r="F24" s="10">
        <f>VLOOKUP(A24, [3]Sheet1!$B$5:$D$323,3,0)</f>
        <v>0.75</v>
      </c>
      <c r="G24" s="10">
        <f>VLOOKUP(A24, [3]Sheet1!$B$5:$E$323,4,0)</f>
        <v>0.25</v>
      </c>
      <c r="H24" s="10">
        <f>VLOOKUP(A24, [3]Sheet1!$B$5:$F$323,5,0)</f>
        <v>0</v>
      </c>
      <c r="I24" s="5">
        <f t="shared" si="1"/>
        <v>0</v>
      </c>
      <c r="J24" s="5">
        <f t="shared" si="2"/>
        <v>0</v>
      </c>
      <c r="K24" s="5">
        <f t="shared" si="3"/>
        <v>0</v>
      </c>
    </row>
    <row r="25" spans="1:11" x14ac:dyDescent="0.3">
      <c r="A25" t="s">
        <v>32</v>
      </c>
      <c r="B25" t="s">
        <v>352</v>
      </c>
      <c r="C25" s="4">
        <f>VLOOKUP(A25, [1]Tbl2425!$B$8:$G$327,6,0)</f>
        <v>1658.02</v>
      </c>
      <c r="D25" s="4">
        <f>VLOOKUP(A25, [2]Tbl2425!$B$8:$G$327,6,0)</f>
        <v>67506.41</v>
      </c>
      <c r="E25" s="5">
        <f t="shared" si="0"/>
        <v>69164.430000000008</v>
      </c>
      <c r="F25" s="10">
        <f>VLOOKUP(A25, [3]Sheet1!$B$5:$D$323,3,0)</f>
        <v>0.435</v>
      </c>
      <c r="G25" s="10">
        <f>VLOOKUP(A25, [3]Sheet1!$B$5:$E$323,4,0)</f>
        <v>0.46500000000000002</v>
      </c>
      <c r="H25" s="10">
        <f>VLOOKUP(A25, [3]Sheet1!$B$5:$F$323,5,0)</f>
        <v>0.1</v>
      </c>
      <c r="I25" s="5">
        <f t="shared" si="1"/>
        <v>30086.527050000004</v>
      </c>
      <c r="J25" s="5">
        <f t="shared" si="2"/>
        <v>32161.459950000004</v>
      </c>
      <c r="K25" s="5">
        <f t="shared" si="3"/>
        <v>6916.4430000000011</v>
      </c>
    </row>
    <row r="26" spans="1:11" x14ac:dyDescent="0.3">
      <c r="A26" t="s">
        <v>33</v>
      </c>
      <c r="B26" t="s">
        <v>353</v>
      </c>
      <c r="C26" s="4">
        <f>VLOOKUP(A26, [1]Tbl2425!$B$8:$G$327,6,0)</f>
        <v>0</v>
      </c>
      <c r="D26" s="4">
        <f>VLOOKUP(A26, [2]Tbl2425!$B$8:$G$327,6,0)</f>
        <v>0</v>
      </c>
      <c r="E26" s="5">
        <f t="shared" si="0"/>
        <v>0</v>
      </c>
      <c r="F26" s="10">
        <f>VLOOKUP(A26, [3]Sheet1!$B$5:$D$323,3,0)</f>
        <v>0.5</v>
      </c>
      <c r="G26" s="10">
        <f>VLOOKUP(A26, [3]Sheet1!$B$5:$E$323,4,0)</f>
        <v>0.5</v>
      </c>
      <c r="H26" s="10">
        <f>VLOOKUP(A26, [3]Sheet1!$B$5:$F$323,5,0)</f>
        <v>0</v>
      </c>
      <c r="I26" s="5">
        <f t="shared" si="1"/>
        <v>0</v>
      </c>
      <c r="J26" s="5">
        <f t="shared" si="2"/>
        <v>0</v>
      </c>
      <c r="K26" s="5">
        <f t="shared" si="3"/>
        <v>0</v>
      </c>
    </row>
    <row r="27" spans="1:11" x14ac:dyDescent="0.3">
      <c r="A27" t="s">
        <v>34</v>
      </c>
      <c r="B27" t="s">
        <v>354</v>
      </c>
      <c r="C27" s="4">
        <f>VLOOKUP(A27, [1]Tbl2425!$B$8:$G$327,6,0)</f>
        <v>0</v>
      </c>
      <c r="D27" s="4">
        <f>VLOOKUP(A27, [2]Tbl2425!$B$8:$G$327,6,0)</f>
        <v>11383.84</v>
      </c>
      <c r="E27" s="5">
        <f t="shared" si="0"/>
        <v>11383.84</v>
      </c>
      <c r="F27" s="10">
        <f>VLOOKUP(A27, [3]Sheet1!$B$5:$D$323,3,0)</f>
        <v>0</v>
      </c>
      <c r="G27" s="10">
        <f>VLOOKUP(A27, [3]Sheet1!$B$5:$E$323,4,0)</f>
        <v>1</v>
      </c>
      <c r="H27" s="10">
        <f>VLOOKUP(A27, [3]Sheet1!$B$5:$F$323,5,0)</f>
        <v>0</v>
      </c>
      <c r="I27" s="5">
        <f t="shared" si="1"/>
        <v>0</v>
      </c>
      <c r="J27" s="5">
        <f t="shared" si="2"/>
        <v>11383.84</v>
      </c>
      <c r="K27" s="5">
        <f t="shared" si="3"/>
        <v>0</v>
      </c>
    </row>
    <row r="28" spans="1:11" x14ac:dyDescent="0.3">
      <c r="A28" t="s">
        <v>35</v>
      </c>
      <c r="B28" t="s">
        <v>355</v>
      </c>
      <c r="C28" s="4">
        <f>VLOOKUP(A28, [1]Tbl2425!$B$8:$G$327,6,0)</f>
        <v>0</v>
      </c>
      <c r="D28" s="4">
        <f>VLOOKUP(A28, [2]Tbl2425!$B$8:$G$327,6,0)</f>
        <v>0</v>
      </c>
      <c r="E28" s="5">
        <f t="shared" si="0"/>
        <v>0</v>
      </c>
      <c r="F28" s="10">
        <f>VLOOKUP(A28, [3]Sheet1!$B$5:$D$323,3,0)</f>
        <v>1</v>
      </c>
      <c r="G28" s="10">
        <f>VLOOKUP(A28, [3]Sheet1!$B$5:$E$323,4,0)</f>
        <v>0</v>
      </c>
      <c r="H28" s="10">
        <f>VLOOKUP(A28, [3]Sheet1!$B$5:$F$323,5,0)</f>
        <v>0</v>
      </c>
      <c r="I28" s="5">
        <f t="shared" si="1"/>
        <v>0</v>
      </c>
      <c r="J28" s="5">
        <f t="shared" si="2"/>
        <v>0</v>
      </c>
      <c r="K28" s="5">
        <f t="shared" si="3"/>
        <v>0</v>
      </c>
    </row>
    <row r="29" spans="1:11" x14ac:dyDescent="0.3">
      <c r="A29" t="s">
        <v>36</v>
      </c>
      <c r="B29" t="s">
        <v>356</v>
      </c>
      <c r="C29" s="4">
        <f>VLOOKUP(A29, [1]Tbl2425!$B$8:$G$327,6,0)</f>
        <v>1007448.56</v>
      </c>
      <c r="D29" s="4">
        <f>VLOOKUP(A29, [2]Tbl2425!$B$8:$G$327,6,0)</f>
        <v>245459.65</v>
      </c>
      <c r="E29" s="5">
        <f t="shared" si="0"/>
        <v>1252908.21</v>
      </c>
      <c r="F29" s="10">
        <f>VLOOKUP(A29, [3]Sheet1!$B$5:$D$323,3,0)</f>
        <v>0.80400000000000005</v>
      </c>
      <c r="G29" s="10">
        <f>VLOOKUP(A29, [3]Sheet1!$B$5:$E$323,4,0)</f>
        <v>0.19600000000000001</v>
      </c>
      <c r="H29" s="10">
        <f>VLOOKUP(A29, [3]Sheet1!$B$5:$F$323,5,0)</f>
        <v>0</v>
      </c>
      <c r="I29" s="5">
        <f t="shared" si="1"/>
        <v>1007338.2008400001</v>
      </c>
      <c r="J29" s="5">
        <f t="shared" si="2"/>
        <v>245570.00916000002</v>
      </c>
      <c r="K29" s="5">
        <f t="shared" si="3"/>
        <v>0</v>
      </c>
    </row>
    <row r="30" spans="1:11" x14ac:dyDescent="0.3">
      <c r="A30" t="s">
        <v>37</v>
      </c>
      <c r="B30" t="s">
        <v>357</v>
      </c>
      <c r="C30" s="4">
        <f>VLOOKUP(A30, [1]Tbl2425!$B$8:$G$327,6,0)</f>
        <v>82612.88</v>
      </c>
      <c r="D30" s="4">
        <f>VLOOKUP(A30, [2]Tbl2425!$B$8:$G$327,6,0)</f>
        <v>0</v>
      </c>
      <c r="E30" s="5">
        <f t="shared" si="0"/>
        <v>82612.88</v>
      </c>
      <c r="F30" s="10">
        <f>VLOOKUP(A30, [3]Sheet1!$B$5:$D$323,3,0)</f>
        <v>1</v>
      </c>
      <c r="G30" s="10">
        <f>VLOOKUP(A30, [3]Sheet1!$B$5:$E$323,4,0)</f>
        <v>0</v>
      </c>
      <c r="H30" s="10">
        <f>VLOOKUP(A30, [3]Sheet1!$B$5:$F$323,5,0)</f>
        <v>0</v>
      </c>
      <c r="I30" s="5">
        <f t="shared" si="1"/>
        <v>82612.88</v>
      </c>
      <c r="J30" s="5">
        <f t="shared" si="2"/>
        <v>0</v>
      </c>
      <c r="K30" s="5">
        <f t="shared" si="3"/>
        <v>0</v>
      </c>
    </row>
    <row r="31" spans="1:11" x14ac:dyDescent="0.3">
      <c r="A31" t="s">
        <v>38</v>
      </c>
      <c r="B31" t="s">
        <v>358</v>
      </c>
      <c r="C31" s="4">
        <f>VLOOKUP(A31, [1]Tbl2425!$B$8:$G$327,6,0)</f>
        <v>0</v>
      </c>
      <c r="D31" s="4">
        <f>VLOOKUP(A31, [2]Tbl2425!$B$8:$G$327,6,0)</f>
        <v>0</v>
      </c>
      <c r="E31" s="5">
        <f t="shared" si="0"/>
        <v>0</v>
      </c>
      <c r="F31" s="10">
        <f>VLOOKUP(A31, [3]Sheet1!$B$5:$D$323,3,0)</f>
        <v>1</v>
      </c>
      <c r="G31" s="10">
        <f>VLOOKUP(A31, [3]Sheet1!$B$5:$E$323,4,0)</f>
        <v>0</v>
      </c>
      <c r="H31" s="10">
        <f>VLOOKUP(A31, [3]Sheet1!$B$5:$F$323,5,0)</f>
        <v>0</v>
      </c>
      <c r="I31" s="5">
        <f t="shared" si="1"/>
        <v>0</v>
      </c>
      <c r="J31" s="5">
        <f t="shared" si="2"/>
        <v>0</v>
      </c>
      <c r="K31" s="5">
        <f t="shared" si="3"/>
        <v>0</v>
      </c>
    </row>
    <row r="32" spans="1:11" x14ac:dyDescent="0.3">
      <c r="A32" t="s">
        <v>39</v>
      </c>
      <c r="B32" t="s">
        <v>359</v>
      </c>
      <c r="C32" s="4">
        <f>VLOOKUP(A32, [1]Tbl2425!$B$8:$G$327,6,0)</f>
        <v>0</v>
      </c>
      <c r="D32" s="4">
        <f>VLOOKUP(A32, [2]Tbl2425!$B$8:$G$327,6,0)</f>
        <v>0</v>
      </c>
      <c r="E32" s="5">
        <f t="shared" si="0"/>
        <v>0</v>
      </c>
      <c r="F32" s="10">
        <f>VLOOKUP(A32, [3]Sheet1!$B$5:$D$323,3,0)</f>
        <v>0.5</v>
      </c>
      <c r="G32" s="10">
        <f>VLOOKUP(A32, [3]Sheet1!$B$5:$E$323,4,0)</f>
        <v>0.5</v>
      </c>
      <c r="H32" s="10">
        <f>VLOOKUP(A32, [3]Sheet1!$B$5:$F$323,5,0)</f>
        <v>0</v>
      </c>
      <c r="I32" s="5">
        <f t="shared" si="1"/>
        <v>0</v>
      </c>
      <c r="J32" s="5">
        <f t="shared" si="2"/>
        <v>0</v>
      </c>
      <c r="K32" s="5">
        <f t="shared" si="3"/>
        <v>0</v>
      </c>
    </row>
    <row r="33" spans="1:11" x14ac:dyDescent="0.3">
      <c r="A33" t="s">
        <v>40</v>
      </c>
      <c r="B33" t="s">
        <v>360</v>
      </c>
      <c r="C33" s="4">
        <f>VLOOKUP(A33, [1]Tbl2425!$B$8:$G$327,6,0)</f>
        <v>0</v>
      </c>
      <c r="D33" s="4">
        <f>VLOOKUP(A33, [2]Tbl2425!$B$8:$G$327,6,0)</f>
        <v>0</v>
      </c>
      <c r="E33" s="5">
        <f t="shared" si="0"/>
        <v>0</v>
      </c>
      <c r="F33" s="10">
        <f>VLOOKUP(A33, [3]Sheet1!$B$5:$D$323,3,0)</f>
        <v>1</v>
      </c>
      <c r="G33" s="10">
        <f>VLOOKUP(A33, [3]Sheet1!$B$5:$E$323,4,0)</f>
        <v>0</v>
      </c>
      <c r="H33" s="10">
        <f>VLOOKUP(A33, [3]Sheet1!$B$5:$F$323,5,0)</f>
        <v>0</v>
      </c>
      <c r="I33" s="5">
        <f t="shared" si="1"/>
        <v>0</v>
      </c>
      <c r="J33" s="5">
        <f t="shared" si="2"/>
        <v>0</v>
      </c>
      <c r="K33" s="5">
        <f t="shared" si="3"/>
        <v>0</v>
      </c>
    </row>
    <row r="34" spans="1:11" x14ac:dyDescent="0.3">
      <c r="A34" t="s">
        <v>41</v>
      </c>
      <c r="B34" t="s">
        <v>361</v>
      </c>
      <c r="C34" s="4">
        <f>VLOOKUP(A34, [1]Tbl2425!$B$8:$G$327,6,0)</f>
        <v>1089159.3700000001</v>
      </c>
      <c r="D34" s="4">
        <f>VLOOKUP(A34, [2]Tbl2425!$B$8:$G$327,6,0)</f>
        <v>70509.009999999995</v>
      </c>
      <c r="E34" s="5">
        <f t="shared" si="0"/>
        <v>1159668.3800000001</v>
      </c>
      <c r="F34" s="10">
        <f>VLOOKUP(A34, [3]Sheet1!$B$5:$D$323,3,0)</f>
        <v>0.93899999999999995</v>
      </c>
      <c r="G34" s="10">
        <f>VLOOKUP(A34, [3]Sheet1!$B$5:$E$323,4,0)</f>
        <v>6.0999999999999999E-2</v>
      </c>
      <c r="H34" s="10">
        <f>VLOOKUP(A34, [3]Sheet1!$B$5:$F$323,5,0)</f>
        <v>0</v>
      </c>
      <c r="I34" s="5">
        <f t="shared" si="1"/>
        <v>1088928.60882</v>
      </c>
      <c r="J34" s="5">
        <f t="shared" si="2"/>
        <v>70739.771180000011</v>
      </c>
      <c r="K34" s="5">
        <f t="shared" si="3"/>
        <v>0</v>
      </c>
    </row>
    <row r="35" spans="1:11" x14ac:dyDescent="0.3">
      <c r="A35" t="s">
        <v>42</v>
      </c>
      <c r="B35" t="s">
        <v>362</v>
      </c>
      <c r="C35" s="4">
        <f>VLOOKUP(A35, [1]Tbl2425!$B$8:$G$327,6,0)</f>
        <v>12545.42</v>
      </c>
      <c r="D35" s="4">
        <f>VLOOKUP(A35, [2]Tbl2425!$B$8:$G$327,6,0)</f>
        <v>0</v>
      </c>
      <c r="E35" s="5">
        <f t="shared" si="0"/>
        <v>12545.42</v>
      </c>
      <c r="F35" s="10">
        <f>VLOOKUP(A35, [3]Sheet1!$B$5:$D$323,3,0)</f>
        <v>1</v>
      </c>
      <c r="G35" s="10">
        <f>VLOOKUP(A35, [3]Sheet1!$B$5:$E$323,4,0)</f>
        <v>0</v>
      </c>
      <c r="H35" s="10">
        <f>VLOOKUP(A35, [3]Sheet1!$B$5:$F$323,5,0)</f>
        <v>0</v>
      </c>
      <c r="I35" s="5">
        <f t="shared" si="1"/>
        <v>12545.42</v>
      </c>
      <c r="J35" s="5">
        <f t="shared" si="2"/>
        <v>0</v>
      </c>
      <c r="K35" s="5">
        <f t="shared" si="3"/>
        <v>0</v>
      </c>
    </row>
    <row r="36" spans="1:11" x14ac:dyDescent="0.3">
      <c r="A36" t="s">
        <v>43</v>
      </c>
      <c r="B36" t="s">
        <v>363</v>
      </c>
      <c r="C36" s="4">
        <f>VLOOKUP(A36, [1]Tbl2425!$B$8:$G$327,6,0)</f>
        <v>399624.77</v>
      </c>
      <c r="D36" s="4">
        <f>VLOOKUP(A36, [2]Tbl2425!$B$8:$G$327,6,0)</f>
        <v>7610.95</v>
      </c>
      <c r="E36" s="5">
        <f t="shared" si="0"/>
        <v>407235.72000000003</v>
      </c>
      <c r="F36" s="10">
        <f>VLOOKUP(A36, [3]Sheet1!$B$5:$D$323,3,0)</f>
        <v>0.75</v>
      </c>
      <c r="G36" s="10">
        <f>VLOOKUP(A36, [3]Sheet1!$B$5:$E$323,4,0)</f>
        <v>0</v>
      </c>
      <c r="H36" s="10">
        <f>VLOOKUP(A36, [3]Sheet1!$B$5:$F$323,5,0)</f>
        <v>0.25</v>
      </c>
      <c r="I36" s="5">
        <f t="shared" si="1"/>
        <v>305426.79000000004</v>
      </c>
      <c r="J36" s="5">
        <f t="shared" si="2"/>
        <v>0</v>
      </c>
      <c r="K36" s="5">
        <f t="shared" si="3"/>
        <v>101808.93000000001</v>
      </c>
    </row>
    <row r="37" spans="1:11" x14ac:dyDescent="0.3">
      <c r="A37" t="s">
        <v>44</v>
      </c>
      <c r="B37" t="s">
        <v>364</v>
      </c>
      <c r="C37" s="4">
        <f>VLOOKUP(A37, [1]Tbl2425!$B$8:$G$327,6,0)</f>
        <v>15185.01</v>
      </c>
      <c r="D37" s="4">
        <f>VLOOKUP(A37, [2]Tbl2425!$B$8:$G$327,6,0)</f>
        <v>0</v>
      </c>
      <c r="E37" s="5">
        <f t="shared" si="0"/>
        <v>15185.01</v>
      </c>
      <c r="F37" s="10">
        <f>VLOOKUP(A37, [3]Sheet1!$B$5:$D$323,3,0)</f>
        <v>1</v>
      </c>
      <c r="G37" s="10">
        <f>VLOOKUP(A37, [3]Sheet1!$B$5:$E$323,4,0)</f>
        <v>0</v>
      </c>
      <c r="H37" s="10">
        <f>VLOOKUP(A37, [3]Sheet1!$B$5:$F$323,5,0)</f>
        <v>0</v>
      </c>
      <c r="I37" s="5">
        <f t="shared" si="1"/>
        <v>15185.01</v>
      </c>
      <c r="J37" s="5">
        <f t="shared" si="2"/>
        <v>0</v>
      </c>
      <c r="K37" s="5">
        <f t="shared" si="3"/>
        <v>0</v>
      </c>
    </row>
    <row r="38" spans="1:11" x14ac:dyDescent="0.3">
      <c r="A38" t="s">
        <v>45</v>
      </c>
      <c r="B38" t="s">
        <v>365</v>
      </c>
      <c r="C38" s="4">
        <f>VLOOKUP(A38, [1]Tbl2425!$B$8:$G$327,6,0)</f>
        <v>7981.53</v>
      </c>
      <c r="D38" s="4">
        <f>VLOOKUP(A38, [2]Tbl2425!$B$8:$G$327,6,0)</f>
        <v>0</v>
      </c>
      <c r="E38" s="5">
        <f t="shared" si="0"/>
        <v>7981.53</v>
      </c>
      <c r="F38" s="10">
        <f>VLOOKUP(A38, [3]Sheet1!$B$5:$D$323,3,0)</f>
        <v>1</v>
      </c>
      <c r="G38" s="10">
        <f>VLOOKUP(A38, [3]Sheet1!$B$5:$E$323,4,0)</f>
        <v>0</v>
      </c>
      <c r="H38" s="10">
        <f>VLOOKUP(A38, [3]Sheet1!$B$5:$F$323,5,0)</f>
        <v>0</v>
      </c>
      <c r="I38" s="5">
        <f t="shared" si="1"/>
        <v>7981.53</v>
      </c>
      <c r="J38" s="5">
        <f t="shared" si="2"/>
        <v>0</v>
      </c>
      <c r="K38" s="5">
        <f t="shared" si="3"/>
        <v>0</v>
      </c>
    </row>
    <row r="39" spans="1:11" x14ac:dyDescent="0.3">
      <c r="A39" t="s">
        <v>46</v>
      </c>
      <c r="B39" t="s">
        <v>366</v>
      </c>
      <c r="C39" s="4">
        <f>VLOOKUP(A39, [1]Tbl2425!$B$8:$G$327,6,0)</f>
        <v>0</v>
      </c>
      <c r="D39" s="4">
        <f>VLOOKUP(A39, [2]Tbl2425!$B$8:$G$327,6,0)</f>
        <v>0</v>
      </c>
      <c r="E39" s="5">
        <f t="shared" si="0"/>
        <v>0</v>
      </c>
      <c r="F39" s="10">
        <f>VLOOKUP(A39, [3]Sheet1!$B$5:$D$323,3,0)</f>
        <v>0.7</v>
      </c>
      <c r="G39" s="10">
        <f>VLOOKUP(A39, [3]Sheet1!$B$5:$E$323,4,0)</f>
        <v>0.3</v>
      </c>
      <c r="H39" s="10">
        <f>VLOOKUP(A39, [3]Sheet1!$B$5:$F$323,5,0)</f>
        <v>0</v>
      </c>
      <c r="I39" s="5">
        <f t="shared" si="1"/>
        <v>0</v>
      </c>
      <c r="J39" s="5">
        <f t="shared" si="2"/>
        <v>0</v>
      </c>
      <c r="K39" s="5">
        <f t="shared" si="3"/>
        <v>0</v>
      </c>
    </row>
    <row r="40" spans="1:11" x14ac:dyDescent="0.3">
      <c r="A40" t="s">
        <v>47</v>
      </c>
      <c r="B40" t="s">
        <v>367</v>
      </c>
      <c r="C40" s="4">
        <f>VLOOKUP(A40, [1]Tbl2425!$B$8:$G$327,6,0)</f>
        <v>0</v>
      </c>
      <c r="D40" s="4">
        <f>VLOOKUP(A40, [2]Tbl2425!$B$8:$G$327,6,0)</f>
        <v>0</v>
      </c>
      <c r="E40" s="5">
        <f t="shared" si="0"/>
        <v>0</v>
      </c>
      <c r="F40" s="10">
        <f>VLOOKUP(A40, [3]Sheet1!$B$5:$D$323,3,0)</f>
        <v>1</v>
      </c>
      <c r="G40" s="10">
        <f>VLOOKUP(A40, [3]Sheet1!$B$5:$E$323,4,0)</f>
        <v>0</v>
      </c>
      <c r="H40" s="10">
        <f>VLOOKUP(A40, [3]Sheet1!$B$5:$F$323,5,0)</f>
        <v>0</v>
      </c>
      <c r="I40" s="5">
        <f t="shared" si="1"/>
        <v>0</v>
      </c>
      <c r="J40" s="5">
        <f t="shared" si="2"/>
        <v>0</v>
      </c>
      <c r="K40" s="5">
        <f t="shared" si="3"/>
        <v>0</v>
      </c>
    </row>
    <row r="41" spans="1:11" x14ac:dyDescent="0.3">
      <c r="A41" t="s">
        <v>48</v>
      </c>
      <c r="B41" t="s">
        <v>368</v>
      </c>
      <c r="C41" s="4">
        <f>VLOOKUP(A41, [1]Tbl2425!$B$8:$G$327,6,0)</f>
        <v>227091.76</v>
      </c>
      <c r="D41" s="4">
        <f>VLOOKUP(A41, [2]Tbl2425!$B$8:$G$327,6,0)</f>
        <v>27091.78</v>
      </c>
      <c r="E41" s="5">
        <f t="shared" si="0"/>
        <v>254183.54</v>
      </c>
      <c r="F41" s="10">
        <f>VLOOKUP(A41, [3]Sheet1!$B$5:$D$323,3,0)</f>
        <v>0.89300000000000002</v>
      </c>
      <c r="G41" s="10">
        <f>VLOOKUP(A41, [3]Sheet1!$B$5:$E$323,4,0)</f>
        <v>0.107</v>
      </c>
      <c r="H41" s="10">
        <f>VLOOKUP(A41, [3]Sheet1!$B$5:$F$323,5,0)</f>
        <v>0</v>
      </c>
      <c r="I41" s="5">
        <f t="shared" si="1"/>
        <v>226985.90122</v>
      </c>
      <c r="J41" s="5">
        <f t="shared" si="2"/>
        <v>27197.638780000001</v>
      </c>
      <c r="K41" s="5">
        <f t="shared" si="3"/>
        <v>0</v>
      </c>
    </row>
    <row r="42" spans="1:11" x14ac:dyDescent="0.3">
      <c r="A42" t="s">
        <v>49</v>
      </c>
      <c r="B42" t="s">
        <v>369</v>
      </c>
      <c r="C42" s="4">
        <f>VLOOKUP(A42, [1]Tbl2425!$B$8:$G$327,6,0)</f>
        <v>0</v>
      </c>
      <c r="D42" s="4">
        <f>VLOOKUP(A42, [2]Tbl2425!$B$8:$G$327,6,0)</f>
        <v>0</v>
      </c>
      <c r="E42" s="5">
        <f t="shared" si="0"/>
        <v>0</v>
      </c>
      <c r="F42" s="10">
        <f>VLOOKUP(A42, [3]Sheet1!$B$5:$D$323,3,0)</f>
        <v>1</v>
      </c>
      <c r="G42" s="10">
        <f>VLOOKUP(A42, [3]Sheet1!$B$5:$E$323,4,0)</f>
        <v>0</v>
      </c>
      <c r="H42" s="10">
        <f>VLOOKUP(A42, [3]Sheet1!$B$5:$F$323,5,0)</f>
        <v>0</v>
      </c>
      <c r="I42" s="5">
        <f t="shared" si="1"/>
        <v>0</v>
      </c>
      <c r="J42" s="5">
        <f t="shared" si="2"/>
        <v>0</v>
      </c>
      <c r="K42" s="5">
        <f t="shared" si="3"/>
        <v>0</v>
      </c>
    </row>
    <row r="43" spans="1:11" x14ac:dyDescent="0.3">
      <c r="A43" t="s">
        <v>50</v>
      </c>
      <c r="B43" t="s">
        <v>370</v>
      </c>
      <c r="C43" s="4">
        <f>VLOOKUP(A43, [1]Tbl2425!$B$8:$G$327,6,0)</f>
        <v>99364.32</v>
      </c>
      <c r="D43" s="4">
        <f>VLOOKUP(A43, [2]Tbl2425!$B$8:$G$327,6,0)</f>
        <v>3209.81</v>
      </c>
      <c r="E43" s="5">
        <f t="shared" si="0"/>
        <v>102574.13</v>
      </c>
      <c r="F43" s="10">
        <f>VLOOKUP(A43, [3]Sheet1!$B$5:$D$323,3,0)</f>
        <v>0.97</v>
      </c>
      <c r="G43" s="10">
        <f>VLOOKUP(A43, [3]Sheet1!$B$5:$E$323,4,0)</f>
        <v>0.03</v>
      </c>
      <c r="H43" s="10">
        <f>VLOOKUP(A43, [3]Sheet1!$B$5:$F$323,5,0)</f>
        <v>0</v>
      </c>
      <c r="I43" s="5">
        <f t="shared" si="1"/>
        <v>99496.906100000007</v>
      </c>
      <c r="J43" s="5">
        <f t="shared" si="2"/>
        <v>3077.2239</v>
      </c>
      <c r="K43" s="5">
        <f t="shared" si="3"/>
        <v>0</v>
      </c>
    </row>
    <row r="44" spans="1:11" x14ac:dyDescent="0.3">
      <c r="A44" t="s">
        <v>51</v>
      </c>
      <c r="B44" t="s">
        <v>371</v>
      </c>
      <c r="C44" s="4">
        <f>VLOOKUP(A44, [1]Tbl2425!$B$8:$G$327,6,0)</f>
        <v>0</v>
      </c>
      <c r="D44" s="4">
        <f>VLOOKUP(A44, [2]Tbl2425!$B$8:$G$327,6,0)</f>
        <v>0</v>
      </c>
      <c r="E44" s="5">
        <f t="shared" si="0"/>
        <v>0</v>
      </c>
      <c r="F44" s="10">
        <f>VLOOKUP(A44, [3]Sheet1!$B$5:$D$323,3,0)</f>
        <v>0.67</v>
      </c>
      <c r="G44" s="10">
        <f>VLOOKUP(A44, [3]Sheet1!$B$5:$E$323,4,0)</f>
        <v>0.33</v>
      </c>
      <c r="H44" s="10">
        <f>VLOOKUP(A44, [3]Sheet1!$B$5:$F$323,5,0)</f>
        <v>0</v>
      </c>
      <c r="I44" s="5">
        <f t="shared" si="1"/>
        <v>0</v>
      </c>
      <c r="J44" s="5">
        <f t="shared" si="2"/>
        <v>0</v>
      </c>
      <c r="K44" s="5">
        <f t="shared" si="3"/>
        <v>0</v>
      </c>
    </row>
    <row r="45" spans="1:11" x14ac:dyDescent="0.3">
      <c r="A45" t="s">
        <v>52</v>
      </c>
      <c r="B45" t="s">
        <v>372</v>
      </c>
      <c r="C45" s="4">
        <f>VLOOKUP(A45, [1]Tbl2425!$B$8:$G$327,6,0)</f>
        <v>0</v>
      </c>
      <c r="D45" s="4">
        <f>VLOOKUP(A45, [2]Tbl2425!$B$8:$G$327,6,0)</f>
        <v>0</v>
      </c>
      <c r="E45" s="5">
        <f t="shared" si="0"/>
        <v>0</v>
      </c>
      <c r="F45" s="10">
        <f>VLOOKUP(A45, [3]Sheet1!$B$5:$D$323,3,0)</f>
        <v>0</v>
      </c>
      <c r="G45" s="10">
        <f>VLOOKUP(A45, [3]Sheet1!$B$5:$E$323,4,0)</f>
        <v>0</v>
      </c>
      <c r="H45" s="10">
        <f>VLOOKUP(A45, [3]Sheet1!$B$5:$F$323,5,0)</f>
        <v>1</v>
      </c>
      <c r="I45" s="5">
        <f t="shared" si="1"/>
        <v>0</v>
      </c>
      <c r="J45" s="5">
        <f t="shared" si="2"/>
        <v>0</v>
      </c>
      <c r="K45" s="5">
        <f t="shared" si="3"/>
        <v>0</v>
      </c>
    </row>
    <row r="46" spans="1:11" x14ac:dyDescent="0.3">
      <c r="A46" t="s">
        <v>53</v>
      </c>
      <c r="B46" t="s">
        <v>373</v>
      </c>
      <c r="C46" s="4">
        <f>VLOOKUP(A46, [1]Tbl2425!$B$8:$G$327,6,0)</f>
        <v>125964.25</v>
      </c>
      <c r="D46" s="4">
        <f>VLOOKUP(A46, [2]Tbl2425!$B$8:$G$327,6,0)</f>
        <v>55008.53</v>
      </c>
      <c r="E46" s="5">
        <f t="shared" si="0"/>
        <v>180972.78</v>
      </c>
      <c r="F46" s="10">
        <f>VLOOKUP(A46, [3]Sheet1!$B$5:$D$323,3,0)</f>
        <v>0.69599999999999995</v>
      </c>
      <c r="G46" s="10">
        <f>VLOOKUP(A46, [3]Sheet1!$B$5:$E$323,4,0)</f>
        <v>0.30399999999999999</v>
      </c>
      <c r="H46" s="10">
        <f>VLOOKUP(A46, [3]Sheet1!$B$5:$F$323,5,0)</f>
        <v>0</v>
      </c>
      <c r="I46" s="5">
        <f t="shared" si="1"/>
        <v>125957.05488</v>
      </c>
      <c r="J46" s="5">
        <f t="shared" si="2"/>
        <v>55015.725119999996</v>
      </c>
      <c r="K46" s="5">
        <f t="shared" si="3"/>
        <v>0</v>
      </c>
    </row>
    <row r="47" spans="1:11" x14ac:dyDescent="0.3">
      <c r="A47" t="s">
        <v>54</v>
      </c>
      <c r="B47" t="s">
        <v>374</v>
      </c>
      <c r="C47" s="4">
        <f>VLOOKUP(A47, [1]Tbl2425!$B$8:$G$327,6,0)</f>
        <v>0</v>
      </c>
      <c r="D47" s="4">
        <f>VLOOKUP(A47, [2]Tbl2425!$B$8:$G$327,6,0)</f>
        <v>0</v>
      </c>
      <c r="E47" s="5">
        <f t="shared" si="0"/>
        <v>0</v>
      </c>
      <c r="F47" s="10">
        <f>VLOOKUP(A47, [3]Sheet1!$B$5:$D$323,3,0)</f>
        <v>1</v>
      </c>
      <c r="G47" s="10">
        <f>VLOOKUP(A47, [3]Sheet1!$B$5:$E$323,4,0)</f>
        <v>0</v>
      </c>
      <c r="H47" s="10">
        <f>VLOOKUP(A47, [3]Sheet1!$B$5:$F$323,5,0)</f>
        <v>0</v>
      </c>
      <c r="I47" s="5">
        <f t="shared" si="1"/>
        <v>0</v>
      </c>
      <c r="J47" s="5">
        <f t="shared" si="2"/>
        <v>0</v>
      </c>
      <c r="K47" s="5">
        <f t="shared" si="3"/>
        <v>0</v>
      </c>
    </row>
    <row r="48" spans="1:11" x14ac:dyDescent="0.3">
      <c r="A48" t="s">
        <v>55</v>
      </c>
      <c r="B48" t="s">
        <v>375</v>
      </c>
      <c r="C48" s="4">
        <f>VLOOKUP(A48, [1]Tbl2425!$B$8:$G$327,6,0)</f>
        <v>0</v>
      </c>
      <c r="D48" s="4">
        <f>VLOOKUP(A48, [2]Tbl2425!$B$8:$G$327,6,0)</f>
        <v>34.18</v>
      </c>
      <c r="E48" s="5">
        <f t="shared" si="0"/>
        <v>34.18</v>
      </c>
      <c r="F48" s="10">
        <f>VLOOKUP(A48, [3]Sheet1!$B$5:$D$323,3,0)</f>
        <v>0.5</v>
      </c>
      <c r="G48" s="10">
        <f>VLOOKUP(A48, [3]Sheet1!$B$5:$E$323,4,0)</f>
        <v>0.5</v>
      </c>
      <c r="H48" s="10">
        <f>VLOOKUP(A48, [3]Sheet1!$B$5:$F$323,5,0)</f>
        <v>0</v>
      </c>
      <c r="I48" s="5">
        <f t="shared" si="1"/>
        <v>17.09</v>
      </c>
      <c r="J48" s="5">
        <f t="shared" si="2"/>
        <v>17.09</v>
      </c>
      <c r="K48" s="5">
        <f t="shared" si="3"/>
        <v>0</v>
      </c>
    </row>
    <row r="49" spans="1:11" x14ac:dyDescent="0.3">
      <c r="A49" t="s">
        <v>56</v>
      </c>
      <c r="B49" t="s">
        <v>376</v>
      </c>
      <c r="C49" s="4">
        <f>VLOOKUP(A49, [1]Tbl2425!$B$8:$G$327,6,0)</f>
        <v>0</v>
      </c>
      <c r="D49" s="4">
        <f>VLOOKUP(A49, [2]Tbl2425!$B$8:$G$327,6,0)</f>
        <v>0</v>
      </c>
      <c r="E49" s="5">
        <f t="shared" si="0"/>
        <v>0</v>
      </c>
      <c r="F49" s="10">
        <f>VLOOKUP(A49, [3]Sheet1!$B$5:$D$323,3,0)</f>
        <v>0.5</v>
      </c>
      <c r="G49" s="10">
        <f>VLOOKUP(A49, [3]Sheet1!$B$5:$E$323,4,0)</f>
        <v>0.5</v>
      </c>
      <c r="H49" s="10">
        <f>VLOOKUP(A49, [3]Sheet1!$B$5:$F$323,5,0)</f>
        <v>0</v>
      </c>
      <c r="I49" s="5">
        <f t="shared" si="1"/>
        <v>0</v>
      </c>
      <c r="J49" s="5">
        <f t="shared" si="2"/>
        <v>0</v>
      </c>
      <c r="K49" s="5">
        <f t="shared" si="3"/>
        <v>0</v>
      </c>
    </row>
    <row r="50" spans="1:11" x14ac:dyDescent="0.3">
      <c r="A50" t="s">
        <v>57</v>
      </c>
      <c r="B50" t="s">
        <v>377</v>
      </c>
      <c r="C50" s="4">
        <f>VLOOKUP(A50, [1]Tbl2425!$B$8:$G$327,6,0)</f>
        <v>190087.53</v>
      </c>
      <c r="D50" s="4">
        <f>VLOOKUP(A50, [2]Tbl2425!$B$8:$G$327,6,0)</f>
        <v>13708.16</v>
      </c>
      <c r="E50" s="5">
        <f t="shared" si="0"/>
        <v>203795.69</v>
      </c>
      <c r="F50" s="10">
        <f>VLOOKUP(A50, [3]Sheet1!$B$5:$D$323,3,0)</f>
        <v>0.94</v>
      </c>
      <c r="G50" s="10">
        <f>VLOOKUP(A50, [3]Sheet1!$B$5:$E$323,4,0)</f>
        <v>0.06</v>
      </c>
      <c r="H50" s="10">
        <f>VLOOKUP(A50, [3]Sheet1!$B$5:$F$323,5,0)</f>
        <v>0</v>
      </c>
      <c r="I50" s="5">
        <f t="shared" si="1"/>
        <v>191567.9486</v>
      </c>
      <c r="J50" s="5">
        <f t="shared" si="2"/>
        <v>12227.741399999999</v>
      </c>
      <c r="K50" s="5">
        <f t="shared" si="3"/>
        <v>0</v>
      </c>
    </row>
    <row r="51" spans="1:11" x14ac:dyDescent="0.3">
      <c r="A51" t="s">
        <v>58</v>
      </c>
      <c r="B51" t="s">
        <v>378</v>
      </c>
      <c r="C51" s="4">
        <f>VLOOKUP(A51, [1]Tbl2425!$B$8:$G$327,6,0)</f>
        <v>0</v>
      </c>
      <c r="D51" s="4">
        <f>VLOOKUP(A51, [2]Tbl2425!$B$8:$G$327,6,0)</f>
        <v>0</v>
      </c>
      <c r="E51" s="5">
        <f t="shared" si="0"/>
        <v>0</v>
      </c>
      <c r="F51" s="10">
        <f>VLOOKUP(A51, [3]Sheet1!$B$5:$D$323,3,0)</f>
        <v>0.5</v>
      </c>
      <c r="G51" s="10">
        <f>VLOOKUP(A51, [3]Sheet1!$B$5:$E$323,4,0)</f>
        <v>0.5</v>
      </c>
      <c r="H51" s="10">
        <f>VLOOKUP(A51, [3]Sheet1!$B$5:$F$323,5,0)</f>
        <v>0</v>
      </c>
      <c r="I51" s="5">
        <f t="shared" si="1"/>
        <v>0</v>
      </c>
      <c r="J51" s="5">
        <f t="shared" si="2"/>
        <v>0</v>
      </c>
      <c r="K51" s="5">
        <f t="shared" si="3"/>
        <v>0</v>
      </c>
    </row>
    <row r="52" spans="1:11" x14ac:dyDescent="0.3">
      <c r="A52" t="s">
        <v>59</v>
      </c>
      <c r="B52" t="s">
        <v>379</v>
      </c>
      <c r="C52" s="4">
        <f>VLOOKUP(A52, [1]Tbl2425!$B$8:$G$327,6,0)</f>
        <v>0</v>
      </c>
      <c r="D52" s="4">
        <f>VLOOKUP(A52, [2]Tbl2425!$B$8:$G$327,6,0)</f>
        <v>0</v>
      </c>
      <c r="E52" s="5">
        <f t="shared" si="0"/>
        <v>0</v>
      </c>
      <c r="F52" s="10">
        <f>VLOOKUP(A52, [3]Sheet1!$B$5:$D$323,3,0)</f>
        <v>0.5</v>
      </c>
      <c r="G52" s="10">
        <f>VLOOKUP(A52, [3]Sheet1!$B$5:$E$323,4,0)</f>
        <v>0.5</v>
      </c>
      <c r="H52" s="10">
        <f>VLOOKUP(A52, [3]Sheet1!$B$5:$F$323,5,0)</f>
        <v>0</v>
      </c>
      <c r="I52" s="5">
        <f t="shared" si="1"/>
        <v>0</v>
      </c>
      <c r="J52" s="5">
        <f t="shared" si="2"/>
        <v>0</v>
      </c>
      <c r="K52" s="5">
        <f t="shared" si="3"/>
        <v>0</v>
      </c>
    </row>
    <row r="53" spans="1:11" x14ac:dyDescent="0.3">
      <c r="A53" t="s">
        <v>60</v>
      </c>
      <c r="B53" t="s">
        <v>380</v>
      </c>
      <c r="C53" s="4">
        <f>VLOOKUP(A53, [1]Tbl2425!$B$8:$G$327,6,0)</f>
        <v>0</v>
      </c>
      <c r="D53" s="4">
        <f>VLOOKUP(A53, [2]Tbl2425!$B$8:$G$327,6,0)</f>
        <v>0</v>
      </c>
      <c r="E53" s="5">
        <f t="shared" si="0"/>
        <v>0</v>
      </c>
      <c r="F53" s="10">
        <f>VLOOKUP(A53, [3]Sheet1!$B$5:$D$323,3,0)</f>
        <v>1</v>
      </c>
      <c r="G53" s="10">
        <f>VLOOKUP(A53, [3]Sheet1!$B$5:$E$323,4,0)</f>
        <v>0</v>
      </c>
      <c r="H53" s="10">
        <f>VLOOKUP(A53, [3]Sheet1!$B$5:$F$323,5,0)</f>
        <v>0</v>
      </c>
      <c r="I53" s="5">
        <f t="shared" si="1"/>
        <v>0</v>
      </c>
      <c r="J53" s="5">
        <f t="shared" si="2"/>
        <v>0</v>
      </c>
      <c r="K53" s="5">
        <f t="shared" si="3"/>
        <v>0</v>
      </c>
    </row>
    <row r="54" spans="1:11" x14ac:dyDescent="0.3">
      <c r="A54" t="s">
        <v>61</v>
      </c>
      <c r="B54" t="s">
        <v>381</v>
      </c>
      <c r="C54" s="4">
        <f>VLOOKUP(A54, [1]Tbl2425!$B$8:$G$327,6,0)</f>
        <v>5727.07</v>
      </c>
      <c r="D54" s="4">
        <f>VLOOKUP(A54, [2]Tbl2425!$B$8:$G$327,6,0)</f>
        <v>0</v>
      </c>
      <c r="E54" s="5">
        <f t="shared" si="0"/>
        <v>5727.07</v>
      </c>
      <c r="F54" s="10">
        <f>VLOOKUP(A54, [3]Sheet1!$B$5:$D$323,3,0)</f>
        <v>1</v>
      </c>
      <c r="G54" s="10">
        <f>VLOOKUP(A54, [3]Sheet1!$B$5:$E$323,4,0)</f>
        <v>0</v>
      </c>
      <c r="H54" s="10">
        <f>VLOOKUP(A54, [3]Sheet1!$B$5:$F$323,5,0)</f>
        <v>0</v>
      </c>
      <c r="I54" s="5">
        <f t="shared" si="1"/>
        <v>5727.07</v>
      </c>
      <c r="J54" s="5">
        <f t="shared" si="2"/>
        <v>0</v>
      </c>
      <c r="K54" s="5">
        <f t="shared" si="3"/>
        <v>0</v>
      </c>
    </row>
    <row r="55" spans="1:11" x14ac:dyDescent="0.3">
      <c r="A55" t="s">
        <v>62</v>
      </c>
      <c r="B55" t="s">
        <v>382</v>
      </c>
      <c r="C55" s="4">
        <f>VLOOKUP(A55, [1]Tbl2425!$B$8:$G$327,6,0)</f>
        <v>0</v>
      </c>
      <c r="D55" s="4">
        <f>VLOOKUP(A55, [2]Tbl2425!$B$8:$G$327,6,0)</f>
        <v>0</v>
      </c>
      <c r="E55" s="5">
        <f t="shared" si="0"/>
        <v>0</v>
      </c>
      <c r="F55" s="10">
        <f>VLOOKUP(A55, [3]Sheet1!$B$5:$D$323,3,0)</f>
        <v>1</v>
      </c>
      <c r="G55" s="10">
        <f>VLOOKUP(A55, [3]Sheet1!$B$5:$E$323,4,0)</f>
        <v>0</v>
      </c>
      <c r="H55" s="10">
        <f>VLOOKUP(A55, [3]Sheet1!$B$5:$F$323,5,0)</f>
        <v>0</v>
      </c>
      <c r="I55" s="5">
        <f t="shared" si="1"/>
        <v>0</v>
      </c>
      <c r="J55" s="5">
        <f t="shared" si="2"/>
        <v>0</v>
      </c>
      <c r="K55" s="5">
        <f t="shared" si="3"/>
        <v>0</v>
      </c>
    </row>
    <row r="56" spans="1:11" x14ac:dyDescent="0.3">
      <c r="A56" t="s">
        <v>63</v>
      </c>
      <c r="B56" t="s">
        <v>383</v>
      </c>
      <c r="C56" s="4">
        <f>VLOOKUP(A56, [1]Tbl2425!$B$8:$G$327,6,0)</f>
        <v>0</v>
      </c>
      <c r="D56" s="4">
        <f>VLOOKUP(A56, [2]Tbl2425!$B$8:$G$327,6,0)</f>
        <v>0</v>
      </c>
      <c r="E56" s="5">
        <f t="shared" si="0"/>
        <v>0</v>
      </c>
      <c r="F56" s="10">
        <f>VLOOKUP(A56, [3]Sheet1!$B$5:$D$323,3,0)</f>
        <v>1</v>
      </c>
      <c r="G56" s="10">
        <f>VLOOKUP(A56, [3]Sheet1!$B$5:$E$323,4,0)</f>
        <v>0</v>
      </c>
      <c r="H56" s="10">
        <f>VLOOKUP(A56, [3]Sheet1!$B$5:$F$323,5,0)</f>
        <v>0</v>
      </c>
      <c r="I56" s="5">
        <f t="shared" si="1"/>
        <v>0</v>
      </c>
      <c r="J56" s="5">
        <f t="shared" si="2"/>
        <v>0</v>
      </c>
      <c r="K56" s="5">
        <f t="shared" si="3"/>
        <v>0</v>
      </c>
    </row>
    <row r="57" spans="1:11" x14ac:dyDescent="0.3">
      <c r="A57" t="s">
        <v>64</v>
      </c>
      <c r="B57" t="s">
        <v>384</v>
      </c>
      <c r="C57" s="4">
        <f>VLOOKUP(A57, [1]Tbl2425!$B$8:$G$327,6,0)</f>
        <v>0</v>
      </c>
      <c r="D57" s="4">
        <f>VLOOKUP(A57, [2]Tbl2425!$B$8:$G$327,6,0)</f>
        <v>0</v>
      </c>
      <c r="E57" s="5">
        <f t="shared" si="0"/>
        <v>0</v>
      </c>
      <c r="F57" s="10">
        <f>VLOOKUP(A57, [3]Sheet1!$B$5:$D$323,3,0)</f>
        <v>1</v>
      </c>
      <c r="G57" s="10">
        <f>VLOOKUP(A57, [3]Sheet1!$B$5:$E$323,4,0)</f>
        <v>0</v>
      </c>
      <c r="H57" s="10">
        <f>VLOOKUP(A57, [3]Sheet1!$B$5:$F$323,5,0)</f>
        <v>0</v>
      </c>
      <c r="I57" s="5">
        <f t="shared" si="1"/>
        <v>0</v>
      </c>
      <c r="J57" s="5">
        <f t="shared" si="2"/>
        <v>0</v>
      </c>
      <c r="K57" s="5">
        <f t="shared" si="3"/>
        <v>0</v>
      </c>
    </row>
    <row r="58" spans="1:11" x14ac:dyDescent="0.3">
      <c r="A58" t="s">
        <v>65</v>
      </c>
      <c r="B58" t="s">
        <v>385</v>
      </c>
      <c r="C58" s="4">
        <f>VLOOKUP(A58, [1]Tbl2425!$B$8:$G$327,6,0)</f>
        <v>766418.77</v>
      </c>
      <c r="D58" s="4">
        <f>VLOOKUP(A58, [2]Tbl2425!$B$8:$G$327,6,0)</f>
        <v>176551.22</v>
      </c>
      <c r="E58" s="5">
        <f t="shared" si="0"/>
        <v>942969.99</v>
      </c>
      <c r="F58" s="10">
        <f>VLOOKUP(A58, [3]Sheet1!$B$5:$D$323,3,0)</f>
        <v>0.9</v>
      </c>
      <c r="G58" s="10">
        <f>VLOOKUP(A58, [3]Sheet1!$B$5:$E$323,4,0)</f>
        <v>0.1</v>
      </c>
      <c r="H58" s="10">
        <f>VLOOKUP(A58, [3]Sheet1!$B$5:$F$323,5,0)</f>
        <v>0</v>
      </c>
      <c r="I58" s="5">
        <f t="shared" si="1"/>
        <v>848672.99100000004</v>
      </c>
      <c r="J58" s="5">
        <f t="shared" si="2"/>
        <v>94296.999000000011</v>
      </c>
      <c r="K58" s="5">
        <f t="shared" si="3"/>
        <v>0</v>
      </c>
    </row>
    <row r="59" spans="1:11" x14ac:dyDescent="0.3">
      <c r="A59" t="s">
        <v>66</v>
      </c>
      <c r="B59" t="s">
        <v>386</v>
      </c>
      <c r="C59" s="4">
        <f>VLOOKUP(A59, [1]Tbl2425!$B$8:$G$327,6,0)</f>
        <v>117526.01</v>
      </c>
      <c r="D59" s="4">
        <f>VLOOKUP(A59, [2]Tbl2425!$B$8:$G$327,6,0)</f>
        <v>2995.57</v>
      </c>
      <c r="E59" s="5">
        <f t="shared" si="0"/>
        <v>120521.58</v>
      </c>
      <c r="F59" s="10">
        <f>VLOOKUP(A59, [3]Sheet1!$B$5:$D$323,3,0)</f>
        <v>1</v>
      </c>
      <c r="G59" s="10">
        <f>VLOOKUP(A59, [3]Sheet1!$B$5:$E$323,4,0)</f>
        <v>0</v>
      </c>
      <c r="H59" s="10">
        <f>VLOOKUP(A59, [3]Sheet1!$B$5:$F$323,5,0)</f>
        <v>0</v>
      </c>
      <c r="I59" s="5">
        <f t="shared" si="1"/>
        <v>120521.58</v>
      </c>
      <c r="J59" s="5">
        <f t="shared" si="2"/>
        <v>0</v>
      </c>
      <c r="K59" s="5">
        <f t="shared" si="3"/>
        <v>0</v>
      </c>
    </row>
    <row r="60" spans="1:11" x14ac:dyDescent="0.3">
      <c r="A60" t="s">
        <v>67</v>
      </c>
      <c r="B60" t="s">
        <v>387</v>
      </c>
      <c r="C60" s="4">
        <f>VLOOKUP(A60, [1]Tbl2425!$B$8:$G$327,6,0)</f>
        <v>0</v>
      </c>
      <c r="D60" s="4">
        <f>VLOOKUP(A60, [2]Tbl2425!$B$8:$G$327,6,0)</f>
        <v>0</v>
      </c>
      <c r="E60" s="5">
        <f t="shared" si="0"/>
        <v>0</v>
      </c>
      <c r="F60" s="10">
        <f>VLOOKUP(A60, [3]Sheet1!$B$5:$D$323,3,0)</f>
        <v>1</v>
      </c>
      <c r="G60" s="10">
        <f>VLOOKUP(A60, [3]Sheet1!$B$5:$E$323,4,0)</f>
        <v>0</v>
      </c>
      <c r="H60" s="10">
        <f>VLOOKUP(A60, [3]Sheet1!$B$5:$F$323,5,0)</f>
        <v>0</v>
      </c>
      <c r="I60" s="5">
        <f t="shared" si="1"/>
        <v>0</v>
      </c>
      <c r="J60" s="5">
        <f t="shared" si="2"/>
        <v>0</v>
      </c>
      <c r="K60" s="5">
        <f t="shared" si="3"/>
        <v>0</v>
      </c>
    </row>
    <row r="61" spans="1:11" x14ac:dyDescent="0.3">
      <c r="A61" t="s">
        <v>68</v>
      </c>
      <c r="B61" t="s">
        <v>388</v>
      </c>
      <c r="C61" s="4">
        <f>VLOOKUP(A61, [1]Tbl2425!$B$8:$G$327,6,0)</f>
        <v>0</v>
      </c>
      <c r="D61" s="4">
        <f>VLOOKUP(A61, [2]Tbl2425!$B$8:$G$327,6,0)</f>
        <v>0</v>
      </c>
      <c r="E61" s="5">
        <f t="shared" si="0"/>
        <v>0</v>
      </c>
      <c r="F61" s="10">
        <f>VLOOKUP(A61, [3]Sheet1!$B$5:$D$323,3,0)</f>
        <v>1</v>
      </c>
      <c r="G61" s="10">
        <f>VLOOKUP(A61, [3]Sheet1!$B$5:$E$323,4,0)</f>
        <v>0</v>
      </c>
      <c r="H61" s="10">
        <f>VLOOKUP(A61, [3]Sheet1!$B$5:$F$323,5,0)</f>
        <v>0</v>
      </c>
      <c r="I61" s="5">
        <f t="shared" si="1"/>
        <v>0</v>
      </c>
      <c r="J61" s="5">
        <f t="shared" si="2"/>
        <v>0</v>
      </c>
      <c r="K61" s="5">
        <f t="shared" si="3"/>
        <v>0</v>
      </c>
    </row>
    <row r="62" spans="1:11" x14ac:dyDescent="0.3">
      <c r="A62" t="s">
        <v>69</v>
      </c>
      <c r="B62" t="s">
        <v>389</v>
      </c>
      <c r="C62" s="4">
        <f>VLOOKUP(A62, [1]Tbl2425!$B$8:$G$327,6,0)</f>
        <v>0</v>
      </c>
      <c r="D62" s="4">
        <f>VLOOKUP(A62, [2]Tbl2425!$B$8:$G$327,6,0)</f>
        <v>0</v>
      </c>
      <c r="E62" s="5">
        <f t="shared" si="0"/>
        <v>0</v>
      </c>
      <c r="F62" s="10">
        <f>VLOOKUP(A62, [3]Sheet1!$B$5:$D$323,3,0)</f>
        <v>1</v>
      </c>
      <c r="G62" s="10">
        <f>VLOOKUP(A62, [3]Sheet1!$B$5:$E$323,4,0)</f>
        <v>0</v>
      </c>
      <c r="H62" s="10">
        <f>VLOOKUP(A62, [3]Sheet1!$B$5:$F$323,5,0)</f>
        <v>0</v>
      </c>
      <c r="I62" s="5">
        <f t="shared" si="1"/>
        <v>0</v>
      </c>
      <c r="J62" s="5">
        <f t="shared" si="2"/>
        <v>0</v>
      </c>
      <c r="K62" s="5">
        <f t="shared" si="3"/>
        <v>0</v>
      </c>
    </row>
    <row r="63" spans="1:11" x14ac:dyDescent="0.3">
      <c r="A63" t="s">
        <v>70</v>
      </c>
      <c r="B63" t="s">
        <v>390</v>
      </c>
      <c r="C63" s="4">
        <f>VLOOKUP(A63, [1]Tbl2425!$B$8:$G$327,6,0)</f>
        <v>35745.93</v>
      </c>
      <c r="D63" s="4">
        <f>VLOOKUP(A63, [2]Tbl2425!$B$8:$G$327,6,0)</f>
        <v>34134.54</v>
      </c>
      <c r="E63" s="5">
        <f t="shared" si="0"/>
        <v>69880.47</v>
      </c>
      <c r="F63" s="10">
        <f>VLOOKUP(A63, [3]Sheet1!$B$5:$D$323,3,0)</f>
        <v>0.53500000000000003</v>
      </c>
      <c r="G63" s="10">
        <f>VLOOKUP(A63, [3]Sheet1!$B$5:$E$323,4,0)</f>
        <v>0.46500000000000002</v>
      </c>
      <c r="H63" s="10">
        <f>VLOOKUP(A63, [3]Sheet1!$B$5:$F$323,5,0)</f>
        <v>0</v>
      </c>
      <c r="I63" s="5">
        <f t="shared" si="1"/>
        <v>37386.051450000006</v>
      </c>
      <c r="J63" s="5">
        <f t="shared" si="2"/>
        <v>32494.418550000002</v>
      </c>
      <c r="K63" s="5">
        <f t="shared" si="3"/>
        <v>0</v>
      </c>
    </row>
    <row r="64" spans="1:11" x14ac:dyDescent="0.3">
      <c r="A64" t="s">
        <v>71</v>
      </c>
      <c r="B64" t="s">
        <v>391</v>
      </c>
      <c r="C64" s="4">
        <f>VLOOKUP(A64, [1]Tbl2425!$B$8:$G$327,6,0)</f>
        <v>138059.84</v>
      </c>
      <c r="D64" s="4">
        <f>VLOOKUP(A64, [2]Tbl2425!$B$8:$G$327,6,0)</f>
        <v>20553.439999999999</v>
      </c>
      <c r="E64" s="5">
        <f t="shared" si="0"/>
        <v>158613.28</v>
      </c>
      <c r="F64" s="10">
        <f>VLOOKUP(A64, [3]Sheet1!$B$5:$D$323,3,0)</f>
        <v>0.87</v>
      </c>
      <c r="G64" s="10">
        <f>VLOOKUP(A64, [3]Sheet1!$B$5:$E$323,4,0)</f>
        <v>0.13</v>
      </c>
      <c r="H64" s="10">
        <f>VLOOKUP(A64, [3]Sheet1!$B$5:$F$323,5,0)</f>
        <v>0</v>
      </c>
      <c r="I64" s="5">
        <f t="shared" si="1"/>
        <v>137993.55359999998</v>
      </c>
      <c r="J64" s="5">
        <f t="shared" si="2"/>
        <v>20619.7264</v>
      </c>
      <c r="K64" s="5">
        <f t="shared" si="3"/>
        <v>0</v>
      </c>
    </row>
    <row r="65" spans="1:11" x14ac:dyDescent="0.3">
      <c r="A65" t="s">
        <v>72</v>
      </c>
      <c r="B65" t="s">
        <v>392</v>
      </c>
      <c r="C65" s="4">
        <f>VLOOKUP(A65, [1]Tbl2425!$B$8:$G$327,6,0)</f>
        <v>0</v>
      </c>
      <c r="D65" s="4">
        <f>VLOOKUP(A65, [2]Tbl2425!$B$8:$G$327,6,0)</f>
        <v>528.24</v>
      </c>
      <c r="E65" s="5">
        <f t="shared" si="0"/>
        <v>528.24</v>
      </c>
      <c r="F65" s="10">
        <f>VLOOKUP(A65, [3]Sheet1!$B$5:$D$323,3,0)</f>
        <v>0.1</v>
      </c>
      <c r="G65" s="10">
        <f>VLOOKUP(A65, [3]Sheet1!$B$5:$E$323,4,0)</f>
        <v>0.9</v>
      </c>
      <c r="H65" s="10">
        <f>VLOOKUP(A65, [3]Sheet1!$B$5:$F$323,5,0)</f>
        <v>0</v>
      </c>
      <c r="I65" s="5">
        <f t="shared" si="1"/>
        <v>52.824000000000005</v>
      </c>
      <c r="J65" s="5">
        <f t="shared" si="2"/>
        <v>475.416</v>
      </c>
      <c r="K65" s="5">
        <f t="shared" si="3"/>
        <v>0</v>
      </c>
    </row>
    <row r="66" spans="1:11" x14ac:dyDescent="0.3">
      <c r="A66" t="s">
        <v>73</v>
      </c>
      <c r="B66" t="s">
        <v>393</v>
      </c>
      <c r="C66" s="4">
        <f>VLOOKUP(A66, [1]Tbl2425!$B$8:$G$327,6,0)</f>
        <v>14579.15</v>
      </c>
      <c r="D66" s="4">
        <f>VLOOKUP(A66, [2]Tbl2425!$B$8:$G$327,6,0)</f>
        <v>614.70000000000005</v>
      </c>
      <c r="E66" s="5">
        <f t="shared" ref="E66:E129" si="4">C66+D66</f>
        <v>15193.85</v>
      </c>
      <c r="F66" s="10">
        <f>VLOOKUP(A66, [3]Sheet1!$B$5:$D$323,3,0)</f>
        <v>0.96</v>
      </c>
      <c r="G66" s="10">
        <f>VLOOKUP(A66, [3]Sheet1!$B$5:$E$323,4,0)</f>
        <v>0.04</v>
      </c>
      <c r="H66" s="10">
        <f>VLOOKUP(A66, [3]Sheet1!$B$5:$F$323,5,0)</f>
        <v>0</v>
      </c>
      <c r="I66" s="5">
        <f t="shared" ref="I66:I129" si="5">E66*F66</f>
        <v>14586.096</v>
      </c>
      <c r="J66" s="5">
        <f t="shared" ref="J66:J129" si="6">E66*G66</f>
        <v>607.75400000000002</v>
      </c>
      <c r="K66" s="5">
        <f t="shared" ref="K66:K129" si="7">E66*H66</f>
        <v>0</v>
      </c>
    </row>
    <row r="67" spans="1:11" x14ac:dyDescent="0.3">
      <c r="A67" t="s">
        <v>74</v>
      </c>
      <c r="B67" t="s">
        <v>394</v>
      </c>
      <c r="C67" s="4">
        <f>VLOOKUP(A67, [1]Tbl2425!$B$8:$G$327,6,0)</f>
        <v>28642.73</v>
      </c>
      <c r="D67" s="4">
        <f>VLOOKUP(A67, [2]Tbl2425!$B$8:$G$327,6,0)</f>
        <v>0</v>
      </c>
      <c r="E67" s="5">
        <f t="shared" si="4"/>
        <v>28642.73</v>
      </c>
      <c r="F67" s="10">
        <f>VLOOKUP(A67, [3]Sheet1!$B$5:$D$323,3,0)</f>
        <v>1</v>
      </c>
      <c r="G67" s="10">
        <f>VLOOKUP(A67, [3]Sheet1!$B$5:$E$323,4,0)</f>
        <v>0</v>
      </c>
      <c r="H67" s="10">
        <f>VLOOKUP(A67, [3]Sheet1!$B$5:$F$323,5,0)</f>
        <v>0</v>
      </c>
      <c r="I67" s="5">
        <f t="shared" si="5"/>
        <v>28642.73</v>
      </c>
      <c r="J67" s="5">
        <f t="shared" si="6"/>
        <v>0</v>
      </c>
      <c r="K67" s="5">
        <f t="shared" si="7"/>
        <v>0</v>
      </c>
    </row>
    <row r="68" spans="1:11" x14ac:dyDescent="0.3">
      <c r="A68" t="s">
        <v>75</v>
      </c>
      <c r="B68" t="s">
        <v>395</v>
      </c>
      <c r="C68" s="4">
        <f>VLOOKUP(A68, [1]Tbl2425!$B$8:$G$327,6,0)</f>
        <v>84857.22</v>
      </c>
      <c r="D68" s="4">
        <f>VLOOKUP(A68, [2]Tbl2425!$B$8:$G$327,6,0)</f>
        <v>14775.89</v>
      </c>
      <c r="E68" s="5">
        <f t="shared" si="4"/>
        <v>99633.11</v>
      </c>
      <c r="F68" s="10">
        <f>VLOOKUP(A68, [3]Sheet1!$B$5:$D$323,3,0)</f>
        <v>0.5</v>
      </c>
      <c r="G68" s="10">
        <f>VLOOKUP(A68, [3]Sheet1!$B$5:$E$323,4,0)</f>
        <v>0.5</v>
      </c>
      <c r="H68" s="10">
        <f>VLOOKUP(A68, [3]Sheet1!$B$5:$F$323,5,0)</f>
        <v>0</v>
      </c>
      <c r="I68" s="5">
        <f t="shared" si="5"/>
        <v>49816.555</v>
      </c>
      <c r="J68" s="5">
        <f t="shared" si="6"/>
        <v>49816.555</v>
      </c>
      <c r="K68" s="5">
        <f t="shared" si="7"/>
        <v>0</v>
      </c>
    </row>
    <row r="69" spans="1:11" x14ac:dyDescent="0.3">
      <c r="A69" t="s">
        <v>76</v>
      </c>
      <c r="B69" t="s">
        <v>396</v>
      </c>
      <c r="C69" s="4">
        <f>VLOOKUP(A69, [1]Tbl2425!$B$8:$G$327,6,0)</f>
        <v>271041.11</v>
      </c>
      <c r="D69" s="4">
        <f>VLOOKUP(A69, [2]Tbl2425!$B$8:$G$327,6,0)</f>
        <v>8948.65</v>
      </c>
      <c r="E69" s="5">
        <f t="shared" si="4"/>
        <v>279989.76000000001</v>
      </c>
      <c r="F69" s="10">
        <f>VLOOKUP(A69, [3]Sheet1!$B$5:$D$323,3,0)</f>
        <v>0.9</v>
      </c>
      <c r="G69" s="10">
        <f>VLOOKUP(A69, [3]Sheet1!$B$5:$E$323,4,0)</f>
        <v>0.1</v>
      </c>
      <c r="H69" s="10">
        <f>VLOOKUP(A69, [3]Sheet1!$B$5:$F$323,5,0)</f>
        <v>0</v>
      </c>
      <c r="I69" s="5">
        <f t="shared" si="5"/>
        <v>251990.78400000001</v>
      </c>
      <c r="J69" s="5">
        <f t="shared" si="6"/>
        <v>27998.976000000002</v>
      </c>
      <c r="K69" s="5">
        <f t="shared" si="7"/>
        <v>0</v>
      </c>
    </row>
    <row r="70" spans="1:11" x14ac:dyDescent="0.3">
      <c r="A70" t="s">
        <v>77</v>
      </c>
      <c r="B70" t="s">
        <v>397</v>
      </c>
      <c r="C70" s="4">
        <f>VLOOKUP(A70, [1]Tbl2425!$B$8:$G$327,6,0)</f>
        <v>156594.6</v>
      </c>
      <c r="D70" s="4">
        <f>VLOOKUP(A70, [2]Tbl2425!$B$8:$G$327,6,0)</f>
        <v>43368.92</v>
      </c>
      <c r="E70" s="5">
        <f t="shared" si="4"/>
        <v>199963.52000000002</v>
      </c>
      <c r="F70" s="10">
        <f>VLOOKUP(A70, [3]Sheet1!$B$5:$D$323,3,0)</f>
        <v>0.78300000000000003</v>
      </c>
      <c r="G70" s="10">
        <f>VLOOKUP(A70, [3]Sheet1!$B$5:$E$323,4,0)</f>
        <v>0.217</v>
      </c>
      <c r="H70" s="10">
        <f>VLOOKUP(A70, [3]Sheet1!$B$5:$F$323,5,0)</f>
        <v>0</v>
      </c>
      <c r="I70" s="5">
        <f t="shared" si="5"/>
        <v>156571.43616000001</v>
      </c>
      <c r="J70" s="5">
        <f t="shared" si="6"/>
        <v>43392.083840000007</v>
      </c>
      <c r="K70" s="5">
        <f t="shared" si="7"/>
        <v>0</v>
      </c>
    </row>
    <row r="71" spans="1:11" x14ac:dyDescent="0.3">
      <c r="A71" t="s">
        <v>78</v>
      </c>
      <c r="B71" t="s">
        <v>398</v>
      </c>
      <c r="C71" s="4">
        <f>VLOOKUP(A71, [1]Tbl2425!$B$8:$G$327,6,0)</f>
        <v>0</v>
      </c>
      <c r="D71" s="4">
        <f>VLOOKUP(A71, [2]Tbl2425!$B$8:$G$327,6,0)</f>
        <v>0</v>
      </c>
      <c r="E71" s="5">
        <f t="shared" si="4"/>
        <v>0</v>
      </c>
      <c r="F71" s="10">
        <f>VLOOKUP(A71, [3]Sheet1!$B$5:$D$323,3,0)</f>
        <v>1</v>
      </c>
      <c r="G71" s="10">
        <f>VLOOKUP(A71, [3]Sheet1!$B$5:$E$323,4,0)</f>
        <v>0</v>
      </c>
      <c r="H71" s="10">
        <f>VLOOKUP(A71, [3]Sheet1!$B$5:$F$323,5,0)</f>
        <v>0</v>
      </c>
      <c r="I71" s="5">
        <f t="shared" si="5"/>
        <v>0</v>
      </c>
      <c r="J71" s="5">
        <f t="shared" si="6"/>
        <v>0</v>
      </c>
      <c r="K71" s="5">
        <f t="shared" si="7"/>
        <v>0</v>
      </c>
    </row>
    <row r="72" spans="1:11" x14ac:dyDescent="0.3">
      <c r="A72" t="s">
        <v>79</v>
      </c>
      <c r="B72" t="s">
        <v>399</v>
      </c>
      <c r="C72" s="4">
        <f>VLOOKUP(A72, [1]Tbl2425!$B$8:$G$327,6,0)</f>
        <v>31351.7</v>
      </c>
      <c r="D72" s="4">
        <f>VLOOKUP(A72, [2]Tbl2425!$B$8:$G$327,6,0)</f>
        <v>8803.75</v>
      </c>
      <c r="E72" s="5">
        <f t="shared" si="4"/>
        <v>40155.449999999997</v>
      </c>
      <c r="F72" s="10">
        <f>VLOOKUP(A72, [3]Sheet1!$B$5:$D$323,3,0)</f>
        <v>0.78</v>
      </c>
      <c r="G72" s="10">
        <f>VLOOKUP(A72, [3]Sheet1!$B$5:$E$323,4,0)</f>
        <v>0.22</v>
      </c>
      <c r="H72" s="10">
        <f>VLOOKUP(A72, [3]Sheet1!$B$5:$F$323,5,0)</f>
        <v>0</v>
      </c>
      <c r="I72" s="5">
        <f t="shared" si="5"/>
        <v>31321.251</v>
      </c>
      <c r="J72" s="5">
        <f t="shared" si="6"/>
        <v>8834.1989999999987</v>
      </c>
      <c r="K72" s="5">
        <f t="shared" si="7"/>
        <v>0</v>
      </c>
    </row>
    <row r="73" spans="1:11" x14ac:dyDescent="0.3">
      <c r="A73" t="s">
        <v>80</v>
      </c>
      <c r="B73" t="s">
        <v>400</v>
      </c>
      <c r="C73" s="4">
        <f>VLOOKUP(A73, [1]Tbl2425!$B$8:$G$327,6,0)</f>
        <v>165614.29</v>
      </c>
      <c r="D73" s="4">
        <f>VLOOKUP(A73, [2]Tbl2425!$B$8:$G$327,6,0)</f>
        <v>98401.05</v>
      </c>
      <c r="E73" s="5">
        <f t="shared" si="4"/>
        <v>264015.34000000003</v>
      </c>
      <c r="F73" s="10">
        <f>VLOOKUP(A73, [3]Sheet1!$B$5:$D$323,3,0)</f>
        <v>0</v>
      </c>
      <c r="G73" s="10">
        <f>VLOOKUP(A73, [3]Sheet1!$B$5:$E$323,4,0)</f>
        <v>0</v>
      </c>
      <c r="H73" s="10">
        <f>VLOOKUP(A73, [3]Sheet1!$B$5:$F$323,5,0)</f>
        <v>1</v>
      </c>
      <c r="I73" s="5">
        <f t="shared" si="5"/>
        <v>0</v>
      </c>
      <c r="J73" s="5">
        <f t="shared" si="6"/>
        <v>0</v>
      </c>
      <c r="K73" s="5">
        <f t="shared" si="7"/>
        <v>264015.34000000003</v>
      </c>
    </row>
    <row r="74" spans="1:11" x14ac:dyDescent="0.3">
      <c r="A74" t="s">
        <v>81</v>
      </c>
      <c r="B74" t="s">
        <v>401</v>
      </c>
      <c r="C74" s="4">
        <f>VLOOKUP(A74, [1]Tbl2425!$B$8:$G$327,6,0)</f>
        <v>8458.2900000000009</v>
      </c>
      <c r="D74" s="4">
        <f>VLOOKUP(A74, [2]Tbl2425!$B$8:$G$327,6,0)</f>
        <v>0</v>
      </c>
      <c r="E74" s="5">
        <f t="shared" si="4"/>
        <v>8458.2900000000009</v>
      </c>
      <c r="F74" s="10">
        <f>VLOOKUP(A74, [3]Sheet1!$B$5:$D$323,3,0)</f>
        <v>1</v>
      </c>
      <c r="G74" s="10">
        <f>VLOOKUP(A74, [3]Sheet1!$B$5:$E$323,4,0)</f>
        <v>0</v>
      </c>
      <c r="H74" s="10">
        <f>VLOOKUP(A74, [3]Sheet1!$B$5:$F$323,5,0)</f>
        <v>0</v>
      </c>
      <c r="I74" s="5">
        <f t="shared" si="5"/>
        <v>8458.2900000000009</v>
      </c>
      <c r="J74" s="5">
        <f t="shared" si="6"/>
        <v>0</v>
      </c>
      <c r="K74" s="5">
        <f t="shared" si="7"/>
        <v>0</v>
      </c>
    </row>
    <row r="75" spans="1:11" x14ac:dyDescent="0.3">
      <c r="A75" t="s">
        <v>82</v>
      </c>
      <c r="B75" t="s">
        <v>402</v>
      </c>
      <c r="C75" s="4">
        <f>VLOOKUP(A75, [1]Tbl2425!$B$8:$G$327,6,0)</f>
        <v>0</v>
      </c>
      <c r="D75" s="4">
        <f>VLOOKUP(A75, [2]Tbl2425!$B$8:$G$327,6,0)</f>
        <v>9155.85</v>
      </c>
      <c r="E75" s="5">
        <f t="shared" si="4"/>
        <v>9155.85</v>
      </c>
      <c r="F75" s="10">
        <f>VLOOKUP(A75, [3]Sheet1!$B$5:$D$323,3,0)</f>
        <v>1</v>
      </c>
      <c r="G75" s="10">
        <f>VLOOKUP(A75, [3]Sheet1!$B$5:$E$323,4,0)</f>
        <v>0</v>
      </c>
      <c r="H75" s="10">
        <f>VLOOKUP(A75, [3]Sheet1!$B$5:$F$323,5,0)</f>
        <v>0</v>
      </c>
      <c r="I75" s="5">
        <f t="shared" si="5"/>
        <v>9155.85</v>
      </c>
      <c r="J75" s="5">
        <f t="shared" si="6"/>
        <v>0</v>
      </c>
      <c r="K75" s="5">
        <f t="shared" si="7"/>
        <v>0</v>
      </c>
    </row>
    <row r="76" spans="1:11" x14ac:dyDescent="0.3">
      <c r="A76" t="s">
        <v>83</v>
      </c>
      <c r="B76" t="s">
        <v>403</v>
      </c>
      <c r="C76" s="4">
        <f>VLOOKUP(A76, [1]Tbl2425!$B$8:$G$327,6,0)</f>
        <v>0</v>
      </c>
      <c r="D76" s="4">
        <f>VLOOKUP(A76, [2]Tbl2425!$B$8:$G$327,6,0)</f>
        <v>0</v>
      </c>
      <c r="E76" s="5">
        <f t="shared" si="4"/>
        <v>0</v>
      </c>
      <c r="F76" s="10">
        <f>VLOOKUP(A76, [3]Sheet1!$B$5:$D$323,3,0)</f>
        <v>0</v>
      </c>
      <c r="G76" s="10">
        <f>VLOOKUP(A76, [3]Sheet1!$B$5:$E$323,4,0)</f>
        <v>1</v>
      </c>
      <c r="H76" s="10">
        <f>VLOOKUP(A76, [3]Sheet1!$B$5:$F$323,5,0)</f>
        <v>0</v>
      </c>
      <c r="I76" s="5">
        <f t="shared" si="5"/>
        <v>0</v>
      </c>
      <c r="J76" s="5">
        <f t="shared" si="6"/>
        <v>0</v>
      </c>
      <c r="K76" s="5">
        <f t="shared" si="7"/>
        <v>0</v>
      </c>
    </row>
    <row r="77" spans="1:11" x14ac:dyDescent="0.3">
      <c r="A77" t="s">
        <v>84</v>
      </c>
      <c r="B77" t="s">
        <v>404</v>
      </c>
      <c r="C77" s="4">
        <f>VLOOKUP(A77, [1]Tbl2425!$B$8:$G$327,6,0)</f>
        <v>109178.13</v>
      </c>
      <c r="D77" s="4">
        <f>VLOOKUP(A77, [2]Tbl2425!$B$8:$G$327,6,0)</f>
        <v>5376.39</v>
      </c>
      <c r="E77" s="5">
        <f t="shared" si="4"/>
        <v>114554.52</v>
      </c>
      <c r="F77" s="10">
        <f>VLOOKUP(A77, [3]Sheet1!$B$5:$D$323,3,0)</f>
        <v>0.95299999999999996</v>
      </c>
      <c r="G77" s="10">
        <f>VLOOKUP(A77, [3]Sheet1!$B$5:$E$323,4,0)</f>
        <v>4.7E-2</v>
      </c>
      <c r="H77" s="10">
        <f>VLOOKUP(A77, [3]Sheet1!$B$5:$F$323,5,0)</f>
        <v>0</v>
      </c>
      <c r="I77" s="5">
        <f t="shared" si="5"/>
        <v>109170.45756</v>
      </c>
      <c r="J77" s="5">
        <f t="shared" si="6"/>
        <v>5384.0624400000006</v>
      </c>
      <c r="K77" s="5">
        <f t="shared" si="7"/>
        <v>0</v>
      </c>
    </row>
    <row r="78" spans="1:11" x14ac:dyDescent="0.3">
      <c r="A78" t="s">
        <v>85</v>
      </c>
      <c r="B78" t="s">
        <v>405</v>
      </c>
      <c r="C78" s="4">
        <f>VLOOKUP(A78, [1]Tbl2425!$B$8:$G$327,6,0)</f>
        <v>291497.08</v>
      </c>
      <c r="D78" s="4">
        <f>VLOOKUP(A78, [2]Tbl2425!$B$8:$G$327,6,0)</f>
        <v>39241.040000000001</v>
      </c>
      <c r="E78" s="5">
        <f t="shared" si="4"/>
        <v>330738.12</v>
      </c>
      <c r="F78" s="10">
        <f>VLOOKUP(A78, [3]Sheet1!$B$5:$D$323,3,0)</f>
        <v>0.88</v>
      </c>
      <c r="G78" s="10">
        <f>VLOOKUP(A78, [3]Sheet1!$B$5:$E$323,4,0)</f>
        <v>0.12</v>
      </c>
      <c r="H78" s="10">
        <f>VLOOKUP(A78, [3]Sheet1!$B$5:$F$323,5,0)</f>
        <v>0</v>
      </c>
      <c r="I78" s="5">
        <f t="shared" si="5"/>
        <v>291049.54560000001</v>
      </c>
      <c r="J78" s="5">
        <f t="shared" si="6"/>
        <v>39688.574399999998</v>
      </c>
      <c r="K78" s="5">
        <f t="shared" si="7"/>
        <v>0</v>
      </c>
    </row>
    <row r="79" spans="1:11" x14ac:dyDescent="0.3">
      <c r="A79" t="s">
        <v>86</v>
      </c>
      <c r="B79" t="s">
        <v>406</v>
      </c>
      <c r="C79" s="4">
        <f>VLOOKUP(A79, [1]Tbl2425!$B$8:$G$327,6,0)</f>
        <v>0</v>
      </c>
      <c r="D79" s="4">
        <f>VLOOKUP(A79, [2]Tbl2425!$B$8:$G$327,6,0)</f>
        <v>134.9</v>
      </c>
      <c r="E79" s="5">
        <f t="shared" si="4"/>
        <v>134.9</v>
      </c>
      <c r="F79" s="10">
        <f>VLOOKUP(A79, [3]Sheet1!$B$5:$D$323,3,0)</f>
        <v>1</v>
      </c>
      <c r="G79" s="10">
        <f>VLOOKUP(A79, [3]Sheet1!$B$5:$E$323,4,0)</f>
        <v>0</v>
      </c>
      <c r="H79" s="10">
        <f>VLOOKUP(A79, [3]Sheet1!$B$5:$F$323,5,0)</f>
        <v>0</v>
      </c>
      <c r="I79" s="5">
        <f t="shared" si="5"/>
        <v>134.9</v>
      </c>
      <c r="J79" s="5">
        <f t="shared" si="6"/>
        <v>0</v>
      </c>
      <c r="K79" s="5">
        <f t="shared" si="7"/>
        <v>0</v>
      </c>
    </row>
    <row r="80" spans="1:11" x14ac:dyDescent="0.3">
      <c r="A80" t="s">
        <v>87</v>
      </c>
      <c r="B80" t="s">
        <v>407</v>
      </c>
      <c r="C80" s="4">
        <f>VLOOKUP(A80, [1]Tbl2425!$B$8:$G$327,6,0)</f>
        <v>13777.34</v>
      </c>
      <c r="D80" s="4">
        <f>VLOOKUP(A80, [2]Tbl2425!$B$8:$G$327,6,0)</f>
        <v>0</v>
      </c>
      <c r="E80" s="5">
        <f t="shared" si="4"/>
        <v>13777.34</v>
      </c>
      <c r="F80" s="10">
        <f>VLOOKUP(A80, [3]Sheet1!$B$5:$D$323,3,0)</f>
        <v>1</v>
      </c>
      <c r="G80" s="10">
        <f>VLOOKUP(A80, [3]Sheet1!$B$5:$E$323,4,0)</f>
        <v>0</v>
      </c>
      <c r="H80" s="10">
        <f>VLOOKUP(A80, [3]Sheet1!$B$5:$F$323,5,0)</f>
        <v>0</v>
      </c>
      <c r="I80" s="5">
        <f t="shared" si="5"/>
        <v>13777.34</v>
      </c>
      <c r="J80" s="5">
        <f t="shared" si="6"/>
        <v>0</v>
      </c>
      <c r="K80" s="5">
        <f t="shared" si="7"/>
        <v>0</v>
      </c>
    </row>
    <row r="81" spans="1:11" x14ac:dyDescent="0.3">
      <c r="A81" t="s">
        <v>88</v>
      </c>
      <c r="B81" t="s">
        <v>408</v>
      </c>
      <c r="C81" s="4">
        <f>VLOOKUP(A81, [1]Tbl2425!$B$8:$G$327,6,0)</f>
        <v>0</v>
      </c>
      <c r="D81" s="4">
        <f>VLOOKUP(A81, [2]Tbl2425!$B$8:$G$327,6,0)</f>
        <v>0</v>
      </c>
      <c r="E81" s="5">
        <f t="shared" si="4"/>
        <v>0</v>
      </c>
      <c r="F81" s="10">
        <f>VLOOKUP(A81, [3]Sheet1!$B$5:$D$323,3,0)</f>
        <v>0</v>
      </c>
      <c r="G81" s="10">
        <f>VLOOKUP(A81, [3]Sheet1!$B$5:$E$323,4,0)</f>
        <v>1</v>
      </c>
      <c r="H81" s="10">
        <f>VLOOKUP(A81, [3]Sheet1!$B$5:$F$323,5,0)</f>
        <v>0</v>
      </c>
      <c r="I81" s="5">
        <f t="shared" si="5"/>
        <v>0</v>
      </c>
      <c r="J81" s="5">
        <f t="shared" si="6"/>
        <v>0</v>
      </c>
      <c r="K81" s="5">
        <f t="shared" si="7"/>
        <v>0</v>
      </c>
    </row>
    <row r="82" spans="1:11" x14ac:dyDescent="0.3">
      <c r="A82" t="s">
        <v>89</v>
      </c>
      <c r="B82" t="s">
        <v>409</v>
      </c>
      <c r="C82" s="4">
        <f>VLOOKUP(A82, [1]Tbl2425!$B$8:$G$327,6,0)</f>
        <v>0</v>
      </c>
      <c r="D82" s="4">
        <f>VLOOKUP(A82, [2]Tbl2425!$B$8:$G$327,6,0)</f>
        <v>0</v>
      </c>
      <c r="E82" s="5">
        <f t="shared" si="4"/>
        <v>0</v>
      </c>
      <c r="F82" s="10">
        <f>VLOOKUP(A82, [3]Sheet1!$B$5:$D$323,3,0)</f>
        <v>1</v>
      </c>
      <c r="G82" s="10">
        <f>VLOOKUP(A82, [3]Sheet1!$B$5:$E$323,4,0)</f>
        <v>0</v>
      </c>
      <c r="H82" s="10">
        <f>VLOOKUP(A82, [3]Sheet1!$B$5:$F$323,5,0)</f>
        <v>0</v>
      </c>
      <c r="I82" s="5">
        <f t="shared" si="5"/>
        <v>0</v>
      </c>
      <c r="J82" s="5">
        <f t="shared" si="6"/>
        <v>0</v>
      </c>
      <c r="K82" s="5">
        <f t="shared" si="7"/>
        <v>0</v>
      </c>
    </row>
    <row r="83" spans="1:11" x14ac:dyDescent="0.3">
      <c r="A83" t="s">
        <v>90</v>
      </c>
      <c r="B83" t="s">
        <v>410</v>
      </c>
      <c r="C83" s="4">
        <f>VLOOKUP(A83, [1]Tbl2425!$B$8:$G$327,6,0)</f>
        <v>0</v>
      </c>
      <c r="D83" s="4">
        <f>VLOOKUP(A83, [2]Tbl2425!$B$8:$G$327,6,0)</f>
        <v>0</v>
      </c>
      <c r="E83" s="5">
        <f t="shared" si="4"/>
        <v>0</v>
      </c>
      <c r="F83" s="10">
        <f>VLOOKUP(A83, [3]Sheet1!$B$5:$D$323,3,0)</f>
        <v>1</v>
      </c>
      <c r="G83" s="10">
        <f>VLOOKUP(A83, [3]Sheet1!$B$5:$E$323,4,0)</f>
        <v>0</v>
      </c>
      <c r="H83" s="10">
        <f>VLOOKUP(A83, [3]Sheet1!$B$5:$F$323,5,0)</f>
        <v>0</v>
      </c>
      <c r="I83" s="5">
        <f t="shared" si="5"/>
        <v>0</v>
      </c>
      <c r="J83" s="5">
        <f t="shared" si="6"/>
        <v>0</v>
      </c>
      <c r="K83" s="5">
        <f t="shared" si="7"/>
        <v>0</v>
      </c>
    </row>
    <row r="84" spans="1:11" x14ac:dyDescent="0.3">
      <c r="A84" t="s">
        <v>91</v>
      </c>
      <c r="B84" t="s">
        <v>411</v>
      </c>
      <c r="C84" s="4">
        <f>VLOOKUP(A84, [1]Tbl2425!$B$8:$G$327,6,0)</f>
        <v>11586.22</v>
      </c>
      <c r="D84" s="4">
        <f>VLOOKUP(A84, [2]Tbl2425!$B$8:$G$327,6,0)</f>
        <v>4265.6099999999997</v>
      </c>
      <c r="E84" s="5">
        <f t="shared" si="4"/>
        <v>15851.829999999998</v>
      </c>
      <c r="F84" s="10">
        <f>VLOOKUP(A84, [3]Sheet1!$B$5:$D$323,3,0)</f>
        <v>0.9</v>
      </c>
      <c r="G84" s="10">
        <f>VLOOKUP(A84, [3]Sheet1!$B$5:$E$323,4,0)</f>
        <v>0.1</v>
      </c>
      <c r="H84" s="10">
        <f>VLOOKUP(A84, [3]Sheet1!$B$5:$F$323,5,0)</f>
        <v>0</v>
      </c>
      <c r="I84" s="5">
        <f t="shared" si="5"/>
        <v>14266.646999999999</v>
      </c>
      <c r="J84" s="5">
        <f t="shared" si="6"/>
        <v>1585.183</v>
      </c>
      <c r="K84" s="5">
        <f t="shared" si="7"/>
        <v>0</v>
      </c>
    </row>
    <row r="85" spans="1:11" x14ac:dyDescent="0.3">
      <c r="A85" t="s">
        <v>92</v>
      </c>
      <c r="B85" t="s">
        <v>412</v>
      </c>
      <c r="C85" s="4">
        <f>VLOOKUP(A85, [1]Tbl2425!$B$8:$G$327,6,0)</f>
        <v>0</v>
      </c>
      <c r="D85" s="4">
        <f>VLOOKUP(A85, [2]Tbl2425!$B$8:$G$327,6,0)</f>
        <v>259.05</v>
      </c>
      <c r="E85" s="5">
        <f t="shared" si="4"/>
        <v>259.05</v>
      </c>
      <c r="F85" s="10">
        <f>VLOOKUP(A85, [3]Sheet1!$B$5:$D$323,3,0)</f>
        <v>1</v>
      </c>
      <c r="G85" s="10">
        <f>VLOOKUP(A85, [3]Sheet1!$B$5:$E$323,4,0)</f>
        <v>0</v>
      </c>
      <c r="H85" s="10">
        <f>VLOOKUP(A85, [3]Sheet1!$B$5:$F$323,5,0)</f>
        <v>0</v>
      </c>
      <c r="I85" s="5">
        <f t="shared" si="5"/>
        <v>259.05</v>
      </c>
      <c r="J85" s="5">
        <f t="shared" si="6"/>
        <v>0</v>
      </c>
      <c r="K85" s="5">
        <f t="shared" si="7"/>
        <v>0</v>
      </c>
    </row>
    <row r="86" spans="1:11" x14ac:dyDescent="0.3">
      <c r="A86" t="s">
        <v>93</v>
      </c>
      <c r="B86" t="s">
        <v>413</v>
      </c>
      <c r="C86" s="4">
        <f>VLOOKUP(A86, [1]Tbl2425!$B$8:$G$327,6,0)</f>
        <v>0</v>
      </c>
      <c r="D86" s="4">
        <f>VLOOKUP(A86, [2]Tbl2425!$B$8:$G$327,6,0)</f>
        <v>0</v>
      </c>
      <c r="E86" s="5">
        <f t="shared" si="4"/>
        <v>0</v>
      </c>
      <c r="F86" s="10">
        <f>VLOOKUP(A86, [3]Sheet1!$B$5:$D$323,3,0)</f>
        <v>1</v>
      </c>
      <c r="G86" s="10">
        <f>VLOOKUP(A86, [3]Sheet1!$B$5:$E$323,4,0)</f>
        <v>0</v>
      </c>
      <c r="H86" s="10">
        <f>VLOOKUP(A86, [3]Sheet1!$B$5:$F$323,5,0)</f>
        <v>0</v>
      </c>
      <c r="I86" s="5">
        <f t="shared" si="5"/>
        <v>0</v>
      </c>
      <c r="J86" s="5">
        <f t="shared" si="6"/>
        <v>0</v>
      </c>
      <c r="K86" s="5">
        <f t="shared" si="7"/>
        <v>0</v>
      </c>
    </row>
    <row r="87" spans="1:11" x14ac:dyDescent="0.3">
      <c r="A87" t="s">
        <v>94</v>
      </c>
      <c r="B87" t="s">
        <v>414</v>
      </c>
      <c r="C87" s="4">
        <f>VLOOKUP(A87, [1]Tbl2425!$B$8:$G$327,6,0)</f>
        <v>0</v>
      </c>
      <c r="D87" s="4">
        <f>VLOOKUP(A87, [2]Tbl2425!$B$8:$G$327,6,0)</f>
        <v>0</v>
      </c>
      <c r="E87" s="5">
        <f t="shared" si="4"/>
        <v>0</v>
      </c>
      <c r="F87" s="10">
        <f>VLOOKUP(A87, [3]Sheet1!$B$5:$D$323,3,0)</f>
        <v>1</v>
      </c>
      <c r="G87" s="10">
        <f>VLOOKUP(A87, [3]Sheet1!$B$5:$E$323,4,0)</f>
        <v>0</v>
      </c>
      <c r="H87" s="10">
        <f>VLOOKUP(A87, [3]Sheet1!$B$5:$F$323,5,0)</f>
        <v>0</v>
      </c>
      <c r="I87" s="5">
        <f t="shared" si="5"/>
        <v>0</v>
      </c>
      <c r="J87" s="5">
        <f t="shared" si="6"/>
        <v>0</v>
      </c>
      <c r="K87" s="5">
        <f t="shared" si="7"/>
        <v>0</v>
      </c>
    </row>
    <row r="88" spans="1:11" x14ac:dyDescent="0.3">
      <c r="A88" t="s">
        <v>95</v>
      </c>
      <c r="B88" t="s">
        <v>415</v>
      </c>
      <c r="C88" s="4">
        <f>VLOOKUP(A88, [1]Tbl2425!$B$8:$G$327,6,0)</f>
        <v>52475.14</v>
      </c>
      <c r="D88" s="4">
        <f>VLOOKUP(A88, [2]Tbl2425!$B$8:$G$327,6,0)</f>
        <v>0</v>
      </c>
      <c r="E88" s="5">
        <f t="shared" si="4"/>
        <v>52475.14</v>
      </c>
      <c r="F88" s="10">
        <f>VLOOKUP(A88, [3]Sheet1!$B$5:$D$323,3,0)</f>
        <v>1</v>
      </c>
      <c r="G88" s="10">
        <f>VLOOKUP(A88, [3]Sheet1!$B$5:$E$323,4,0)</f>
        <v>0</v>
      </c>
      <c r="H88" s="10">
        <f>VLOOKUP(A88, [3]Sheet1!$B$5:$F$323,5,0)</f>
        <v>0</v>
      </c>
      <c r="I88" s="5">
        <f t="shared" si="5"/>
        <v>52475.14</v>
      </c>
      <c r="J88" s="5">
        <f t="shared" si="6"/>
        <v>0</v>
      </c>
      <c r="K88" s="5">
        <f t="shared" si="7"/>
        <v>0</v>
      </c>
    </row>
    <row r="89" spans="1:11" x14ac:dyDescent="0.3">
      <c r="A89" t="s">
        <v>96</v>
      </c>
      <c r="B89" t="s">
        <v>416</v>
      </c>
      <c r="C89" s="4">
        <f>VLOOKUP(A89, [1]Tbl2425!$B$8:$G$327,6,0)</f>
        <v>0</v>
      </c>
      <c r="D89" s="4">
        <f>VLOOKUP(A89, [2]Tbl2425!$B$8:$G$327,6,0)</f>
        <v>0</v>
      </c>
      <c r="E89" s="5">
        <f t="shared" si="4"/>
        <v>0</v>
      </c>
      <c r="F89" s="10">
        <f>VLOOKUP(A89, [3]Sheet1!$B$5:$D$323,3,0)</f>
        <v>0.5</v>
      </c>
      <c r="G89" s="10">
        <f>VLOOKUP(A89, [3]Sheet1!$B$5:$E$323,4,0)</f>
        <v>0.5</v>
      </c>
      <c r="H89" s="10">
        <f>VLOOKUP(A89, [3]Sheet1!$B$5:$F$323,5,0)</f>
        <v>0</v>
      </c>
      <c r="I89" s="5">
        <f t="shared" si="5"/>
        <v>0</v>
      </c>
      <c r="J89" s="5">
        <f t="shared" si="6"/>
        <v>0</v>
      </c>
      <c r="K89" s="5">
        <f t="shared" si="7"/>
        <v>0</v>
      </c>
    </row>
    <row r="90" spans="1:11" x14ac:dyDescent="0.3">
      <c r="A90" t="s">
        <v>97</v>
      </c>
      <c r="B90" t="s">
        <v>417</v>
      </c>
      <c r="C90" s="4">
        <f>VLOOKUP(A90, [1]Tbl2425!$B$8:$G$327,6,0)</f>
        <v>0</v>
      </c>
      <c r="D90" s="4">
        <f>VLOOKUP(A90, [2]Tbl2425!$B$8:$G$327,6,0)</f>
        <v>0</v>
      </c>
      <c r="E90" s="5">
        <f t="shared" si="4"/>
        <v>0</v>
      </c>
      <c r="F90" s="10">
        <f>VLOOKUP(A90, [3]Sheet1!$B$5:$D$323,3,0)</f>
        <v>0.5</v>
      </c>
      <c r="G90" s="10">
        <f>VLOOKUP(A90, [3]Sheet1!$B$5:$E$323,4,0)</f>
        <v>0.5</v>
      </c>
      <c r="H90" s="10">
        <f>VLOOKUP(A90, [3]Sheet1!$B$5:$F$323,5,0)</f>
        <v>0</v>
      </c>
      <c r="I90" s="5">
        <f t="shared" si="5"/>
        <v>0</v>
      </c>
      <c r="J90" s="5">
        <f t="shared" si="6"/>
        <v>0</v>
      </c>
      <c r="K90" s="5">
        <f t="shared" si="7"/>
        <v>0</v>
      </c>
    </row>
    <row r="91" spans="1:11" x14ac:dyDescent="0.3">
      <c r="A91" t="s">
        <v>98</v>
      </c>
      <c r="B91" t="s">
        <v>418</v>
      </c>
      <c r="C91" s="4">
        <f>VLOOKUP(A91, [1]Tbl2425!$B$8:$G$327,6,0)</f>
        <v>0</v>
      </c>
      <c r="D91" s="4">
        <f>VLOOKUP(A91, [2]Tbl2425!$B$8:$G$327,6,0)</f>
        <v>7838.26</v>
      </c>
      <c r="E91" s="5">
        <f t="shared" si="4"/>
        <v>7838.26</v>
      </c>
      <c r="F91" s="10">
        <f>VLOOKUP(A91, [3]Sheet1!$B$5:$D$323,3,0)</f>
        <v>0</v>
      </c>
      <c r="G91" s="10">
        <f>VLOOKUP(A91, [3]Sheet1!$B$5:$E$323,4,0)</f>
        <v>1</v>
      </c>
      <c r="H91" s="10">
        <f>VLOOKUP(A91, [3]Sheet1!$B$5:$F$323,5,0)</f>
        <v>0</v>
      </c>
      <c r="I91" s="5">
        <f t="shared" si="5"/>
        <v>0</v>
      </c>
      <c r="J91" s="5">
        <f t="shared" si="6"/>
        <v>7838.26</v>
      </c>
      <c r="K91" s="5">
        <f t="shared" si="7"/>
        <v>0</v>
      </c>
    </row>
    <row r="92" spans="1:11" x14ac:dyDescent="0.3">
      <c r="A92" t="s">
        <v>99</v>
      </c>
      <c r="B92" t="s">
        <v>419</v>
      </c>
      <c r="C92" s="4">
        <f>VLOOKUP(A92, [1]Tbl2425!$B$8:$G$327,6,0)</f>
        <v>0</v>
      </c>
      <c r="D92" s="4">
        <f>VLOOKUP(A92, [2]Tbl2425!$B$8:$G$327,6,0)</f>
        <v>0</v>
      </c>
      <c r="E92" s="5">
        <f t="shared" si="4"/>
        <v>0</v>
      </c>
      <c r="F92" s="10">
        <f>VLOOKUP(A92, [3]Sheet1!$B$5:$D$323,3,0)</f>
        <v>0.8</v>
      </c>
      <c r="G92" s="10">
        <f>VLOOKUP(A92, [3]Sheet1!$B$5:$E$323,4,0)</f>
        <v>0.2</v>
      </c>
      <c r="H92" s="10">
        <f>VLOOKUP(A92, [3]Sheet1!$B$5:$F$323,5,0)</f>
        <v>0</v>
      </c>
      <c r="I92" s="5">
        <f t="shared" si="5"/>
        <v>0</v>
      </c>
      <c r="J92" s="5">
        <f t="shared" si="6"/>
        <v>0</v>
      </c>
      <c r="K92" s="5">
        <f t="shared" si="7"/>
        <v>0</v>
      </c>
    </row>
    <row r="93" spans="1:11" x14ac:dyDescent="0.3">
      <c r="A93" t="s">
        <v>100</v>
      </c>
      <c r="B93" t="s">
        <v>420</v>
      </c>
      <c r="C93" s="4">
        <f>VLOOKUP(A93, [1]Tbl2425!$B$8:$G$327,6,0)</f>
        <v>24649.599999999999</v>
      </c>
      <c r="D93" s="4">
        <f>VLOOKUP(A93, [2]Tbl2425!$B$8:$G$327,6,0)</f>
        <v>0</v>
      </c>
      <c r="E93" s="5">
        <f t="shared" si="4"/>
        <v>24649.599999999999</v>
      </c>
      <c r="F93" s="10">
        <f>VLOOKUP(A93, [3]Sheet1!$B$5:$D$323,3,0)</f>
        <v>1</v>
      </c>
      <c r="G93" s="10">
        <f>VLOOKUP(A93, [3]Sheet1!$B$5:$E$323,4,0)</f>
        <v>0</v>
      </c>
      <c r="H93" s="10">
        <f>VLOOKUP(A93, [3]Sheet1!$B$5:$F$323,5,0)</f>
        <v>0</v>
      </c>
      <c r="I93" s="5">
        <f t="shared" si="5"/>
        <v>24649.599999999999</v>
      </c>
      <c r="J93" s="5">
        <f t="shared" si="6"/>
        <v>0</v>
      </c>
      <c r="K93" s="5">
        <f t="shared" si="7"/>
        <v>0</v>
      </c>
    </row>
    <row r="94" spans="1:11" x14ac:dyDescent="0.3">
      <c r="A94" t="s">
        <v>101</v>
      </c>
      <c r="B94" t="s">
        <v>421</v>
      </c>
      <c r="C94" s="4">
        <f>VLOOKUP(A94, [1]Tbl2425!$B$8:$G$327,6,0)</f>
        <v>1359007.35</v>
      </c>
      <c r="D94" s="4">
        <f>VLOOKUP(A94, [2]Tbl2425!$B$8:$G$327,6,0)</f>
        <v>29283.68</v>
      </c>
      <c r="E94" s="5">
        <f t="shared" si="4"/>
        <v>1388291.03</v>
      </c>
      <c r="F94" s="10">
        <f>VLOOKUP(A94, [3]Sheet1!$B$5:$D$323,3,0)</f>
        <v>1</v>
      </c>
      <c r="G94" s="10">
        <f>VLOOKUP(A94, [3]Sheet1!$B$5:$E$323,4,0)</f>
        <v>0</v>
      </c>
      <c r="H94" s="10">
        <f>VLOOKUP(A94, [3]Sheet1!$B$5:$F$323,5,0)</f>
        <v>0</v>
      </c>
      <c r="I94" s="5">
        <f t="shared" si="5"/>
        <v>1388291.03</v>
      </c>
      <c r="J94" s="5">
        <f t="shared" si="6"/>
        <v>0</v>
      </c>
      <c r="K94" s="5">
        <f t="shared" si="7"/>
        <v>0</v>
      </c>
    </row>
    <row r="95" spans="1:11" x14ac:dyDescent="0.3">
      <c r="A95" t="s">
        <v>102</v>
      </c>
      <c r="B95" t="s">
        <v>422</v>
      </c>
      <c r="C95" s="4">
        <f>VLOOKUP(A95, [1]Tbl2425!$B$8:$G$327,6,0)</f>
        <v>0</v>
      </c>
      <c r="D95" s="4">
        <f>VLOOKUP(A95, [2]Tbl2425!$B$8:$G$327,6,0)</f>
        <v>0</v>
      </c>
      <c r="E95" s="5">
        <f t="shared" si="4"/>
        <v>0</v>
      </c>
      <c r="F95" s="10">
        <f>VLOOKUP(A95, [3]Sheet1!$B$5:$D$323,3,0)</f>
        <v>1</v>
      </c>
      <c r="G95" s="10">
        <f>VLOOKUP(A95, [3]Sheet1!$B$5:$E$323,4,0)</f>
        <v>0</v>
      </c>
      <c r="H95" s="10">
        <f>VLOOKUP(A95, [3]Sheet1!$B$5:$F$323,5,0)</f>
        <v>0</v>
      </c>
      <c r="I95" s="5">
        <f t="shared" si="5"/>
        <v>0</v>
      </c>
      <c r="J95" s="5">
        <f t="shared" si="6"/>
        <v>0</v>
      </c>
      <c r="K95" s="5">
        <f t="shared" si="7"/>
        <v>0</v>
      </c>
    </row>
    <row r="96" spans="1:11" x14ac:dyDescent="0.3">
      <c r="A96" t="s">
        <v>103</v>
      </c>
      <c r="B96" t="s">
        <v>423</v>
      </c>
      <c r="C96" s="4">
        <f>VLOOKUP(A96, [1]Tbl2425!$B$8:$G$327,6,0)</f>
        <v>251441.13</v>
      </c>
      <c r="D96" s="4">
        <f>VLOOKUP(A96, [2]Tbl2425!$B$8:$G$327,6,0)</f>
        <v>93571.46</v>
      </c>
      <c r="E96" s="5">
        <f t="shared" si="4"/>
        <v>345012.59</v>
      </c>
      <c r="F96" s="10">
        <f>VLOOKUP(A96, [3]Sheet1!$B$5:$D$323,3,0)</f>
        <v>0.73</v>
      </c>
      <c r="G96" s="10">
        <f>VLOOKUP(A96, [3]Sheet1!$B$5:$E$323,4,0)</f>
        <v>0.27</v>
      </c>
      <c r="H96" s="10">
        <f>VLOOKUP(A96, [3]Sheet1!$B$5:$F$323,5,0)</f>
        <v>0</v>
      </c>
      <c r="I96" s="5">
        <f t="shared" si="5"/>
        <v>251859.19070000001</v>
      </c>
      <c r="J96" s="5">
        <f t="shared" si="6"/>
        <v>93153.399300000019</v>
      </c>
      <c r="K96" s="5">
        <f t="shared" si="7"/>
        <v>0</v>
      </c>
    </row>
    <row r="97" spans="1:11" x14ac:dyDescent="0.3">
      <c r="A97" t="s">
        <v>104</v>
      </c>
      <c r="B97" t="s">
        <v>424</v>
      </c>
      <c r="C97" s="4">
        <f>VLOOKUP(A97, [1]Tbl2425!$B$8:$G$327,6,0)</f>
        <v>0</v>
      </c>
      <c r="D97" s="4">
        <f>VLOOKUP(A97, [2]Tbl2425!$B$8:$G$327,6,0)</f>
        <v>0</v>
      </c>
      <c r="E97" s="5">
        <f t="shared" si="4"/>
        <v>0</v>
      </c>
      <c r="F97" s="10">
        <f>VLOOKUP(A97, [3]Sheet1!$B$5:$D$323,3,0)</f>
        <v>0</v>
      </c>
      <c r="G97" s="10">
        <f>VLOOKUP(A97, [3]Sheet1!$B$5:$E$323,4,0)</f>
        <v>1</v>
      </c>
      <c r="H97" s="10">
        <f>VLOOKUP(A97, [3]Sheet1!$B$5:$F$323,5,0)</f>
        <v>0</v>
      </c>
      <c r="I97" s="5">
        <f t="shared" si="5"/>
        <v>0</v>
      </c>
      <c r="J97" s="5">
        <f t="shared" si="6"/>
        <v>0</v>
      </c>
      <c r="K97" s="5">
        <f t="shared" si="7"/>
        <v>0</v>
      </c>
    </row>
    <row r="98" spans="1:11" x14ac:dyDescent="0.3">
      <c r="A98" t="s">
        <v>105</v>
      </c>
      <c r="B98" t="s">
        <v>425</v>
      </c>
      <c r="C98" s="4">
        <f>VLOOKUP(A98, [1]Tbl2425!$B$8:$G$327,6,0)</f>
        <v>298024.05</v>
      </c>
      <c r="D98" s="4">
        <f>VLOOKUP(A98, [2]Tbl2425!$B$8:$G$327,6,0)</f>
        <v>0</v>
      </c>
      <c r="E98" s="5">
        <f t="shared" si="4"/>
        <v>298024.05</v>
      </c>
      <c r="F98" s="10">
        <f>VLOOKUP(A98, [3]Sheet1!$B$5:$D$323,3,0)</f>
        <v>1</v>
      </c>
      <c r="G98" s="10">
        <f>VLOOKUP(A98, [3]Sheet1!$B$5:$E$323,4,0)</f>
        <v>0</v>
      </c>
      <c r="H98" s="10">
        <f>VLOOKUP(A98, [3]Sheet1!$B$5:$F$323,5,0)</f>
        <v>0</v>
      </c>
      <c r="I98" s="5">
        <f t="shared" si="5"/>
        <v>298024.05</v>
      </c>
      <c r="J98" s="5">
        <f t="shared" si="6"/>
        <v>0</v>
      </c>
      <c r="K98" s="5">
        <f t="shared" si="7"/>
        <v>0</v>
      </c>
    </row>
    <row r="99" spans="1:11" x14ac:dyDescent="0.3">
      <c r="A99" t="s">
        <v>106</v>
      </c>
      <c r="B99" t="s">
        <v>426</v>
      </c>
      <c r="C99" s="4">
        <f>VLOOKUP(A99, [1]Tbl2425!$B$8:$G$327,6,0)</f>
        <v>0</v>
      </c>
      <c r="D99" s="4">
        <f>VLOOKUP(A99, [2]Tbl2425!$B$8:$G$327,6,0)</f>
        <v>4364.05</v>
      </c>
      <c r="E99" s="5">
        <f t="shared" si="4"/>
        <v>4364.05</v>
      </c>
      <c r="F99" s="10">
        <f>VLOOKUP(A99, [3]Sheet1!$B$5:$D$323,3,0)</f>
        <v>0</v>
      </c>
      <c r="G99" s="10">
        <f>VLOOKUP(A99, [3]Sheet1!$B$5:$E$323,4,0)</f>
        <v>1</v>
      </c>
      <c r="H99" s="10">
        <f>VLOOKUP(A99, [3]Sheet1!$B$5:$F$323,5,0)</f>
        <v>0</v>
      </c>
      <c r="I99" s="5">
        <f t="shared" si="5"/>
        <v>0</v>
      </c>
      <c r="J99" s="5">
        <f t="shared" si="6"/>
        <v>4364.05</v>
      </c>
      <c r="K99" s="5">
        <f t="shared" si="7"/>
        <v>0</v>
      </c>
    </row>
    <row r="100" spans="1:11" x14ac:dyDescent="0.3">
      <c r="A100" t="s">
        <v>107</v>
      </c>
      <c r="B100" t="s">
        <v>427</v>
      </c>
      <c r="C100" s="4">
        <f>VLOOKUP(A100, [1]Tbl2425!$B$8:$G$327,6,0)</f>
        <v>681135.27</v>
      </c>
      <c r="D100" s="4">
        <f>VLOOKUP(A100, [2]Tbl2425!$B$8:$G$327,6,0)</f>
        <v>138081.54</v>
      </c>
      <c r="E100" s="5">
        <f t="shared" si="4"/>
        <v>819216.81</v>
      </c>
      <c r="F100" s="10">
        <f>VLOOKUP(A100, [3]Sheet1!$B$5:$D$323,3,0)</f>
        <v>0.83199999999999996</v>
      </c>
      <c r="G100" s="10">
        <f>VLOOKUP(A100, [3]Sheet1!$B$5:$E$323,4,0)</f>
        <v>0.16800000000000001</v>
      </c>
      <c r="H100" s="10">
        <f>VLOOKUP(A100, [3]Sheet1!$B$5:$F$323,5,0)</f>
        <v>0</v>
      </c>
      <c r="I100" s="5">
        <f t="shared" si="5"/>
        <v>681588.38592000003</v>
      </c>
      <c r="J100" s="5">
        <f t="shared" si="6"/>
        <v>137628.42408000003</v>
      </c>
      <c r="K100" s="5">
        <f t="shared" si="7"/>
        <v>0</v>
      </c>
    </row>
    <row r="101" spans="1:11" x14ac:dyDescent="0.3">
      <c r="A101" t="s">
        <v>108</v>
      </c>
      <c r="B101" t="s">
        <v>428</v>
      </c>
      <c r="C101" s="4">
        <f>VLOOKUP(A101, [1]Tbl2425!$B$8:$G$327,6,0)</f>
        <v>1675.28</v>
      </c>
      <c r="D101" s="4">
        <f>VLOOKUP(A101, [2]Tbl2425!$B$8:$G$327,6,0)</f>
        <v>0</v>
      </c>
      <c r="E101" s="5">
        <f t="shared" si="4"/>
        <v>1675.28</v>
      </c>
      <c r="F101" s="10">
        <f>VLOOKUP(A101, [3]Sheet1!$B$5:$D$323,3,0)</f>
        <v>1</v>
      </c>
      <c r="G101" s="10">
        <f>VLOOKUP(A101, [3]Sheet1!$B$5:$E$323,4,0)</f>
        <v>0</v>
      </c>
      <c r="H101" s="10">
        <f>VLOOKUP(A101, [3]Sheet1!$B$5:$F$323,5,0)</f>
        <v>0</v>
      </c>
      <c r="I101" s="5">
        <f t="shared" si="5"/>
        <v>1675.28</v>
      </c>
      <c r="J101" s="5">
        <f t="shared" si="6"/>
        <v>0</v>
      </c>
      <c r="K101" s="5">
        <f t="shared" si="7"/>
        <v>0</v>
      </c>
    </row>
    <row r="102" spans="1:11" x14ac:dyDescent="0.3">
      <c r="A102" t="s">
        <v>109</v>
      </c>
      <c r="B102" t="s">
        <v>429</v>
      </c>
      <c r="C102" s="4">
        <f>VLOOKUP(A102, [1]Tbl2425!$B$8:$G$327,6,0)</f>
        <v>312800</v>
      </c>
      <c r="D102" s="4">
        <f>VLOOKUP(A102, [2]Tbl2425!$B$8:$G$327,6,0)</f>
        <v>0</v>
      </c>
      <c r="E102" s="5">
        <f t="shared" si="4"/>
        <v>312800</v>
      </c>
      <c r="F102" s="10">
        <f>VLOOKUP(A102, [3]Sheet1!$B$5:$D$323,3,0)</f>
        <v>0.36</v>
      </c>
      <c r="G102" s="10">
        <f>VLOOKUP(A102, [3]Sheet1!$B$5:$E$323,4,0)</f>
        <v>0.64</v>
      </c>
      <c r="H102" s="10">
        <f>VLOOKUP(A102, [3]Sheet1!$B$5:$F$323,5,0)</f>
        <v>0</v>
      </c>
      <c r="I102" s="5">
        <f t="shared" si="5"/>
        <v>112608</v>
      </c>
      <c r="J102" s="5">
        <f t="shared" si="6"/>
        <v>200192</v>
      </c>
      <c r="K102" s="5">
        <f t="shared" si="7"/>
        <v>0</v>
      </c>
    </row>
    <row r="103" spans="1:11" x14ac:dyDescent="0.3">
      <c r="A103" t="s">
        <v>110</v>
      </c>
      <c r="B103" t="s">
        <v>430</v>
      </c>
      <c r="C103" s="4">
        <f>VLOOKUP(A103, [1]Tbl2425!$B$8:$G$327,6,0)</f>
        <v>161485.48000000001</v>
      </c>
      <c r="D103" s="4">
        <f>VLOOKUP(A103, [2]Tbl2425!$B$8:$G$327,6,0)</f>
        <v>222.75</v>
      </c>
      <c r="E103" s="5">
        <f t="shared" si="4"/>
        <v>161708.23000000001</v>
      </c>
      <c r="F103" s="10">
        <f>VLOOKUP(A103, [3]Sheet1!$B$5:$D$323,3,0)</f>
        <v>0.998</v>
      </c>
      <c r="G103" s="10">
        <f>VLOOKUP(A103, [3]Sheet1!$B$5:$E$323,4,0)</f>
        <v>2E-3</v>
      </c>
      <c r="H103" s="10">
        <f>VLOOKUP(A103, [3]Sheet1!$B$5:$F$323,5,0)</f>
        <v>0</v>
      </c>
      <c r="I103" s="5">
        <f t="shared" si="5"/>
        <v>161384.81354</v>
      </c>
      <c r="J103" s="5">
        <f t="shared" si="6"/>
        <v>323.41646000000003</v>
      </c>
      <c r="K103" s="5">
        <f t="shared" si="7"/>
        <v>0</v>
      </c>
    </row>
    <row r="104" spans="1:11" x14ac:dyDescent="0.3">
      <c r="A104" t="s">
        <v>111</v>
      </c>
      <c r="B104" t="s">
        <v>431</v>
      </c>
      <c r="C104" s="4">
        <f>VLOOKUP(A104, [1]Tbl2425!$B$8:$G$327,6,0)</f>
        <v>0</v>
      </c>
      <c r="D104" s="4">
        <f>VLOOKUP(A104, [2]Tbl2425!$B$8:$G$327,6,0)</f>
        <v>0</v>
      </c>
      <c r="E104" s="5">
        <f t="shared" si="4"/>
        <v>0</v>
      </c>
      <c r="F104" s="10">
        <f>VLOOKUP(A104, [3]Sheet1!$B$5:$D$323,3,0)</f>
        <v>0</v>
      </c>
      <c r="G104" s="10">
        <f>VLOOKUP(A104, [3]Sheet1!$B$5:$E$323,4,0)</f>
        <v>1</v>
      </c>
      <c r="H104" s="10">
        <f>VLOOKUP(A104, [3]Sheet1!$B$5:$F$323,5,0)</f>
        <v>0</v>
      </c>
      <c r="I104" s="5">
        <f t="shared" si="5"/>
        <v>0</v>
      </c>
      <c r="J104" s="5">
        <f t="shared" si="6"/>
        <v>0</v>
      </c>
      <c r="K104" s="5">
        <f t="shared" si="7"/>
        <v>0</v>
      </c>
    </row>
    <row r="105" spans="1:11" x14ac:dyDescent="0.3">
      <c r="A105" t="s">
        <v>112</v>
      </c>
      <c r="B105" t="s">
        <v>432</v>
      </c>
      <c r="C105" s="4">
        <f>VLOOKUP(A105, [1]Tbl2425!$B$8:$G$327,6,0)</f>
        <v>0</v>
      </c>
      <c r="D105" s="4">
        <f>VLOOKUP(A105, [2]Tbl2425!$B$8:$G$327,6,0)</f>
        <v>175881.71</v>
      </c>
      <c r="E105" s="5">
        <f t="shared" si="4"/>
        <v>175881.71</v>
      </c>
      <c r="F105" s="10">
        <f>VLOOKUP(A105, [3]Sheet1!$B$5:$D$323,3,0)</f>
        <v>1</v>
      </c>
      <c r="G105" s="10">
        <f>VLOOKUP(A105, [3]Sheet1!$B$5:$E$323,4,0)</f>
        <v>0</v>
      </c>
      <c r="H105" s="10">
        <f>VLOOKUP(A105, [3]Sheet1!$B$5:$F$323,5,0)</f>
        <v>0</v>
      </c>
      <c r="I105" s="5">
        <f t="shared" si="5"/>
        <v>175881.71</v>
      </c>
      <c r="J105" s="5">
        <f t="shared" si="6"/>
        <v>0</v>
      </c>
      <c r="K105" s="5">
        <f t="shared" si="7"/>
        <v>0</v>
      </c>
    </row>
    <row r="106" spans="1:11" x14ac:dyDescent="0.3">
      <c r="A106" t="s">
        <v>113</v>
      </c>
      <c r="B106" t="s">
        <v>433</v>
      </c>
      <c r="C106" s="4">
        <f>VLOOKUP(A106, [1]Tbl2425!$B$8:$G$327,6,0)</f>
        <v>0</v>
      </c>
      <c r="D106" s="4">
        <f>VLOOKUP(A106, [2]Tbl2425!$B$8:$G$327,6,0)</f>
        <v>28817.79</v>
      </c>
      <c r="E106" s="5">
        <f t="shared" si="4"/>
        <v>28817.79</v>
      </c>
      <c r="F106" s="10">
        <f>VLOOKUP(A106, [3]Sheet1!$B$5:$D$323,3,0)</f>
        <v>0</v>
      </c>
      <c r="G106" s="10">
        <f>VLOOKUP(A106, [3]Sheet1!$B$5:$E$323,4,0)</f>
        <v>1</v>
      </c>
      <c r="H106" s="10">
        <f>VLOOKUP(A106, [3]Sheet1!$B$5:$F$323,5,0)</f>
        <v>0</v>
      </c>
      <c r="I106" s="5">
        <f t="shared" si="5"/>
        <v>0</v>
      </c>
      <c r="J106" s="5">
        <f t="shared" si="6"/>
        <v>28817.79</v>
      </c>
      <c r="K106" s="5">
        <f t="shared" si="7"/>
        <v>0</v>
      </c>
    </row>
    <row r="107" spans="1:11" x14ac:dyDescent="0.3">
      <c r="A107" t="s">
        <v>114</v>
      </c>
      <c r="B107" t="s">
        <v>434</v>
      </c>
      <c r="C107" s="4">
        <f>VLOOKUP(A107, [1]Tbl2425!$B$8:$G$327,6,0)</f>
        <v>104036.95</v>
      </c>
      <c r="D107" s="4">
        <f>VLOOKUP(A107, [2]Tbl2425!$B$8:$G$327,6,0)</f>
        <v>36777.86</v>
      </c>
      <c r="E107" s="5">
        <f t="shared" si="4"/>
        <v>140814.81</v>
      </c>
      <c r="F107" s="10">
        <f>VLOOKUP(A107, [3]Sheet1!$B$5:$D$323,3,0)</f>
        <v>0.73899999999999999</v>
      </c>
      <c r="G107" s="10">
        <f>VLOOKUP(A107, [3]Sheet1!$B$5:$E$323,4,0)</f>
        <v>0.26100000000000001</v>
      </c>
      <c r="H107" s="10">
        <f>VLOOKUP(A107, [3]Sheet1!$B$5:$F$323,5,0)</f>
        <v>0</v>
      </c>
      <c r="I107" s="5">
        <f t="shared" si="5"/>
        <v>104062.14459</v>
      </c>
      <c r="J107" s="5">
        <f t="shared" si="6"/>
        <v>36752.665410000001</v>
      </c>
      <c r="K107" s="5">
        <f t="shared" si="7"/>
        <v>0</v>
      </c>
    </row>
    <row r="108" spans="1:11" x14ac:dyDescent="0.3">
      <c r="A108" t="s">
        <v>115</v>
      </c>
      <c r="B108" t="s">
        <v>435</v>
      </c>
      <c r="C108" s="4">
        <f>VLOOKUP(A108, [1]Tbl2425!$B$8:$G$327,6,0)</f>
        <v>0</v>
      </c>
      <c r="D108" s="4">
        <f>VLOOKUP(A108, [2]Tbl2425!$B$8:$G$327,6,0)</f>
        <v>4437.88</v>
      </c>
      <c r="E108" s="5">
        <f t="shared" si="4"/>
        <v>4437.88</v>
      </c>
      <c r="F108" s="10">
        <f>VLOOKUP(A108, [3]Sheet1!$B$5:$D$323,3,0)</f>
        <v>0.95</v>
      </c>
      <c r="G108" s="10">
        <f>VLOOKUP(A108, [3]Sheet1!$B$5:$E$323,4,0)</f>
        <v>0.05</v>
      </c>
      <c r="H108" s="10">
        <f>VLOOKUP(A108, [3]Sheet1!$B$5:$F$323,5,0)</f>
        <v>0</v>
      </c>
      <c r="I108" s="5">
        <f t="shared" si="5"/>
        <v>4215.9859999999999</v>
      </c>
      <c r="J108" s="5">
        <f t="shared" si="6"/>
        <v>221.89400000000001</v>
      </c>
      <c r="K108" s="5">
        <f t="shared" si="7"/>
        <v>0</v>
      </c>
    </row>
    <row r="109" spans="1:11" x14ac:dyDescent="0.3">
      <c r="A109" t="s">
        <v>116</v>
      </c>
      <c r="B109" t="s">
        <v>436</v>
      </c>
      <c r="C109" s="4">
        <f>VLOOKUP(A109, [1]Tbl2425!$B$8:$G$327,6,0)</f>
        <v>399113.27</v>
      </c>
      <c r="D109" s="4">
        <f>VLOOKUP(A109, [2]Tbl2425!$B$8:$G$327,6,0)</f>
        <v>27355.19</v>
      </c>
      <c r="E109" s="5">
        <f t="shared" si="4"/>
        <v>426468.46</v>
      </c>
      <c r="F109" s="10">
        <f>VLOOKUP(A109, [3]Sheet1!$B$5:$D$323,3,0)</f>
        <v>0.93600000000000005</v>
      </c>
      <c r="G109" s="10">
        <f>VLOOKUP(A109, [3]Sheet1!$B$5:$E$323,4,0)</f>
        <v>6.4000000000000001E-2</v>
      </c>
      <c r="H109" s="10">
        <f>VLOOKUP(A109, [3]Sheet1!$B$5:$F$323,5,0)</f>
        <v>0</v>
      </c>
      <c r="I109" s="5">
        <f t="shared" si="5"/>
        <v>399174.47856000002</v>
      </c>
      <c r="J109" s="5">
        <f t="shared" si="6"/>
        <v>27293.981440000003</v>
      </c>
      <c r="K109" s="5">
        <f t="shared" si="7"/>
        <v>0</v>
      </c>
    </row>
    <row r="110" spans="1:11" x14ac:dyDescent="0.3">
      <c r="A110" t="s">
        <v>117</v>
      </c>
      <c r="B110" t="s">
        <v>437</v>
      </c>
      <c r="C110" s="4">
        <f>VLOOKUP(A110, [1]Tbl2425!$B$8:$G$327,6,0)</f>
        <v>403972.63</v>
      </c>
      <c r="D110" s="4">
        <f>VLOOKUP(A110, [2]Tbl2425!$B$8:$G$327,6,0)</f>
        <v>0</v>
      </c>
      <c r="E110" s="5">
        <f t="shared" si="4"/>
        <v>403972.63</v>
      </c>
      <c r="F110" s="10">
        <f>VLOOKUP(A110, [3]Sheet1!$B$5:$D$323,3,0)</f>
        <v>1</v>
      </c>
      <c r="G110" s="10">
        <f>VLOOKUP(A110, [3]Sheet1!$B$5:$E$323,4,0)</f>
        <v>0</v>
      </c>
      <c r="H110" s="10">
        <f>VLOOKUP(A110, [3]Sheet1!$B$5:$F$323,5,0)</f>
        <v>0</v>
      </c>
      <c r="I110" s="5">
        <f t="shared" si="5"/>
        <v>403972.63</v>
      </c>
      <c r="J110" s="5">
        <f t="shared" si="6"/>
        <v>0</v>
      </c>
      <c r="K110" s="5">
        <f t="shared" si="7"/>
        <v>0</v>
      </c>
    </row>
    <row r="111" spans="1:11" x14ac:dyDescent="0.3">
      <c r="A111" t="s">
        <v>118</v>
      </c>
      <c r="B111" t="s">
        <v>438</v>
      </c>
      <c r="C111" s="4">
        <f>VLOOKUP(A111, [1]Tbl2425!$B$8:$G$327,6,0)</f>
        <v>1549851.87</v>
      </c>
      <c r="D111" s="4">
        <f>VLOOKUP(A111, [2]Tbl2425!$B$8:$G$327,6,0)</f>
        <v>349374.59</v>
      </c>
      <c r="E111" s="5">
        <f t="shared" si="4"/>
        <v>1899226.4600000002</v>
      </c>
      <c r="F111" s="10">
        <f>VLOOKUP(A111, [3]Sheet1!$B$5:$D$323,3,0)</f>
        <v>1</v>
      </c>
      <c r="G111" s="10">
        <f>VLOOKUP(A111, [3]Sheet1!$B$5:$E$323,4,0)</f>
        <v>0</v>
      </c>
      <c r="H111" s="10">
        <f>VLOOKUP(A111, [3]Sheet1!$B$5:$F$323,5,0)</f>
        <v>0</v>
      </c>
      <c r="I111" s="5">
        <f t="shared" si="5"/>
        <v>1899226.4600000002</v>
      </c>
      <c r="J111" s="5">
        <f t="shared" si="6"/>
        <v>0</v>
      </c>
      <c r="K111" s="5">
        <f t="shared" si="7"/>
        <v>0</v>
      </c>
    </row>
    <row r="112" spans="1:11" x14ac:dyDescent="0.3">
      <c r="A112" t="s">
        <v>119</v>
      </c>
      <c r="B112" t="s">
        <v>439</v>
      </c>
      <c r="C112" s="4">
        <f>VLOOKUP(A112, [1]Tbl2425!$B$8:$G$327,6,0)</f>
        <v>0</v>
      </c>
      <c r="D112" s="4">
        <f>VLOOKUP(A112, [2]Tbl2425!$B$8:$G$327,6,0)</f>
        <v>0</v>
      </c>
      <c r="E112" s="5">
        <f t="shared" si="4"/>
        <v>0</v>
      </c>
      <c r="F112" s="10">
        <f>VLOOKUP(A112, [3]Sheet1!$B$5:$D$323,3,0)</f>
        <v>1</v>
      </c>
      <c r="G112" s="10">
        <f>VLOOKUP(A112, [3]Sheet1!$B$5:$E$323,4,0)</f>
        <v>0</v>
      </c>
      <c r="H112" s="10">
        <f>VLOOKUP(A112, [3]Sheet1!$B$5:$F$323,5,0)</f>
        <v>0</v>
      </c>
      <c r="I112" s="5">
        <f t="shared" si="5"/>
        <v>0</v>
      </c>
      <c r="J112" s="5">
        <f t="shared" si="6"/>
        <v>0</v>
      </c>
      <c r="K112" s="5">
        <f t="shared" si="7"/>
        <v>0</v>
      </c>
    </row>
    <row r="113" spans="1:11" x14ac:dyDescent="0.3">
      <c r="A113" t="s">
        <v>120</v>
      </c>
      <c r="B113" t="s">
        <v>440</v>
      </c>
      <c r="C113" s="4">
        <f>VLOOKUP(A113, [1]Tbl2425!$B$8:$G$327,6,0)</f>
        <v>0</v>
      </c>
      <c r="D113" s="4">
        <f>VLOOKUP(A113, [2]Tbl2425!$B$8:$G$327,6,0)</f>
        <v>0</v>
      </c>
      <c r="E113" s="5">
        <f t="shared" si="4"/>
        <v>0</v>
      </c>
      <c r="F113" s="10">
        <f>VLOOKUP(A113, [3]Sheet1!$B$5:$D$323,3,0)</f>
        <v>1</v>
      </c>
      <c r="G113" s="10">
        <f>VLOOKUP(A113, [3]Sheet1!$B$5:$E$323,4,0)</f>
        <v>0</v>
      </c>
      <c r="H113" s="10">
        <f>VLOOKUP(A113, [3]Sheet1!$B$5:$F$323,5,0)</f>
        <v>0</v>
      </c>
      <c r="I113" s="5">
        <f t="shared" si="5"/>
        <v>0</v>
      </c>
      <c r="J113" s="5">
        <f t="shared" si="6"/>
        <v>0</v>
      </c>
      <c r="K113" s="5">
        <f t="shared" si="7"/>
        <v>0</v>
      </c>
    </row>
    <row r="114" spans="1:11" x14ac:dyDescent="0.3">
      <c r="A114" t="s">
        <v>121</v>
      </c>
      <c r="B114" t="s">
        <v>441</v>
      </c>
      <c r="C114" s="4">
        <f>VLOOKUP(A114, [1]Tbl2425!$B$8:$G$327,6,0)</f>
        <v>0</v>
      </c>
      <c r="D114" s="4">
        <f>VLOOKUP(A114, [2]Tbl2425!$B$8:$G$327,6,0)</f>
        <v>0</v>
      </c>
      <c r="E114" s="5">
        <f t="shared" si="4"/>
        <v>0</v>
      </c>
      <c r="F114" s="10">
        <f>VLOOKUP(A114, [3]Sheet1!$B$5:$D$323,3,0)</f>
        <v>1</v>
      </c>
      <c r="G114" s="10">
        <f>VLOOKUP(A114, [3]Sheet1!$B$5:$E$323,4,0)</f>
        <v>0</v>
      </c>
      <c r="H114" s="10">
        <f>VLOOKUP(A114, [3]Sheet1!$B$5:$F$323,5,0)</f>
        <v>0</v>
      </c>
      <c r="I114" s="5">
        <f t="shared" si="5"/>
        <v>0</v>
      </c>
      <c r="J114" s="5">
        <f t="shared" si="6"/>
        <v>0</v>
      </c>
      <c r="K114" s="5">
        <f t="shared" si="7"/>
        <v>0</v>
      </c>
    </row>
    <row r="115" spans="1:11" x14ac:dyDescent="0.3">
      <c r="A115" t="s">
        <v>122</v>
      </c>
      <c r="B115" t="s">
        <v>442</v>
      </c>
      <c r="C115" s="4">
        <f>VLOOKUP(A115, [1]Tbl2425!$B$8:$G$327,6,0)</f>
        <v>751.3</v>
      </c>
      <c r="D115" s="4">
        <f>VLOOKUP(A115, [2]Tbl2425!$B$8:$G$327,6,0)</f>
        <v>0</v>
      </c>
      <c r="E115" s="5">
        <f t="shared" si="4"/>
        <v>751.3</v>
      </c>
      <c r="F115" s="10">
        <f>VLOOKUP(A115, [3]Sheet1!$B$5:$D$323,3,0)</f>
        <v>1</v>
      </c>
      <c r="G115" s="10">
        <f>VLOOKUP(A115, [3]Sheet1!$B$5:$E$323,4,0)</f>
        <v>0</v>
      </c>
      <c r="H115" s="10">
        <f>VLOOKUP(A115, [3]Sheet1!$B$5:$F$323,5,0)</f>
        <v>0</v>
      </c>
      <c r="I115" s="5">
        <f t="shared" si="5"/>
        <v>751.3</v>
      </c>
      <c r="J115" s="5">
        <f t="shared" si="6"/>
        <v>0</v>
      </c>
      <c r="K115" s="5">
        <f t="shared" si="7"/>
        <v>0</v>
      </c>
    </row>
    <row r="116" spans="1:11" x14ac:dyDescent="0.3">
      <c r="A116" t="s">
        <v>123</v>
      </c>
      <c r="B116" t="s">
        <v>443</v>
      </c>
      <c r="C116" s="4">
        <f>VLOOKUP(A116, [1]Tbl2425!$B$8:$G$327,6,0)</f>
        <v>0</v>
      </c>
      <c r="D116" s="4">
        <f>VLOOKUP(A116, [2]Tbl2425!$B$8:$G$327,6,0)</f>
        <v>0</v>
      </c>
      <c r="E116" s="5">
        <f t="shared" si="4"/>
        <v>0</v>
      </c>
      <c r="F116" s="10">
        <f>VLOOKUP(A116, [3]Sheet1!$B$5:$D$323,3,0)</f>
        <v>0</v>
      </c>
      <c r="G116" s="10">
        <f>VLOOKUP(A116, [3]Sheet1!$B$5:$E$323,4,0)</f>
        <v>1</v>
      </c>
      <c r="H116" s="10">
        <f>VLOOKUP(A116, [3]Sheet1!$B$5:$F$323,5,0)</f>
        <v>0</v>
      </c>
      <c r="I116" s="5">
        <f t="shared" si="5"/>
        <v>0</v>
      </c>
      <c r="J116" s="5">
        <f t="shared" si="6"/>
        <v>0</v>
      </c>
      <c r="K116" s="5">
        <f t="shared" si="7"/>
        <v>0</v>
      </c>
    </row>
    <row r="117" spans="1:11" x14ac:dyDescent="0.3">
      <c r="A117" t="s">
        <v>124</v>
      </c>
      <c r="B117" t="s">
        <v>444</v>
      </c>
      <c r="C117" s="4">
        <f>VLOOKUP(A117, [1]Tbl2425!$B$8:$G$327,6,0)</f>
        <v>0</v>
      </c>
      <c r="D117" s="4">
        <f>VLOOKUP(A117, [2]Tbl2425!$B$8:$G$327,6,0)</f>
        <v>0</v>
      </c>
      <c r="E117" s="5">
        <f t="shared" si="4"/>
        <v>0</v>
      </c>
      <c r="F117" s="10">
        <f>VLOOKUP(A117, [3]Sheet1!$B$5:$D$323,3,0)</f>
        <v>1</v>
      </c>
      <c r="G117" s="10">
        <f>VLOOKUP(A117, [3]Sheet1!$B$5:$E$323,4,0)</f>
        <v>0</v>
      </c>
      <c r="H117" s="10">
        <f>VLOOKUP(A117, [3]Sheet1!$B$5:$F$323,5,0)</f>
        <v>0</v>
      </c>
      <c r="I117" s="5">
        <f t="shared" si="5"/>
        <v>0</v>
      </c>
      <c r="J117" s="5">
        <f t="shared" si="6"/>
        <v>0</v>
      </c>
      <c r="K117" s="5">
        <f t="shared" si="7"/>
        <v>0</v>
      </c>
    </row>
    <row r="118" spans="1:11" x14ac:dyDescent="0.3">
      <c r="A118" t="s">
        <v>125</v>
      </c>
      <c r="B118" t="s">
        <v>445</v>
      </c>
      <c r="C118" s="4">
        <f>VLOOKUP(A118, [1]Tbl2425!$B$8:$G$327,6,0)</f>
        <v>0</v>
      </c>
      <c r="D118" s="4">
        <f>VLOOKUP(A118, [2]Tbl2425!$B$8:$G$327,6,0)</f>
        <v>0</v>
      </c>
      <c r="E118" s="5">
        <f t="shared" si="4"/>
        <v>0</v>
      </c>
      <c r="F118" s="10">
        <f>VLOOKUP(A118, [3]Sheet1!$B$5:$D$323,3,0)</f>
        <v>1</v>
      </c>
      <c r="G118" s="10">
        <f>VLOOKUP(A118, [3]Sheet1!$B$5:$E$323,4,0)</f>
        <v>0</v>
      </c>
      <c r="H118" s="10">
        <f>VLOOKUP(A118, [3]Sheet1!$B$5:$F$323,5,0)</f>
        <v>0</v>
      </c>
      <c r="I118" s="5">
        <f t="shared" si="5"/>
        <v>0</v>
      </c>
      <c r="J118" s="5">
        <f t="shared" si="6"/>
        <v>0</v>
      </c>
      <c r="K118" s="5">
        <f t="shared" si="7"/>
        <v>0</v>
      </c>
    </row>
    <row r="119" spans="1:11" x14ac:dyDescent="0.3">
      <c r="A119" t="s">
        <v>126</v>
      </c>
      <c r="B119" t="s">
        <v>446</v>
      </c>
      <c r="C119" s="4">
        <f>VLOOKUP(A119, [1]Tbl2425!$B$8:$G$327,6,0)</f>
        <v>0</v>
      </c>
      <c r="D119" s="4">
        <f>VLOOKUP(A119, [2]Tbl2425!$B$8:$G$327,6,0)</f>
        <v>0</v>
      </c>
      <c r="E119" s="5">
        <f t="shared" si="4"/>
        <v>0</v>
      </c>
      <c r="F119" s="10">
        <f>VLOOKUP(A119, [3]Sheet1!$B$5:$D$323,3,0)</f>
        <v>1</v>
      </c>
      <c r="G119" s="10">
        <f>VLOOKUP(A119, [3]Sheet1!$B$5:$E$323,4,0)</f>
        <v>0</v>
      </c>
      <c r="H119" s="10">
        <f>VLOOKUP(A119, [3]Sheet1!$B$5:$F$323,5,0)</f>
        <v>0</v>
      </c>
      <c r="I119" s="5">
        <f t="shared" si="5"/>
        <v>0</v>
      </c>
      <c r="J119" s="5">
        <f t="shared" si="6"/>
        <v>0</v>
      </c>
      <c r="K119" s="5">
        <f t="shared" si="7"/>
        <v>0</v>
      </c>
    </row>
    <row r="120" spans="1:11" x14ac:dyDescent="0.3">
      <c r="A120" t="s">
        <v>127</v>
      </c>
      <c r="B120" t="s">
        <v>447</v>
      </c>
      <c r="C120" s="4">
        <f>VLOOKUP(A120, [1]Tbl2425!$B$8:$G$327,6,0)</f>
        <v>2416.34</v>
      </c>
      <c r="D120" s="4">
        <f>VLOOKUP(A120, [2]Tbl2425!$B$8:$G$327,6,0)</f>
        <v>0</v>
      </c>
      <c r="E120" s="5">
        <f t="shared" si="4"/>
        <v>2416.34</v>
      </c>
      <c r="F120" s="10">
        <f>VLOOKUP(A120, [3]Sheet1!$B$5:$D$323,3,0)</f>
        <v>1</v>
      </c>
      <c r="G120" s="10">
        <f>VLOOKUP(A120, [3]Sheet1!$B$5:$E$323,4,0)</f>
        <v>0</v>
      </c>
      <c r="H120" s="10">
        <f>VLOOKUP(A120, [3]Sheet1!$B$5:$F$323,5,0)</f>
        <v>0</v>
      </c>
      <c r="I120" s="5">
        <f t="shared" si="5"/>
        <v>2416.34</v>
      </c>
      <c r="J120" s="5">
        <f t="shared" si="6"/>
        <v>0</v>
      </c>
      <c r="K120" s="5">
        <f t="shared" si="7"/>
        <v>0</v>
      </c>
    </row>
    <row r="121" spans="1:11" x14ac:dyDescent="0.3">
      <c r="A121" t="s">
        <v>128</v>
      </c>
      <c r="B121" t="s">
        <v>448</v>
      </c>
      <c r="C121" s="4">
        <f>VLOOKUP(A121, [1]Tbl2425!$B$8:$G$327,6,0)</f>
        <v>0</v>
      </c>
      <c r="D121" s="4">
        <f>VLOOKUP(A121, [2]Tbl2425!$B$8:$G$327,6,0)</f>
        <v>0</v>
      </c>
      <c r="E121" s="5">
        <f t="shared" si="4"/>
        <v>0</v>
      </c>
      <c r="F121" s="10">
        <f>VLOOKUP(A121, [3]Sheet1!$B$5:$D$323,3,0)</f>
        <v>1</v>
      </c>
      <c r="G121" s="10">
        <f>VLOOKUP(A121, [3]Sheet1!$B$5:$E$323,4,0)</f>
        <v>0</v>
      </c>
      <c r="H121" s="10">
        <f>VLOOKUP(A121, [3]Sheet1!$B$5:$F$323,5,0)</f>
        <v>0</v>
      </c>
      <c r="I121" s="5">
        <f t="shared" si="5"/>
        <v>0</v>
      </c>
      <c r="J121" s="5">
        <f t="shared" si="6"/>
        <v>0</v>
      </c>
      <c r="K121" s="5">
        <f t="shared" si="7"/>
        <v>0</v>
      </c>
    </row>
    <row r="122" spans="1:11" x14ac:dyDescent="0.3">
      <c r="A122" t="s">
        <v>129</v>
      </c>
      <c r="B122" t="s">
        <v>449</v>
      </c>
      <c r="C122" s="4">
        <f>VLOOKUP(A122, [1]Tbl2425!$B$8:$G$327,6,0)</f>
        <v>184875.33</v>
      </c>
      <c r="D122" s="4">
        <f>VLOOKUP(A122, [2]Tbl2425!$B$8:$G$327,6,0)</f>
        <v>29614.41</v>
      </c>
      <c r="E122" s="5">
        <f t="shared" si="4"/>
        <v>214489.74</v>
      </c>
      <c r="F122" s="10">
        <f>VLOOKUP(A122, [3]Sheet1!$B$5:$D$323,3,0)</f>
        <v>0.53400000000000003</v>
      </c>
      <c r="G122" s="10">
        <f>VLOOKUP(A122, [3]Sheet1!$B$5:$E$323,4,0)</f>
        <v>0.46600000000000003</v>
      </c>
      <c r="H122" s="10">
        <f>VLOOKUP(A122, [3]Sheet1!$B$5:$F$323,5,0)</f>
        <v>0</v>
      </c>
      <c r="I122" s="5">
        <f t="shared" si="5"/>
        <v>114537.52116</v>
      </c>
      <c r="J122" s="5">
        <f t="shared" si="6"/>
        <v>99952.218840000001</v>
      </c>
      <c r="K122" s="5">
        <f t="shared" si="7"/>
        <v>0</v>
      </c>
    </row>
    <row r="123" spans="1:11" x14ac:dyDescent="0.3">
      <c r="A123" t="s">
        <v>130</v>
      </c>
      <c r="B123" t="s">
        <v>450</v>
      </c>
      <c r="C123" s="4">
        <f>VLOOKUP(A123, [1]Tbl2425!$B$8:$G$327,6,0)</f>
        <v>0</v>
      </c>
      <c r="D123" s="4">
        <f>VLOOKUP(A123, [2]Tbl2425!$B$8:$G$327,6,0)</f>
        <v>0</v>
      </c>
      <c r="E123" s="5">
        <f t="shared" si="4"/>
        <v>0</v>
      </c>
      <c r="F123" s="10">
        <f>VLOOKUP(A123, [3]Sheet1!$B$5:$D$323,3,0)</f>
        <v>1</v>
      </c>
      <c r="G123" s="10">
        <f>VLOOKUP(A123, [3]Sheet1!$B$5:$E$323,4,0)</f>
        <v>0</v>
      </c>
      <c r="H123" s="10">
        <f>VLOOKUP(A123, [3]Sheet1!$B$5:$F$323,5,0)</f>
        <v>0</v>
      </c>
      <c r="I123" s="5">
        <f t="shared" si="5"/>
        <v>0</v>
      </c>
      <c r="J123" s="5">
        <f t="shared" si="6"/>
        <v>0</v>
      </c>
      <c r="K123" s="5">
        <f t="shared" si="7"/>
        <v>0</v>
      </c>
    </row>
    <row r="124" spans="1:11" x14ac:dyDescent="0.3">
      <c r="A124" t="s">
        <v>131</v>
      </c>
      <c r="B124" t="s">
        <v>451</v>
      </c>
      <c r="C124" s="4">
        <f>VLOOKUP(A124, [1]Tbl2425!$B$8:$G$327,6,0)</f>
        <v>346583.45</v>
      </c>
      <c r="D124" s="4">
        <f>VLOOKUP(A124, [2]Tbl2425!$B$8:$G$327,6,0)</f>
        <v>19974.61</v>
      </c>
      <c r="E124" s="5">
        <f t="shared" si="4"/>
        <v>366558.06</v>
      </c>
      <c r="F124" s="10">
        <f>VLOOKUP(A124, [3]Sheet1!$B$5:$D$323,3,0)</f>
        <v>0.94599999999999995</v>
      </c>
      <c r="G124" s="10">
        <f>VLOOKUP(A124, [3]Sheet1!$B$5:$E$323,4,0)</f>
        <v>5.3999999999999999E-2</v>
      </c>
      <c r="H124" s="10">
        <f>VLOOKUP(A124, [3]Sheet1!$B$5:$F$323,5,0)</f>
        <v>0</v>
      </c>
      <c r="I124" s="5">
        <f t="shared" si="5"/>
        <v>346763.92475999997</v>
      </c>
      <c r="J124" s="5">
        <f t="shared" si="6"/>
        <v>19794.13524</v>
      </c>
      <c r="K124" s="5">
        <f t="shared" si="7"/>
        <v>0</v>
      </c>
    </row>
    <row r="125" spans="1:11" x14ac:dyDescent="0.3">
      <c r="A125" t="s">
        <v>132</v>
      </c>
      <c r="B125" t="s">
        <v>452</v>
      </c>
      <c r="C125" s="4">
        <f>VLOOKUP(A125, [1]Tbl2425!$B$8:$G$327,6,0)</f>
        <v>675429.05</v>
      </c>
      <c r="D125" s="4">
        <f>VLOOKUP(A125, [2]Tbl2425!$B$8:$G$327,6,0)</f>
        <v>0</v>
      </c>
      <c r="E125" s="5">
        <f t="shared" si="4"/>
        <v>675429.05</v>
      </c>
      <c r="F125" s="10">
        <f>VLOOKUP(A125, [3]Sheet1!$B$5:$D$323,3,0)</f>
        <v>0.84099999999999997</v>
      </c>
      <c r="G125" s="10">
        <f>VLOOKUP(A125, [3]Sheet1!$B$5:$E$323,4,0)</f>
        <v>0.159</v>
      </c>
      <c r="H125" s="10">
        <f>VLOOKUP(A125, [3]Sheet1!$B$5:$F$323,5,0)</f>
        <v>0</v>
      </c>
      <c r="I125" s="5">
        <f t="shared" si="5"/>
        <v>568035.83105000004</v>
      </c>
      <c r="J125" s="5">
        <f t="shared" si="6"/>
        <v>107393.21895000001</v>
      </c>
      <c r="K125" s="5">
        <f t="shared" si="7"/>
        <v>0</v>
      </c>
    </row>
    <row r="126" spans="1:11" x14ac:dyDescent="0.3">
      <c r="A126" t="s">
        <v>133</v>
      </c>
      <c r="B126" t="s">
        <v>453</v>
      </c>
      <c r="C126" s="4">
        <f>VLOOKUP(A126, [1]Tbl2425!$B$8:$G$327,6,0)</f>
        <v>146004.46</v>
      </c>
      <c r="D126" s="4">
        <f>VLOOKUP(A126, [2]Tbl2425!$B$8:$G$327,6,0)</f>
        <v>220083.08</v>
      </c>
      <c r="E126" s="5">
        <f t="shared" si="4"/>
        <v>366087.54</v>
      </c>
      <c r="F126" s="10">
        <f>VLOOKUP(A126, [3]Sheet1!$B$5:$D$323,3,0)</f>
        <v>1</v>
      </c>
      <c r="G126" s="10">
        <f>VLOOKUP(A126, [3]Sheet1!$B$5:$E$323,4,0)</f>
        <v>0</v>
      </c>
      <c r="H126" s="10">
        <f>VLOOKUP(A126, [3]Sheet1!$B$5:$F$323,5,0)</f>
        <v>0</v>
      </c>
      <c r="I126" s="5">
        <f t="shared" si="5"/>
        <v>366087.54</v>
      </c>
      <c r="J126" s="5">
        <f t="shared" si="6"/>
        <v>0</v>
      </c>
      <c r="K126" s="5">
        <f t="shared" si="7"/>
        <v>0</v>
      </c>
    </row>
    <row r="127" spans="1:11" x14ac:dyDescent="0.3">
      <c r="A127" t="s">
        <v>134</v>
      </c>
      <c r="B127" t="s">
        <v>454</v>
      </c>
      <c r="C127" s="4">
        <f>VLOOKUP(A127, [1]Tbl2425!$B$8:$G$327,6,0)</f>
        <v>0</v>
      </c>
      <c r="D127" s="4">
        <f>VLOOKUP(A127, [2]Tbl2425!$B$8:$G$327,6,0)</f>
        <v>0</v>
      </c>
      <c r="E127" s="5">
        <f t="shared" si="4"/>
        <v>0</v>
      </c>
      <c r="F127" s="10">
        <f>VLOOKUP(A127, [3]Sheet1!$B$5:$D$323,3,0)</f>
        <v>0.5</v>
      </c>
      <c r="G127" s="10">
        <f>VLOOKUP(A127, [3]Sheet1!$B$5:$E$323,4,0)</f>
        <v>0.5</v>
      </c>
      <c r="H127" s="10">
        <f>VLOOKUP(A127, [3]Sheet1!$B$5:$F$323,5,0)</f>
        <v>0</v>
      </c>
      <c r="I127" s="5">
        <f t="shared" si="5"/>
        <v>0</v>
      </c>
      <c r="J127" s="5">
        <f t="shared" si="6"/>
        <v>0</v>
      </c>
      <c r="K127" s="5">
        <f t="shared" si="7"/>
        <v>0</v>
      </c>
    </row>
    <row r="128" spans="1:11" x14ac:dyDescent="0.3">
      <c r="A128" t="s">
        <v>135</v>
      </c>
      <c r="B128" t="s">
        <v>455</v>
      </c>
      <c r="C128" s="4">
        <f>VLOOKUP(A128, [1]Tbl2425!$B$8:$G$327,6,0)</f>
        <v>7146.43</v>
      </c>
      <c r="D128" s="4">
        <f>VLOOKUP(A128, [2]Tbl2425!$B$8:$G$327,6,0)</f>
        <v>512.71</v>
      </c>
      <c r="E128" s="5">
        <f t="shared" si="4"/>
        <v>7659.14</v>
      </c>
      <c r="F128" s="10">
        <f>VLOOKUP(A128, [3]Sheet1!$B$5:$D$323,3,0)</f>
        <v>1</v>
      </c>
      <c r="G128" s="10">
        <f>VLOOKUP(A128, [3]Sheet1!$B$5:$E$323,4,0)</f>
        <v>0</v>
      </c>
      <c r="H128" s="10">
        <f>VLOOKUP(A128, [3]Sheet1!$B$5:$F$323,5,0)</f>
        <v>0</v>
      </c>
      <c r="I128" s="5">
        <f t="shared" si="5"/>
        <v>7659.14</v>
      </c>
      <c r="J128" s="5">
        <f t="shared" si="6"/>
        <v>0</v>
      </c>
      <c r="K128" s="5">
        <f t="shared" si="7"/>
        <v>0</v>
      </c>
    </row>
    <row r="129" spans="1:11" x14ac:dyDescent="0.3">
      <c r="A129" t="s">
        <v>136</v>
      </c>
      <c r="B129" t="s">
        <v>456</v>
      </c>
      <c r="C129" s="4">
        <f>VLOOKUP(A129, [1]Tbl2425!$B$8:$G$327,6,0)</f>
        <v>0</v>
      </c>
      <c r="D129" s="4">
        <f>VLOOKUP(A129, [2]Tbl2425!$B$8:$G$327,6,0)</f>
        <v>0</v>
      </c>
      <c r="E129" s="5">
        <f t="shared" si="4"/>
        <v>0</v>
      </c>
      <c r="F129" s="10">
        <f>VLOOKUP(A129, [3]Sheet1!$B$5:$D$323,3,0)</f>
        <v>0.5</v>
      </c>
      <c r="G129" s="10">
        <f>VLOOKUP(A129, [3]Sheet1!$B$5:$E$323,4,0)</f>
        <v>0.5</v>
      </c>
      <c r="H129" s="10">
        <f>VLOOKUP(A129, [3]Sheet1!$B$5:$F$323,5,0)</f>
        <v>0</v>
      </c>
      <c r="I129" s="5">
        <f t="shared" si="5"/>
        <v>0</v>
      </c>
      <c r="J129" s="5">
        <f t="shared" si="6"/>
        <v>0</v>
      </c>
      <c r="K129" s="5">
        <f t="shared" si="7"/>
        <v>0</v>
      </c>
    </row>
    <row r="130" spans="1:11" x14ac:dyDescent="0.3">
      <c r="A130" t="s">
        <v>137</v>
      </c>
      <c r="B130" t="s">
        <v>457</v>
      </c>
      <c r="C130" s="4">
        <f>VLOOKUP(A130, [1]Tbl2425!$B$8:$G$327,6,0)</f>
        <v>0</v>
      </c>
      <c r="D130" s="4">
        <f>VLOOKUP(A130, [2]Tbl2425!$B$8:$G$327,6,0)</f>
        <v>0</v>
      </c>
      <c r="E130" s="5">
        <f t="shared" ref="E130:E193" si="8">C130+D130</f>
        <v>0</v>
      </c>
      <c r="F130" s="10">
        <f>VLOOKUP(A130, [3]Sheet1!$B$5:$D$323,3,0)</f>
        <v>1</v>
      </c>
      <c r="G130" s="10">
        <f>VLOOKUP(A130, [3]Sheet1!$B$5:$E$323,4,0)</f>
        <v>0</v>
      </c>
      <c r="H130" s="10">
        <f>VLOOKUP(A130, [3]Sheet1!$B$5:$F$323,5,0)</f>
        <v>0</v>
      </c>
      <c r="I130" s="5">
        <f t="shared" ref="I130:I193" si="9">E130*F130</f>
        <v>0</v>
      </c>
      <c r="J130" s="5">
        <f t="shared" ref="J130:J193" si="10">E130*G130</f>
        <v>0</v>
      </c>
      <c r="K130" s="5">
        <f t="shared" ref="K130:K193" si="11">E130*H130</f>
        <v>0</v>
      </c>
    </row>
    <row r="131" spans="1:11" x14ac:dyDescent="0.3">
      <c r="A131" t="s">
        <v>138</v>
      </c>
      <c r="B131" t="s">
        <v>458</v>
      </c>
      <c r="C131" s="4">
        <f>VLOOKUP(A131, [1]Tbl2425!$B$8:$G$327,6,0)</f>
        <v>7794.82</v>
      </c>
      <c r="D131" s="4">
        <f>VLOOKUP(A131, [2]Tbl2425!$B$8:$G$327,6,0)</f>
        <v>9515.8799999999992</v>
      </c>
      <c r="E131" s="5">
        <f t="shared" si="8"/>
        <v>17310.699999999997</v>
      </c>
      <c r="F131" s="10">
        <f>VLOOKUP(A131, [3]Sheet1!$B$5:$D$323,3,0)</f>
        <v>0.28000000000000003</v>
      </c>
      <c r="G131" s="10">
        <f>VLOOKUP(A131, [3]Sheet1!$B$5:$E$323,4,0)</f>
        <v>0.72</v>
      </c>
      <c r="H131" s="10">
        <f>VLOOKUP(A131, [3]Sheet1!$B$5:$F$323,5,0)</f>
        <v>0</v>
      </c>
      <c r="I131" s="5">
        <f t="shared" si="9"/>
        <v>4846.9960000000001</v>
      </c>
      <c r="J131" s="5">
        <f t="shared" si="10"/>
        <v>12463.703999999998</v>
      </c>
      <c r="K131" s="5">
        <f t="shared" si="11"/>
        <v>0</v>
      </c>
    </row>
    <row r="132" spans="1:11" x14ac:dyDescent="0.3">
      <c r="A132" t="s">
        <v>139</v>
      </c>
      <c r="B132" t="s">
        <v>459</v>
      </c>
      <c r="C132" s="4">
        <f>VLOOKUP(A132, [1]Tbl2425!$B$8:$G$327,6,0)</f>
        <v>169732.51</v>
      </c>
      <c r="D132" s="4">
        <f>VLOOKUP(A132, [2]Tbl2425!$B$8:$G$327,6,0)</f>
        <v>20327.689999999999</v>
      </c>
      <c r="E132" s="5">
        <f t="shared" si="8"/>
        <v>190060.2</v>
      </c>
      <c r="F132" s="10">
        <f>VLOOKUP(A132, [3]Sheet1!$B$5:$D$323,3,0)</f>
        <v>0.89</v>
      </c>
      <c r="G132" s="10">
        <f>VLOOKUP(A132, [3]Sheet1!$B$5:$E$323,4,0)</f>
        <v>0.11</v>
      </c>
      <c r="H132" s="10">
        <f>VLOOKUP(A132, [3]Sheet1!$B$5:$F$323,5,0)</f>
        <v>0</v>
      </c>
      <c r="I132" s="5">
        <f t="shared" si="9"/>
        <v>169153.57800000001</v>
      </c>
      <c r="J132" s="5">
        <f t="shared" si="10"/>
        <v>20906.622000000003</v>
      </c>
      <c r="K132" s="5">
        <f t="shared" si="11"/>
        <v>0</v>
      </c>
    </row>
    <row r="133" spans="1:11" x14ac:dyDescent="0.3">
      <c r="A133" t="s">
        <v>140</v>
      </c>
      <c r="B133" t="s">
        <v>460</v>
      </c>
      <c r="C133" s="4">
        <f>VLOOKUP(A133, [1]Tbl2425!$B$8:$G$327,6,0)</f>
        <v>0</v>
      </c>
      <c r="D133" s="4">
        <f>VLOOKUP(A133, [2]Tbl2425!$B$8:$G$327,6,0)</f>
        <v>0</v>
      </c>
      <c r="E133" s="5">
        <f t="shared" si="8"/>
        <v>0</v>
      </c>
      <c r="F133" s="10">
        <f>VLOOKUP(A133, [3]Sheet1!$B$5:$D$323,3,0)</f>
        <v>0.75</v>
      </c>
      <c r="G133" s="10">
        <f>VLOOKUP(A133, [3]Sheet1!$B$5:$E$323,4,0)</f>
        <v>0.25</v>
      </c>
      <c r="H133" s="10">
        <f>VLOOKUP(A133, [3]Sheet1!$B$5:$F$323,5,0)</f>
        <v>0</v>
      </c>
      <c r="I133" s="5">
        <f t="shared" si="9"/>
        <v>0</v>
      </c>
      <c r="J133" s="5">
        <f t="shared" si="10"/>
        <v>0</v>
      </c>
      <c r="K133" s="5">
        <f t="shared" si="11"/>
        <v>0</v>
      </c>
    </row>
    <row r="134" spans="1:11" x14ac:dyDescent="0.3">
      <c r="A134" t="s">
        <v>141</v>
      </c>
      <c r="B134" t="s">
        <v>461</v>
      </c>
      <c r="C134" s="4">
        <f>VLOOKUP(A134, [1]Tbl2425!$B$8:$G$327,6,0)</f>
        <v>65602.48</v>
      </c>
      <c r="D134" s="4">
        <f>VLOOKUP(A134, [2]Tbl2425!$B$8:$G$327,6,0)</f>
        <v>0</v>
      </c>
      <c r="E134" s="5">
        <f t="shared" si="8"/>
        <v>65602.48</v>
      </c>
      <c r="F134" s="10">
        <f>VLOOKUP(A134, [3]Sheet1!$B$5:$D$323,3,0)</f>
        <v>1</v>
      </c>
      <c r="G134" s="10">
        <f>VLOOKUP(A134, [3]Sheet1!$B$5:$E$323,4,0)</f>
        <v>0</v>
      </c>
      <c r="H134" s="10">
        <f>VLOOKUP(A134, [3]Sheet1!$B$5:$F$323,5,0)</f>
        <v>0</v>
      </c>
      <c r="I134" s="5">
        <f t="shared" si="9"/>
        <v>65602.48</v>
      </c>
      <c r="J134" s="5">
        <f t="shared" si="10"/>
        <v>0</v>
      </c>
      <c r="K134" s="5">
        <f t="shared" si="11"/>
        <v>0</v>
      </c>
    </row>
    <row r="135" spans="1:11" x14ac:dyDescent="0.3">
      <c r="A135" t="s">
        <v>142</v>
      </c>
      <c r="B135" t="s">
        <v>462</v>
      </c>
      <c r="C135" s="4">
        <f>VLOOKUP(A135, [1]Tbl2425!$B$8:$G$327,6,0)</f>
        <v>0</v>
      </c>
      <c r="D135" s="4">
        <f>VLOOKUP(A135, [2]Tbl2425!$B$8:$G$327,6,0)</f>
        <v>0</v>
      </c>
      <c r="E135" s="5">
        <f t="shared" si="8"/>
        <v>0</v>
      </c>
      <c r="F135" s="10">
        <f>VLOOKUP(A135, [3]Sheet1!$B$5:$D$323,3,0)</f>
        <v>1</v>
      </c>
      <c r="G135" s="10">
        <f>VLOOKUP(A135, [3]Sheet1!$B$5:$E$323,4,0)</f>
        <v>0</v>
      </c>
      <c r="H135" s="10">
        <f>VLOOKUP(A135, [3]Sheet1!$B$5:$F$323,5,0)</f>
        <v>0</v>
      </c>
      <c r="I135" s="5">
        <f t="shared" si="9"/>
        <v>0</v>
      </c>
      <c r="J135" s="5">
        <f t="shared" si="10"/>
        <v>0</v>
      </c>
      <c r="K135" s="5">
        <f t="shared" si="11"/>
        <v>0</v>
      </c>
    </row>
    <row r="136" spans="1:11" x14ac:dyDescent="0.3">
      <c r="A136" t="s">
        <v>143</v>
      </c>
      <c r="B136" t="s">
        <v>463</v>
      </c>
      <c r="C136" s="4">
        <f>VLOOKUP(A136, [1]Tbl2425!$B$8:$G$327,6,0)</f>
        <v>446.72</v>
      </c>
      <c r="D136" s="4">
        <f>VLOOKUP(A136, [2]Tbl2425!$B$8:$G$327,6,0)</f>
        <v>0</v>
      </c>
      <c r="E136" s="5">
        <f t="shared" si="8"/>
        <v>446.72</v>
      </c>
      <c r="F136" s="10">
        <f>VLOOKUP(A136, [3]Sheet1!$B$5:$D$323,3,0)</f>
        <v>0.75</v>
      </c>
      <c r="G136" s="10">
        <f>VLOOKUP(A136, [3]Sheet1!$B$5:$E$323,4,0)</f>
        <v>0.25</v>
      </c>
      <c r="H136" s="10">
        <f>VLOOKUP(A136, [3]Sheet1!$B$5:$F$323,5,0)</f>
        <v>0</v>
      </c>
      <c r="I136" s="5">
        <f t="shared" si="9"/>
        <v>335.04</v>
      </c>
      <c r="J136" s="5">
        <f t="shared" si="10"/>
        <v>111.68</v>
      </c>
      <c r="K136" s="5">
        <f t="shared" si="11"/>
        <v>0</v>
      </c>
    </row>
    <row r="137" spans="1:11" x14ac:dyDescent="0.3">
      <c r="A137" t="s">
        <v>144</v>
      </c>
      <c r="B137" t="s">
        <v>464</v>
      </c>
      <c r="C137" s="4">
        <f>VLOOKUP(A137, [1]Tbl2425!$B$8:$G$327,6,0)</f>
        <v>0</v>
      </c>
      <c r="D137" s="4">
        <f>VLOOKUP(A137, [2]Tbl2425!$B$8:$G$327,6,0)</f>
        <v>0</v>
      </c>
      <c r="E137" s="5">
        <f t="shared" si="8"/>
        <v>0</v>
      </c>
      <c r="F137" s="10">
        <f>VLOOKUP(A137, [3]Sheet1!$B$5:$D$323,3,0)</f>
        <v>1</v>
      </c>
      <c r="G137" s="10">
        <f>VLOOKUP(A137, [3]Sheet1!$B$5:$E$323,4,0)</f>
        <v>0</v>
      </c>
      <c r="H137" s="10">
        <f>VLOOKUP(A137, [3]Sheet1!$B$5:$F$323,5,0)</f>
        <v>0</v>
      </c>
      <c r="I137" s="5">
        <f t="shared" si="9"/>
        <v>0</v>
      </c>
      <c r="J137" s="5">
        <f t="shared" si="10"/>
        <v>0</v>
      </c>
      <c r="K137" s="5">
        <f t="shared" si="11"/>
        <v>0</v>
      </c>
    </row>
    <row r="138" spans="1:11" x14ac:dyDescent="0.3">
      <c r="A138" t="s">
        <v>145</v>
      </c>
      <c r="B138" t="s">
        <v>465</v>
      </c>
      <c r="C138" s="4">
        <f>VLOOKUP(A138, [1]Tbl2425!$B$8:$G$327,6,0)</f>
        <v>838.16</v>
      </c>
      <c r="D138" s="4">
        <f>VLOOKUP(A138, [2]Tbl2425!$B$8:$G$327,6,0)</f>
        <v>0</v>
      </c>
      <c r="E138" s="5">
        <f t="shared" si="8"/>
        <v>838.16</v>
      </c>
      <c r="F138" s="10">
        <f>VLOOKUP(A138, [3]Sheet1!$B$5:$D$323,3,0)</f>
        <v>0.5</v>
      </c>
      <c r="G138" s="10">
        <f>VLOOKUP(A138, [3]Sheet1!$B$5:$E$323,4,0)</f>
        <v>0.5</v>
      </c>
      <c r="H138" s="10">
        <f>VLOOKUP(A138, [3]Sheet1!$B$5:$F$323,5,0)</f>
        <v>0</v>
      </c>
      <c r="I138" s="5">
        <f t="shared" si="9"/>
        <v>419.08</v>
      </c>
      <c r="J138" s="5">
        <f t="shared" si="10"/>
        <v>419.08</v>
      </c>
      <c r="K138" s="5">
        <f t="shared" si="11"/>
        <v>0</v>
      </c>
    </row>
    <row r="139" spans="1:11" x14ac:dyDescent="0.3">
      <c r="A139" t="s">
        <v>146</v>
      </c>
      <c r="B139" t="s">
        <v>466</v>
      </c>
      <c r="C139" s="4">
        <f>VLOOKUP(A139, [1]Tbl2425!$B$8:$G$327,6,0)</f>
        <v>0</v>
      </c>
      <c r="D139" s="4">
        <f>VLOOKUP(A139, [2]Tbl2425!$B$8:$G$327,6,0)</f>
        <v>0</v>
      </c>
      <c r="E139" s="5">
        <f t="shared" si="8"/>
        <v>0</v>
      </c>
      <c r="F139" s="10">
        <f>VLOOKUP(A139, [3]Sheet1!$B$5:$D$323,3,0)</f>
        <v>0.5</v>
      </c>
      <c r="G139" s="10">
        <f>VLOOKUP(A139, [3]Sheet1!$B$5:$E$323,4,0)</f>
        <v>0.5</v>
      </c>
      <c r="H139" s="10">
        <f>VLOOKUP(A139, [3]Sheet1!$B$5:$F$323,5,0)</f>
        <v>0</v>
      </c>
      <c r="I139" s="5">
        <f t="shared" si="9"/>
        <v>0</v>
      </c>
      <c r="J139" s="5">
        <f t="shared" si="10"/>
        <v>0</v>
      </c>
      <c r="K139" s="5">
        <f t="shared" si="11"/>
        <v>0</v>
      </c>
    </row>
    <row r="140" spans="1:11" x14ac:dyDescent="0.3">
      <c r="A140" t="s">
        <v>147</v>
      </c>
      <c r="B140" t="s">
        <v>467</v>
      </c>
      <c r="C140" s="4">
        <f>VLOOKUP(A140, [1]Tbl2425!$B$8:$G$327,6,0)</f>
        <v>0</v>
      </c>
      <c r="D140" s="4">
        <f>VLOOKUP(A140, [2]Tbl2425!$B$8:$G$327,6,0)</f>
        <v>0</v>
      </c>
      <c r="E140" s="5">
        <f t="shared" si="8"/>
        <v>0</v>
      </c>
      <c r="F140" s="10">
        <f>VLOOKUP(A140, [3]Sheet1!$B$5:$D$323,3,0)</f>
        <v>0.5</v>
      </c>
      <c r="G140" s="10">
        <f>VLOOKUP(A140, [3]Sheet1!$B$5:$E$323,4,0)</f>
        <v>0.5</v>
      </c>
      <c r="H140" s="10">
        <f>VLOOKUP(A140, [3]Sheet1!$B$5:$F$323,5,0)</f>
        <v>0</v>
      </c>
      <c r="I140" s="5">
        <f t="shared" si="9"/>
        <v>0</v>
      </c>
      <c r="J140" s="5">
        <f t="shared" si="10"/>
        <v>0</v>
      </c>
      <c r="K140" s="5">
        <f t="shared" si="11"/>
        <v>0</v>
      </c>
    </row>
    <row r="141" spans="1:11" x14ac:dyDescent="0.3">
      <c r="A141" t="s">
        <v>148</v>
      </c>
      <c r="B141" t="s">
        <v>468</v>
      </c>
      <c r="C141" s="4">
        <f>VLOOKUP(A141, [1]Tbl2425!$B$8:$G$327,6,0)</f>
        <v>0</v>
      </c>
      <c r="D141" s="4">
        <f>VLOOKUP(A141, [2]Tbl2425!$B$8:$G$327,6,0)</f>
        <v>0</v>
      </c>
      <c r="E141" s="5">
        <f t="shared" si="8"/>
        <v>0</v>
      </c>
      <c r="F141" s="10">
        <f>VLOOKUP(A141, [3]Sheet1!$B$5:$D$323,3,0)</f>
        <v>1</v>
      </c>
      <c r="G141" s="10">
        <f>VLOOKUP(A141, [3]Sheet1!$B$5:$E$323,4,0)</f>
        <v>0</v>
      </c>
      <c r="H141" s="10">
        <f>VLOOKUP(A141, [3]Sheet1!$B$5:$F$323,5,0)</f>
        <v>0</v>
      </c>
      <c r="I141" s="5">
        <f t="shared" si="9"/>
        <v>0</v>
      </c>
      <c r="J141" s="5">
        <f t="shared" si="10"/>
        <v>0</v>
      </c>
      <c r="K141" s="5">
        <f t="shared" si="11"/>
        <v>0</v>
      </c>
    </row>
    <row r="142" spans="1:11" x14ac:dyDescent="0.3">
      <c r="A142" t="s">
        <v>149</v>
      </c>
      <c r="B142" t="s">
        <v>469</v>
      </c>
      <c r="C142" s="4">
        <f>VLOOKUP(A142, [1]Tbl2425!$B$8:$G$327,6,0)</f>
        <v>75579.009999999995</v>
      </c>
      <c r="D142" s="4">
        <f>VLOOKUP(A142, [2]Tbl2425!$B$8:$G$327,6,0)</f>
        <v>14775.29</v>
      </c>
      <c r="E142" s="5">
        <f t="shared" si="8"/>
        <v>90354.299999999988</v>
      </c>
      <c r="F142" s="10">
        <f>VLOOKUP(A142, [3]Sheet1!$B$5:$D$323,3,0)</f>
        <v>0.84</v>
      </c>
      <c r="G142" s="10">
        <f>VLOOKUP(A142, [3]Sheet1!$B$5:$E$323,4,0)</f>
        <v>0.16</v>
      </c>
      <c r="H142" s="10">
        <f>VLOOKUP(A142, [3]Sheet1!$B$5:$F$323,5,0)</f>
        <v>0</v>
      </c>
      <c r="I142" s="5">
        <f t="shared" si="9"/>
        <v>75897.611999999994</v>
      </c>
      <c r="J142" s="5">
        <f t="shared" si="10"/>
        <v>14456.687999999998</v>
      </c>
      <c r="K142" s="5">
        <f t="shared" si="11"/>
        <v>0</v>
      </c>
    </row>
    <row r="143" spans="1:11" x14ac:dyDescent="0.3">
      <c r="A143" t="s">
        <v>150</v>
      </c>
      <c r="B143" t="s">
        <v>470</v>
      </c>
      <c r="C143" s="4">
        <f>VLOOKUP(A143, [1]Tbl2425!$B$8:$G$327,6,0)</f>
        <v>0</v>
      </c>
      <c r="D143" s="4">
        <f>VLOOKUP(A143, [2]Tbl2425!$B$8:$G$327,6,0)</f>
        <v>0</v>
      </c>
      <c r="E143" s="5">
        <f t="shared" si="8"/>
        <v>0</v>
      </c>
      <c r="F143" s="10">
        <f>VLOOKUP(A143, [3]Sheet1!$B$5:$D$323,3,0)</f>
        <v>1</v>
      </c>
      <c r="G143" s="10">
        <f>VLOOKUP(A143, [3]Sheet1!$B$5:$E$323,4,0)</f>
        <v>0</v>
      </c>
      <c r="H143" s="10">
        <f>VLOOKUP(A143, [3]Sheet1!$B$5:$F$323,5,0)</f>
        <v>0</v>
      </c>
      <c r="I143" s="5">
        <f t="shared" si="9"/>
        <v>0</v>
      </c>
      <c r="J143" s="5">
        <f t="shared" si="10"/>
        <v>0</v>
      </c>
      <c r="K143" s="5">
        <f t="shared" si="11"/>
        <v>0</v>
      </c>
    </row>
    <row r="144" spans="1:11" x14ac:dyDescent="0.3">
      <c r="A144" t="s">
        <v>151</v>
      </c>
      <c r="B144" t="s">
        <v>471</v>
      </c>
      <c r="C144" s="4">
        <f>VLOOKUP(A144, [1]Tbl2425!$B$8:$G$327,6,0)</f>
        <v>0</v>
      </c>
      <c r="D144" s="4">
        <f>VLOOKUP(A144, [2]Tbl2425!$B$8:$G$327,6,0)</f>
        <v>0</v>
      </c>
      <c r="E144" s="5">
        <f t="shared" si="8"/>
        <v>0</v>
      </c>
      <c r="F144" s="10">
        <f>VLOOKUP(A144, [3]Sheet1!$B$5:$D$323,3,0)</f>
        <v>1</v>
      </c>
      <c r="G144" s="10">
        <f>VLOOKUP(A144, [3]Sheet1!$B$5:$E$323,4,0)</f>
        <v>0</v>
      </c>
      <c r="H144" s="10">
        <f>VLOOKUP(A144, [3]Sheet1!$B$5:$F$323,5,0)</f>
        <v>0</v>
      </c>
      <c r="I144" s="5">
        <f t="shared" si="9"/>
        <v>0</v>
      </c>
      <c r="J144" s="5">
        <f t="shared" si="10"/>
        <v>0</v>
      </c>
      <c r="K144" s="5">
        <f t="shared" si="11"/>
        <v>0</v>
      </c>
    </row>
    <row r="145" spans="1:11" x14ac:dyDescent="0.3">
      <c r="A145" t="s">
        <v>152</v>
      </c>
      <c r="B145" t="s">
        <v>472</v>
      </c>
      <c r="C145" s="4">
        <f>VLOOKUP(A145, [1]Tbl2425!$B$8:$G$327,6,0)</f>
        <v>67377.009999999995</v>
      </c>
      <c r="D145" s="4">
        <f>VLOOKUP(A145, [2]Tbl2425!$B$8:$G$327,6,0)</f>
        <v>37568.49</v>
      </c>
      <c r="E145" s="5">
        <f t="shared" si="8"/>
        <v>104945.5</v>
      </c>
      <c r="F145" s="10">
        <f>VLOOKUP(A145, [3]Sheet1!$B$5:$D$323,3,0)</f>
        <v>0.64200000000000002</v>
      </c>
      <c r="G145" s="10">
        <f>VLOOKUP(A145, [3]Sheet1!$B$5:$E$323,4,0)</f>
        <v>0.35799999999999998</v>
      </c>
      <c r="H145" s="10">
        <f>VLOOKUP(A145, [3]Sheet1!$B$5:$F$323,5,0)</f>
        <v>0</v>
      </c>
      <c r="I145" s="5">
        <f t="shared" si="9"/>
        <v>67375.010999999999</v>
      </c>
      <c r="J145" s="5">
        <f t="shared" si="10"/>
        <v>37570.489000000001</v>
      </c>
      <c r="K145" s="5">
        <f t="shared" si="11"/>
        <v>0</v>
      </c>
    </row>
    <row r="146" spans="1:11" x14ac:dyDescent="0.3">
      <c r="A146" t="s">
        <v>153</v>
      </c>
      <c r="B146" t="s">
        <v>473</v>
      </c>
      <c r="C146" s="4">
        <f>VLOOKUP(A146, [1]Tbl2425!$B$8:$G$327,6,0)</f>
        <v>0</v>
      </c>
      <c r="D146" s="4">
        <f>VLOOKUP(A146, [2]Tbl2425!$B$8:$G$327,6,0)</f>
        <v>0</v>
      </c>
      <c r="E146" s="5">
        <f t="shared" si="8"/>
        <v>0</v>
      </c>
      <c r="F146" s="10">
        <f>VLOOKUP(A146, [3]Sheet1!$B$5:$D$323,3,0)</f>
        <v>1</v>
      </c>
      <c r="G146" s="10">
        <f>VLOOKUP(A146, [3]Sheet1!$B$5:$E$323,4,0)</f>
        <v>0</v>
      </c>
      <c r="H146" s="10">
        <f>VLOOKUP(A146, [3]Sheet1!$B$5:$F$323,5,0)</f>
        <v>0</v>
      </c>
      <c r="I146" s="5">
        <f t="shared" si="9"/>
        <v>0</v>
      </c>
      <c r="J146" s="5">
        <f t="shared" si="10"/>
        <v>0</v>
      </c>
      <c r="K146" s="5">
        <f t="shared" si="11"/>
        <v>0</v>
      </c>
    </row>
    <row r="147" spans="1:11" x14ac:dyDescent="0.3">
      <c r="A147" t="s">
        <v>154</v>
      </c>
      <c r="B147" t="s">
        <v>474</v>
      </c>
      <c r="C147" s="4">
        <f>VLOOKUP(A147, [1]Tbl2425!$B$8:$G$327,6,0)</f>
        <v>0</v>
      </c>
      <c r="D147" s="4">
        <f>VLOOKUP(A147, [2]Tbl2425!$B$8:$G$327,6,0)</f>
        <v>15440.11</v>
      </c>
      <c r="E147" s="5">
        <f t="shared" si="8"/>
        <v>15440.11</v>
      </c>
      <c r="F147" s="10">
        <f>VLOOKUP(A147, [3]Sheet1!$B$5:$D$323,3,0)</f>
        <v>1</v>
      </c>
      <c r="G147" s="10">
        <f>VLOOKUP(A147, [3]Sheet1!$B$5:$E$323,4,0)</f>
        <v>0</v>
      </c>
      <c r="H147" s="10">
        <f>VLOOKUP(A147, [3]Sheet1!$B$5:$F$323,5,0)</f>
        <v>0</v>
      </c>
      <c r="I147" s="5">
        <f t="shared" si="9"/>
        <v>15440.11</v>
      </c>
      <c r="J147" s="5">
        <f t="shared" si="10"/>
        <v>0</v>
      </c>
      <c r="K147" s="5">
        <f t="shared" si="11"/>
        <v>0</v>
      </c>
    </row>
    <row r="148" spans="1:11" x14ac:dyDescent="0.3">
      <c r="A148" t="s">
        <v>155</v>
      </c>
      <c r="B148" t="s">
        <v>475</v>
      </c>
      <c r="C148" s="4">
        <f>VLOOKUP(A148, [1]Tbl2425!$B$8:$G$327,6,0)</f>
        <v>36870.050000000003</v>
      </c>
      <c r="D148" s="4">
        <f>VLOOKUP(A148, [2]Tbl2425!$B$8:$G$327,6,0)</f>
        <v>33933.46</v>
      </c>
      <c r="E148" s="5">
        <f t="shared" si="8"/>
        <v>70803.510000000009</v>
      </c>
      <c r="F148" s="10">
        <f>VLOOKUP(A148, [3]Sheet1!$B$5:$D$323,3,0)</f>
        <v>1</v>
      </c>
      <c r="G148" s="10">
        <f>VLOOKUP(A148, [3]Sheet1!$B$5:$E$323,4,0)</f>
        <v>0</v>
      </c>
      <c r="H148" s="10">
        <f>VLOOKUP(A148, [3]Sheet1!$B$5:$F$323,5,0)</f>
        <v>0</v>
      </c>
      <c r="I148" s="5">
        <f t="shared" si="9"/>
        <v>70803.510000000009</v>
      </c>
      <c r="J148" s="5">
        <f t="shared" si="10"/>
        <v>0</v>
      </c>
      <c r="K148" s="5">
        <f t="shared" si="11"/>
        <v>0</v>
      </c>
    </row>
    <row r="149" spans="1:11" x14ac:dyDescent="0.3">
      <c r="A149" t="s">
        <v>156</v>
      </c>
      <c r="B149" t="s">
        <v>476</v>
      </c>
      <c r="C149" s="4">
        <f>VLOOKUP(A149, [1]Tbl2425!$B$8:$G$327,6,0)</f>
        <v>53267.51</v>
      </c>
      <c r="D149" s="4">
        <f>VLOOKUP(A149, [2]Tbl2425!$B$8:$G$327,6,0)</f>
        <v>0</v>
      </c>
      <c r="E149" s="5">
        <f t="shared" si="8"/>
        <v>53267.51</v>
      </c>
      <c r="F149" s="10">
        <f>VLOOKUP(A149, [3]Sheet1!$B$5:$D$323,3,0)</f>
        <v>1</v>
      </c>
      <c r="G149" s="10">
        <f>VLOOKUP(A149, [3]Sheet1!$B$5:$E$323,4,0)</f>
        <v>0</v>
      </c>
      <c r="H149" s="10">
        <f>VLOOKUP(A149, [3]Sheet1!$B$5:$F$323,5,0)</f>
        <v>0</v>
      </c>
      <c r="I149" s="5">
        <f t="shared" si="9"/>
        <v>53267.51</v>
      </c>
      <c r="J149" s="5">
        <f t="shared" si="10"/>
        <v>0</v>
      </c>
      <c r="K149" s="5">
        <f t="shared" si="11"/>
        <v>0</v>
      </c>
    </row>
    <row r="150" spans="1:11" x14ac:dyDescent="0.3">
      <c r="A150" t="s">
        <v>157</v>
      </c>
      <c r="B150" t="s">
        <v>477</v>
      </c>
      <c r="C150" s="4">
        <f>VLOOKUP(A150, [1]Tbl2425!$B$8:$G$327,6,0)</f>
        <v>58035.29</v>
      </c>
      <c r="D150" s="4">
        <f>VLOOKUP(A150, [2]Tbl2425!$B$8:$G$327,6,0)</f>
        <v>0</v>
      </c>
      <c r="E150" s="5">
        <f t="shared" si="8"/>
        <v>58035.29</v>
      </c>
      <c r="F150" s="10">
        <f>VLOOKUP(A150, [3]Sheet1!$B$5:$D$323,3,0)</f>
        <v>0.5</v>
      </c>
      <c r="G150" s="10">
        <f>VLOOKUP(A150, [3]Sheet1!$B$5:$E$323,4,0)</f>
        <v>0.5</v>
      </c>
      <c r="H150" s="10">
        <f>VLOOKUP(A150, [3]Sheet1!$B$5:$F$323,5,0)</f>
        <v>0</v>
      </c>
      <c r="I150" s="5">
        <f t="shared" si="9"/>
        <v>29017.645</v>
      </c>
      <c r="J150" s="5">
        <f t="shared" si="10"/>
        <v>29017.645</v>
      </c>
      <c r="K150" s="5">
        <f t="shared" si="11"/>
        <v>0</v>
      </c>
    </row>
    <row r="151" spans="1:11" x14ac:dyDescent="0.3">
      <c r="A151" t="s">
        <v>158</v>
      </c>
      <c r="B151" t="s">
        <v>478</v>
      </c>
      <c r="C151" s="4">
        <f>VLOOKUP(A151, [1]Tbl2425!$B$8:$G$327,6,0)</f>
        <v>0</v>
      </c>
      <c r="D151" s="4">
        <f>VLOOKUP(A151, [2]Tbl2425!$B$8:$G$327,6,0)</f>
        <v>1065.83</v>
      </c>
      <c r="E151" s="5">
        <f t="shared" si="8"/>
        <v>1065.83</v>
      </c>
      <c r="F151" s="10">
        <f>VLOOKUP(A151, [3]Sheet1!$B$5:$D$323,3,0)</f>
        <v>0</v>
      </c>
      <c r="G151" s="10">
        <f>VLOOKUP(A151, [3]Sheet1!$B$5:$E$323,4,0)</f>
        <v>1</v>
      </c>
      <c r="H151" s="10">
        <f>VLOOKUP(A151, [3]Sheet1!$B$5:$F$323,5,0)</f>
        <v>0</v>
      </c>
      <c r="I151" s="5">
        <f t="shared" si="9"/>
        <v>0</v>
      </c>
      <c r="J151" s="5">
        <f t="shared" si="10"/>
        <v>1065.83</v>
      </c>
      <c r="K151" s="5">
        <f t="shared" si="11"/>
        <v>0</v>
      </c>
    </row>
    <row r="152" spans="1:11" x14ac:dyDescent="0.3">
      <c r="A152" t="s">
        <v>159</v>
      </c>
      <c r="B152" t="s">
        <v>479</v>
      </c>
      <c r="C152" s="4">
        <f>VLOOKUP(A152, [1]Tbl2425!$B$8:$G$327,6,0)</f>
        <v>13893.91</v>
      </c>
      <c r="D152" s="4">
        <f>VLOOKUP(A152, [2]Tbl2425!$B$8:$G$327,6,0)</f>
        <v>0</v>
      </c>
      <c r="E152" s="5">
        <f t="shared" si="8"/>
        <v>13893.91</v>
      </c>
      <c r="F152" s="10">
        <f>VLOOKUP(A152, [3]Sheet1!$B$5:$D$323,3,0)</f>
        <v>1</v>
      </c>
      <c r="G152" s="10">
        <f>VLOOKUP(A152, [3]Sheet1!$B$5:$E$323,4,0)</f>
        <v>0</v>
      </c>
      <c r="H152" s="10">
        <f>VLOOKUP(A152, [3]Sheet1!$B$5:$F$323,5,0)</f>
        <v>0</v>
      </c>
      <c r="I152" s="5">
        <f t="shared" si="9"/>
        <v>13893.91</v>
      </c>
      <c r="J152" s="5">
        <f t="shared" si="10"/>
        <v>0</v>
      </c>
      <c r="K152" s="5">
        <f t="shared" si="11"/>
        <v>0</v>
      </c>
    </row>
    <row r="153" spans="1:11" x14ac:dyDescent="0.3">
      <c r="A153" t="s">
        <v>160</v>
      </c>
      <c r="B153" t="s">
        <v>480</v>
      </c>
      <c r="C153" s="4">
        <f>VLOOKUP(A153, [1]Tbl2425!$B$8:$G$327,6,0)</f>
        <v>41537.32</v>
      </c>
      <c r="D153" s="4">
        <f>VLOOKUP(A153, [2]Tbl2425!$B$8:$G$327,6,0)</f>
        <v>0</v>
      </c>
      <c r="E153" s="5">
        <f t="shared" si="8"/>
        <v>41537.32</v>
      </c>
      <c r="F153" s="10">
        <f>VLOOKUP(A153, [3]Sheet1!$B$5:$D$323,3,0)</f>
        <v>1</v>
      </c>
      <c r="G153" s="10">
        <f>VLOOKUP(A153, [3]Sheet1!$B$5:$E$323,4,0)</f>
        <v>0</v>
      </c>
      <c r="H153" s="10">
        <f>VLOOKUP(A153, [3]Sheet1!$B$5:$F$323,5,0)</f>
        <v>0</v>
      </c>
      <c r="I153" s="5">
        <f t="shared" si="9"/>
        <v>41537.32</v>
      </c>
      <c r="J153" s="5">
        <f t="shared" si="10"/>
        <v>0</v>
      </c>
      <c r="K153" s="5">
        <f t="shared" si="11"/>
        <v>0</v>
      </c>
    </row>
    <row r="154" spans="1:11" x14ac:dyDescent="0.3">
      <c r="A154" t="s">
        <v>161</v>
      </c>
      <c r="B154" t="s">
        <v>481</v>
      </c>
      <c r="C154" s="4">
        <f>VLOOKUP(A154, [1]Tbl2425!$B$8:$G$327,6,0)</f>
        <v>0</v>
      </c>
      <c r="D154" s="4">
        <f>VLOOKUP(A154, [2]Tbl2425!$B$8:$G$327,6,0)</f>
        <v>0</v>
      </c>
      <c r="E154" s="5">
        <f t="shared" si="8"/>
        <v>0</v>
      </c>
      <c r="F154" s="10">
        <f>VLOOKUP(A154, [3]Sheet1!$B$5:$D$323,3,0)</f>
        <v>1</v>
      </c>
      <c r="G154" s="10">
        <f>VLOOKUP(A154, [3]Sheet1!$B$5:$E$323,4,0)</f>
        <v>0</v>
      </c>
      <c r="H154" s="10">
        <f>VLOOKUP(A154, [3]Sheet1!$B$5:$F$323,5,0)</f>
        <v>0</v>
      </c>
      <c r="I154" s="5">
        <f t="shared" si="9"/>
        <v>0</v>
      </c>
      <c r="J154" s="5">
        <f t="shared" si="10"/>
        <v>0</v>
      </c>
      <c r="K154" s="5">
        <f t="shared" si="11"/>
        <v>0</v>
      </c>
    </row>
    <row r="155" spans="1:11" x14ac:dyDescent="0.3">
      <c r="A155" t="s">
        <v>162</v>
      </c>
      <c r="B155" t="s">
        <v>482</v>
      </c>
      <c r="C155" s="4">
        <f>VLOOKUP(A155, [1]Tbl2425!$B$8:$G$327,6,0)</f>
        <v>0</v>
      </c>
      <c r="D155" s="4">
        <f>VLOOKUP(A155, [2]Tbl2425!$B$8:$G$327,6,0)</f>
        <v>0</v>
      </c>
      <c r="E155" s="5">
        <f t="shared" si="8"/>
        <v>0</v>
      </c>
      <c r="F155" s="10">
        <f>VLOOKUP(A155, [3]Sheet1!$B$5:$D$323,3,0)</f>
        <v>1</v>
      </c>
      <c r="G155" s="10">
        <f>VLOOKUP(A155, [3]Sheet1!$B$5:$E$323,4,0)</f>
        <v>0</v>
      </c>
      <c r="H155" s="10">
        <f>VLOOKUP(A155, [3]Sheet1!$B$5:$F$323,5,0)</f>
        <v>0</v>
      </c>
      <c r="I155" s="5">
        <f t="shared" si="9"/>
        <v>0</v>
      </c>
      <c r="J155" s="5">
        <f t="shared" si="10"/>
        <v>0</v>
      </c>
      <c r="K155" s="5">
        <f t="shared" si="11"/>
        <v>0</v>
      </c>
    </row>
    <row r="156" spans="1:11" x14ac:dyDescent="0.3">
      <c r="A156" t="s">
        <v>163</v>
      </c>
      <c r="B156" t="s">
        <v>483</v>
      </c>
      <c r="C156" s="4">
        <f>VLOOKUP(A156, [1]Tbl2425!$B$8:$G$327,6,0)</f>
        <v>0</v>
      </c>
      <c r="D156" s="4">
        <f>VLOOKUP(A156, [2]Tbl2425!$B$8:$G$327,6,0)</f>
        <v>0</v>
      </c>
      <c r="E156" s="5">
        <f t="shared" si="8"/>
        <v>0</v>
      </c>
      <c r="F156" s="10">
        <f>VLOOKUP(A156, [3]Sheet1!$B$5:$D$323,3,0)</f>
        <v>1</v>
      </c>
      <c r="G156" s="10">
        <f>VLOOKUP(A156, [3]Sheet1!$B$5:$E$323,4,0)</f>
        <v>0</v>
      </c>
      <c r="H156" s="10">
        <f>VLOOKUP(A156, [3]Sheet1!$B$5:$F$323,5,0)</f>
        <v>0</v>
      </c>
      <c r="I156" s="5">
        <f t="shared" si="9"/>
        <v>0</v>
      </c>
      <c r="J156" s="5">
        <f t="shared" si="10"/>
        <v>0</v>
      </c>
      <c r="K156" s="5">
        <f t="shared" si="11"/>
        <v>0</v>
      </c>
    </row>
    <row r="157" spans="1:11" x14ac:dyDescent="0.3">
      <c r="A157" t="s">
        <v>164</v>
      </c>
      <c r="B157" t="s">
        <v>484</v>
      </c>
      <c r="C157" s="4">
        <f>VLOOKUP(A157, [1]Tbl2425!$B$8:$G$327,6,0)</f>
        <v>8504.7999999999993</v>
      </c>
      <c r="D157" s="4">
        <f>VLOOKUP(A157, [2]Tbl2425!$B$8:$G$327,6,0)</f>
        <v>65997.91</v>
      </c>
      <c r="E157" s="5">
        <f t="shared" si="8"/>
        <v>74502.710000000006</v>
      </c>
      <c r="F157" s="10">
        <f>VLOOKUP(A157, [3]Sheet1!$B$5:$D$323,3,0)</f>
        <v>0.7</v>
      </c>
      <c r="G157" s="10">
        <f>VLOOKUP(A157, [3]Sheet1!$B$5:$E$323,4,0)</f>
        <v>0.3</v>
      </c>
      <c r="H157" s="10">
        <f>VLOOKUP(A157, [3]Sheet1!$B$5:$F$323,5,0)</f>
        <v>0</v>
      </c>
      <c r="I157" s="5">
        <f t="shared" si="9"/>
        <v>52151.897000000004</v>
      </c>
      <c r="J157" s="5">
        <f t="shared" si="10"/>
        <v>22350.813000000002</v>
      </c>
      <c r="K157" s="5">
        <f t="shared" si="11"/>
        <v>0</v>
      </c>
    </row>
    <row r="158" spans="1:11" x14ac:dyDescent="0.3">
      <c r="A158" t="s">
        <v>165</v>
      </c>
      <c r="B158" t="s">
        <v>485</v>
      </c>
      <c r="C158" s="4">
        <f>VLOOKUP(A158, [1]Tbl2425!$B$8:$G$327,6,0)</f>
        <v>0</v>
      </c>
      <c r="D158" s="4">
        <f>VLOOKUP(A158, [2]Tbl2425!$B$8:$G$327,6,0)</f>
        <v>0</v>
      </c>
      <c r="E158" s="5">
        <f t="shared" si="8"/>
        <v>0</v>
      </c>
      <c r="F158" s="10">
        <f>VLOOKUP(A158, [3]Sheet1!$B$5:$D$323,3,0)</f>
        <v>1</v>
      </c>
      <c r="G158" s="10">
        <f>VLOOKUP(A158, [3]Sheet1!$B$5:$E$323,4,0)</f>
        <v>0</v>
      </c>
      <c r="H158" s="10">
        <f>VLOOKUP(A158, [3]Sheet1!$B$5:$F$323,5,0)</f>
        <v>0</v>
      </c>
      <c r="I158" s="5">
        <f t="shared" si="9"/>
        <v>0</v>
      </c>
      <c r="J158" s="5">
        <f t="shared" si="10"/>
        <v>0</v>
      </c>
      <c r="K158" s="5">
        <f t="shared" si="11"/>
        <v>0</v>
      </c>
    </row>
    <row r="159" spans="1:11" x14ac:dyDescent="0.3">
      <c r="A159" t="s">
        <v>166</v>
      </c>
      <c r="B159" t="s">
        <v>486</v>
      </c>
      <c r="C159" s="4">
        <f>VLOOKUP(A159, [1]Tbl2425!$B$8:$G$327,6,0)</f>
        <v>0</v>
      </c>
      <c r="D159" s="4">
        <f>VLOOKUP(A159, [2]Tbl2425!$B$8:$G$327,6,0)</f>
        <v>0</v>
      </c>
      <c r="E159" s="5">
        <f t="shared" si="8"/>
        <v>0</v>
      </c>
      <c r="F159" s="10">
        <f>VLOOKUP(A159, [3]Sheet1!$B$5:$D$323,3,0)</f>
        <v>0.05</v>
      </c>
      <c r="G159" s="10">
        <f>VLOOKUP(A159, [3]Sheet1!$B$5:$E$323,4,0)</f>
        <v>0.05</v>
      </c>
      <c r="H159" s="10">
        <f>VLOOKUP(A159, [3]Sheet1!$B$5:$F$323,5,0)</f>
        <v>0.9</v>
      </c>
      <c r="I159" s="5">
        <f t="shared" si="9"/>
        <v>0</v>
      </c>
      <c r="J159" s="5">
        <f t="shared" si="10"/>
        <v>0</v>
      </c>
      <c r="K159" s="5">
        <f t="shared" si="11"/>
        <v>0</v>
      </c>
    </row>
    <row r="160" spans="1:11" x14ac:dyDescent="0.3">
      <c r="A160" t="s">
        <v>167</v>
      </c>
      <c r="B160" t="s">
        <v>487</v>
      </c>
      <c r="C160" s="4">
        <f>VLOOKUP(A160, [1]Tbl2425!$B$8:$G$327,6,0)</f>
        <v>5949.36</v>
      </c>
      <c r="D160" s="4">
        <f>VLOOKUP(A160, [2]Tbl2425!$B$8:$G$327,6,0)</f>
        <v>0</v>
      </c>
      <c r="E160" s="5">
        <f t="shared" si="8"/>
        <v>5949.36</v>
      </c>
      <c r="F160" s="10">
        <f>VLOOKUP(A160, [3]Sheet1!$B$5:$D$323,3,0)</f>
        <v>0.1</v>
      </c>
      <c r="G160" s="10">
        <f>VLOOKUP(A160, [3]Sheet1!$B$5:$E$323,4,0)</f>
        <v>0.9</v>
      </c>
      <c r="H160" s="10">
        <f>VLOOKUP(A160, [3]Sheet1!$B$5:$F$323,5,0)</f>
        <v>0</v>
      </c>
      <c r="I160" s="5">
        <f t="shared" si="9"/>
        <v>594.93600000000004</v>
      </c>
      <c r="J160" s="5">
        <f t="shared" si="10"/>
        <v>5354.424</v>
      </c>
      <c r="K160" s="5">
        <f t="shared" si="11"/>
        <v>0</v>
      </c>
    </row>
    <row r="161" spans="1:11" x14ac:dyDescent="0.3">
      <c r="A161" t="s">
        <v>168</v>
      </c>
      <c r="B161" t="s">
        <v>488</v>
      </c>
      <c r="C161" s="4">
        <f>VLOOKUP(A161, [1]Tbl2425!$B$8:$G$327,6,0)</f>
        <v>1047.48</v>
      </c>
      <c r="D161" s="4">
        <f>VLOOKUP(A161, [2]Tbl2425!$B$8:$G$327,6,0)</f>
        <v>0</v>
      </c>
      <c r="E161" s="5">
        <f t="shared" si="8"/>
        <v>1047.48</v>
      </c>
      <c r="F161" s="10">
        <f>VLOOKUP(A161, [3]Sheet1!$B$5:$D$323,3,0)</f>
        <v>0.5</v>
      </c>
      <c r="G161" s="10">
        <f>VLOOKUP(A161, [3]Sheet1!$B$5:$E$323,4,0)</f>
        <v>0.5</v>
      </c>
      <c r="H161" s="10">
        <f>VLOOKUP(A161, [3]Sheet1!$B$5:$F$323,5,0)</f>
        <v>0</v>
      </c>
      <c r="I161" s="5">
        <f t="shared" si="9"/>
        <v>523.74</v>
      </c>
      <c r="J161" s="5">
        <f t="shared" si="10"/>
        <v>523.74</v>
      </c>
      <c r="K161" s="5">
        <f t="shared" si="11"/>
        <v>0</v>
      </c>
    </row>
    <row r="162" spans="1:11" x14ac:dyDescent="0.3">
      <c r="A162" t="s">
        <v>169</v>
      </c>
      <c r="B162" t="s">
        <v>489</v>
      </c>
      <c r="C162" s="4">
        <f>VLOOKUP(A162, [1]Tbl2425!$B$8:$G$327,6,0)</f>
        <v>0</v>
      </c>
      <c r="D162" s="4">
        <f>VLOOKUP(A162, [2]Tbl2425!$B$8:$G$327,6,0)</f>
        <v>0</v>
      </c>
      <c r="E162" s="5">
        <f t="shared" si="8"/>
        <v>0</v>
      </c>
      <c r="F162" s="10">
        <f>VLOOKUP(A162, [3]Sheet1!$B$5:$D$323,3,0)</f>
        <v>0.5</v>
      </c>
      <c r="G162" s="10">
        <f>VLOOKUP(A162, [3]Sheet1!$B$5:$E$323,4,0)</f>
        <v>0.5</v>
      </c>
      <c r="H162" s="10">
        <f>VLOOKUP(A162, [3]Sheet1!$B$5:$F$323,5,0)</f>
        <v>0</v>
      </c>
      <c r="I162" s="5">
        <f t="shared" si="9"/>
        <v>0</v>
      </c>
      <c r="J162" s="5">
        <f t="shared" si="10"/>
        <v>0</v>
      </c>
      <c r="K162" s="5">
        <f t="shared" si="11"/>
        <v>0</v>
      </c>
    </row>
    <row r="163" spans="1:11" x14ac:dyDescent="0.3">
      <c r="A163" t="s">
        <v>170</v>
      </c>
      <c r="B163" t="s">
        <v>490</v>
      </c>
      <c r="C163" s="4">
        <f>VLOOKUP(A163, [1]Tbl2425!$B$8:$G$327,6,0)</f>
        <v>0</v>
      </c>
      <c r="D163" s="4">
        <f>VLOOKUP(A163, [2]Tbl2425!$B$8:$G$327,6,0)</f>
        <v>0</v>
      </c>
      <c r="E163" s="5">
        <f t="shared" si="8"/>
        <v>0</v>
      </c>
      <c r="F163" s="10">
        <f>VLOOKUP(A163, [3]Sheet1!$B$5:$D$323,3,0)</f>
        <v>0.5</v>
      </c>
      <c r="G163" s="10">
        <f>VLOOKUP(A163, [3]Sheet1!$B$5:$E$323,4,0)</f>
        <v>0.5</v>
      </c>
      <c r="H163" s="10">
        <f>VLOOKUP(A163, [3]Sheet1!$B$5:$F$323,5,0)</f>
        <v>0</v>
      </c>
      <c r="I163" s="5">
        <f t="shared" si="9"/>
        <v>0</v>
      </c>
      <c r="J163" s="5">
        <f t="shared" si="10"/>
        <v>0</v>
      </c>
      <c r="K163" s="5">
        <f t="shared" si="11"/>
        <v>0</v>
      </c>
    </row>
    <row r="164" spans="1:11" x14ac:dyDescent="0.3">
      <c r="A164" t="s">
        <v>171</v>
      </c>
      <c r="B164" t="s">
        <v>491</v>
      </c>
      <c r="C164" s="4">
        <f>VLOOKUP(A164, [1]Tbl2425!$B$8:$G$327,6,0)</f>
        <v>0</v>
      </c>
      <c r="D164" s="4">
        <f>VLOOKUP(A164, [2]Tbl2425!$B$8:$G$327,6,0)</f>
        <v>0</v>
      </c>
      <c r="E164" s="5">
        <f t="shared" si="8"/>
        <v>0</v>
      </c>
      <c r="F164" s="10">
        <f>VLOOKUP(A164, [3]Sheet1!$B$5:$D$323,3,0)</f>
        <v>1</v>
      </c>
      <c r="G164" s="10">
        <f>VLOOKUP(A164, [3]Sheet1!$B$5:$E$323,4,0)</f>
        <v>0</v>
      </c>
      <c r="H164" s="10">
        <f>VLOOKUP(A164, [3]Sheet1!$B$5:$F$323,5,0)</f>
        <v>0</v>
      </c>
      <c r="I164" s="5">
        <f t="shared" si="9"/>
        <v>0</v>
      </c>
      <c r="J164" s="5">
        <f t="shared" si="10"/>
        <v>0</v>
      </c>
      <c r="K164" s="5">
        <f t="shared" si="11"/>
        <v>0</v>
      </c>
    </row>
    <row r="165" spans="1:11" x14ac:dyDescent="0.3">
      <c r="A165" t="s">
        <v>172</v>
      </c>
      <c r="B165" t="s">
        <v>492</v>
      </c>
      <c r="C165" s="4">
        <f>VLOOKUP(A165, [1]Tbl2425!$B$8:$G$327,6,0)</f>
        <v>0</v>
      </c>
      <c r="D165" s="4">
        <f>VLOOKUP(A165, [2]Tbl2425!$B$8:$G$327,6,0)</f>
        <v>0</v>
      </c>
      <c r="E165" s="5">
        <f t="shared" si="8"/>
        <v>0</v>
      </c>
      <c r="F165" s="10">
        <f>VLOOKUP(A165, [3]Sheet1!$B$5:$D$323,3,0)</f>
        <v>0.5</v>
      </c>
      <c r="G165" s="10">
        <f>VLOOKUP(A165, [3]Sheet1!$B$5:$E$323,4,0)</f>
        <v>0.5</v>
      </c>
      <c r="H165" s="10">
        <f>VLOOKUP(A165, [3]Sheet1!$B$5:$F$323,5,0)</f>
        <v>0</v>
      </c>
      <c r="I165" s="5">
        <f t="shared" si="9"/>
        <v>0</v>
      </c>
      <c r="J165" s="5">
        <f t="shared" si="10"/>
        <v>0</v>
      </c>
      <c r="K165" s="5">
        <f t="shared" si="11"/>
        <v>0</v>
      </c>
    </row>
    <row r="166" spans="1:11" x14ac:dyDescent="0.3">
      <c r="A166" t="s">
        <v>173</v>
      </c>
      <c r="B166" t="s">
        <v>493</v>
      </c>
      <c r="C166" s="4">
        <f>VLOOKUP(A166, [1]Tbl2425!$B$8:$G$327,6,0)</f>
        <v>0</v>
      </c>
      <c r="D166" s="4">
        <f>VLOOKUP(A166, [2]Tbl2425!$B$8:$G$327,6,0)</f>
        <v>0</v>
      </c>
      <c r="E166" s="5">
        <f t="shared" si="8"/>
        <v>0</v>
      </c>
      <c r="F166" s="10">
        <f>VLOOKUP(A166, [3]Sheet1!$B$5:$D$323,3,0)</f>
        <v>0.33</v>
      </c>
      <c r="G166" s="10">
        <f>VLOOKUP(A166, [3]Sheet1!$B$5:$E$323,4,0)</f>
        <v>0.33</v>
      </c>
      <c r="H166" s="10">
        <f>VLOOKUP(A166, [3]Sheet1!$B$5:$F$323,5,0)</f>
        <v>0.34</v>
      </c>
      <c r="I166" s="5">
        <f t="shared" si="9"/>
        <v>0</v>
      </c>
      <c r="J166" s="5">
        <f t="shared" si="10"/>
        <v>0</v>
      </c>
      <c r="K166" s="5">
        <f t="shared" si="11"/>
        <v>0</v>
      </c>
    </row>
    <row r="167" spans="1:11" x14ac:dyDescent="0.3">
      <c r="A167" t="s">
        <v>174</v>
      </c>
      <c r="B167" t="s">
        <v>494</v>
      </c>
      <c r="C167" s="4">
        <f>VLOOKUP(A167, [1]Tbl2425!$B$8:$G$327,6,0)</f>
        <v>0</v>
      </c>
      <c r="D167" s="4">
        <f>VLOOKUP(A167, [2]Tbl2425!$B$8:$G$327,6,0)</f>
        <v>0</v>
      </c>
      <c r="E167" s="5">
        <f t="shared" si="8"/>
        <v>0</v>
      </c>
      <c r="F167" s="10">
        <f>VLOOKUP(A167, [3]Sheet1!$B$5:$D$323,3,0)</f>
        <v>0</v>
      </c>
      <c r="G167" s="10">
        <f>VLOOKUP(A167, [3]Sheet1!$B$5:$E$323,4,0)</f>
        <v>1</v>
      </c>
      <c r="H167" s="10">
        <f>VLOOKUP(A167, [3]Sheet1!$B$5:$F$323,5,0)</f>
        <v>0</v>
      </c>
      <c r="I167" s="5">
        <f t="shared" si="9"/>
        <v>0</v>
      </c>
      <c r="J167" s="5">
        <f t="shared" si="10"/>
        <v>0</v>
      </c>
      <c r="K167" s="5">
        <f t="shared" si="11"/>
        <v>0</v>
      </c>
    </row>
    <row r="168" spans="1:11" x14ac:dyDescent="0.3">
      <c r="A168" t="s">
        <v>175</v>
      </c>
      <c r="B168" t="s">
        <v>495</v>
      </c>
      <c r="C168" s="4">
        <f>VLOOKUP(A168, [1]Tbl2425!$B$8:$G$327,6,0)</f>
        <v>252278.45</v>
      </c>
      <c r="D168" s="4">
        <f>VLOOKUP(A168, [2]Tbl2425!$B$8:$G$327,6,0)</f>
        <v>125697.71</v>
      </c>
      <c r="E168" s="5">
        <f t="shared" si="8"/>
        <v>377976.16000000003</v>
      </c>
      <c r="F168" s="10">
        <f>VLOOKUP(A168, [3]Sheet1!$B$5:$D$323,3,0)</f>
        <v>0.75</v>
      </c>
      <c r="G168" s="10">
        <f>VLOOKUP(A168, [3]Sheet1!$B$5:$E$323,4,0)</f>
        <v>0.25</v>
      </c>
      <c r="H168" s="10">
        <f>VLOOKUP(A168, [3]Sheet1!$B$5:$F$323,5,0)</f>
        <v>0</v>
      </c>
      <c r="I168" s="5">
        <f t="shared" si="9"/>
        <v>283482.12</v>
      </c>
      <c r="J168" s="5">
        <f t="shared" si="10"/>
        <v>94494.040000000008</v>
      </c>
      <c r="K168" s="5">
        <f t="shared" si="11"/>
        <v>0</v>
      </c>
    </row>
    <row r="169" spans="1:11" x14ac:dyDescent="0.3">
      <c r="A169" t="s">
        <v>176</v>
      </c>
      <c r="B169" t="s">
        <v>496</v>
      </c>
      <c r="C169" s="4">
        <f>VLOOKUP(A169, [1]Tbl2425!$B$8:$G$327,6,0)</f>
        <v>0</v>
      </c>
      <c r="D169" s="4">
        <f>VLOOKUP(A169, [2]Tbl2425!$B$8:$G$327,6,0)</f>
        <v>0</v>
      </c>
      <c r="E169" s="5">
        <f t="shared" si="8"/>
        <v>0</v>
      </c>
      <c r="F169" s="10">
        <f>VLOOKUP(A169, [3]Sheet1!$B$5:$D$323,3,0)</f>
        <v>1</v>
      </c>
      <c r="G169" s="10">
        <f>VLOOKUP(A169, [3]Sheet1!$B$5:$E$323,4,0)</f>
        <v>0</v>
      </c>
      <c r="H169" s="10">
        <f>VLOOKUP(A169, [3]Sheet1!$B$5:$F$323,5,0)</f>
        <v>0</v>
      </c>
      <c r="I169" s="5">
        <f t="shared" si="9"/>
        <v>0</v>
      </c>
      <c r="J169" s="5">
        <f t="shared" si="10"/>
        <v>0</v>
      </c>
      <c r="K169" s="5">
        <f t="shared" si="11"/>
        <v>0</v>
      </c>
    </row>
    <row r="170" spans="1:11" x14ac:dyDescent="0.3">
      <c r="A170" t="s">
        <v>177</v>
      </c>
      <c r="B170" t="s">
        <v>497</v>
      </c>
      <c r="C170" s="4">
        <f>VLOOKUP(A170, [1]Tbl2425!$B$8:$G$327,6,0)</f>
        <v>0</v>
      </c>
      <c r="D170" s="4">
        <f>VLOOKUP(A170, [2]Tbl2425!$B$8:$G$327,6,0)</f>
        <v>0</v>
      </c>
      <c r="E170" s="5">
        <f t="shared" si="8"/>
        <v>0</v>
      </c>
      <c r="F170" s="10">
        <f>VLOOKUP(A170, [3]Sheet1!$B$5:$D$323,3,0)</f>
        <v>1</v>
      </c>
      <c r="G170" s="10">
        <f>VLOOKUP(A170, [3]Sheet1!$B$5:$E$323,4,0)</f>
        <v>0</v>
      </c>
      <c r="H170" s="10">
        <f>VLOOKUP(A170, [3]Sheet1!$B$5:$F$323,5,0)</f>
        <v>0</v>
      </c>
      <c r="I170" s="5">
        <f t="shared" si="9"/>
        <v>0</v>
      </c>
      <c r="J170" s="5">
        <f t="shared" si="10"/>
        <v>0</v>
      </c>
      <c r="K170" s="5">
        <f t="shared" si="11"/>
        <v>0</v>
      </c>
    </row>
    <row r="171" spans="1:11" x14ac:dyDescent="0.3">
      <c r="A171" t="s">
        <v>178</v>
      </c>
      <c r="B171" t="s">
        <v>498</v>
      </c>
      <c r="C171" s="4">
        <f>VLOOKUP(A171, [1]Tbl2425!$B$8:$G$327,6,0)</f>
        <v>225640.34</v>
      </c>
      <c r="D171" s="4">
        <f>VLOOKUP(A171, [2]Tbl2425!$B$8:$G$327,6,0)</f>
        <v>38131.18</v>
      </c>
      <c r="E171" s="5">
        <f t="shared" si="8"/>
        <v>263771.52000000002</v>
      </c>
      <c r="F171" s="10">
        <f>VLOOKUP(A171, [3]Sheet1!$B$5:$D$323,3,0)</f>
        <v>0.86</v>
      </c>
      <c r="G171" s="10">
        <f>VLOOKUP(A171, [3]Sheet1!$B$5:$E$323,4,0)</f>
        <v>0.14000000000000001</v>
      </c>
      <c r="H171" s="10">
        <f>VLOOKUP(A171, [3]Sheet1!$B$5:$F$323,5,0)</f>
        <v>0</v>
      </c>
      <c r="I171" s="5">
        <f t="shared" si="9"/>
        <v>226843.50720000002</v>
      </c>
      <c r="J171" s="5">
        <f t="shared" si="10"/>
        <v>36928.012800000004</v>
      </c>
      <c r="K171" s="5">
        <f t="shared" si="11"/>
        <v>0</v>
      </c>
    </row>
    <row r="172" spans="1:11" x14ac:dyDescent="0.3">
      <c r="A172" t="s">
        <v>179</v>
      </c>
      <c r="B172" t="s">
        <v>499</v>
      </c>
      <c r="C172" s="4">
        <f>VLOOKUP(A172, [1]Tbl2425!$B$8:$G$327,6,0)</f>
        <v>0</v>
      </c>
      <c r="D172" s="4">
        <f>VLOOKUP(A172, [2]Tbl2425!$B$8:$G$327,6,0)</f>
        <v>0</v>
      </c>
      <c r="E172" s="5">
        <f t="shared" si="8"/>
        <v>0</v>
      </c>
      <c r="F172" s="10">
        <f>VLOOKUP(A172, [3]Sheet1!$B$5:$D$323,3,0)</f>
        <v>1</v>
      </c>
      <c r="G172" s="10">
        <f>VLOOKUP(A172, [3]Sheet1!$B$5:$E$323,4,0)</f>
        <v>0</v>
      </c>
      <c r="H172" s="10">
        <f>VLOOKUP(A172, [3]Sheet1!$B$5:$F$323,5,0)</f>
        <v>0</v>
      </c>
      <c r="I172" s="5">
        <f t="shared" si="9"/>
        <v>0</v>
      </c>
      <c r="J172" s="5">
        <f t="shared" si="10"/>
        <v>0</v>
      </c>
      <c r="K172" s="5">
        <f t="shared" si="11"/>
        <v>0</v>
      </c>
    </row>
    <row r="173" spans="1:11" x14ac:dyDescent="0.3">
      <c r="A173" t="s">
        <v>180</v>
      </c>
      <c r="B173" t="s">
        <v>500</v>
      </c>
      <c r="C173" s="4">
        <f>VLOOKUP(A173, [1]Tbl2425!$B$8:$G$327,6,0)</f>
        <v>0</v>
      </c>
      <c r="D173" s="4">
        <f>VLOOKUP(A173, [2]Tbl2425!$B$8:$G$327,6,0)</f>
        <v>9155.85</v>
      </c>
      <c r="E173" s="5">
        <f t="shared" si="8"/>
        <v>9155.85</v>
      </c>
      <c r="F173" s="10">
        <f>VLOOKUP(A173, [3]Sheet1!$B$5:$D$323,3,0)</f>
        <v>0</v>
      </c>
      <c r="G173" s="10">
        <f>VLOOKUP(A173, [3]Sheet1!$B$5:$E$323,4,0)</f>
        <v>1</v>
      </c>
      <c r="H173" s="10">
        <f>VLOOKUP(A173, [3]Sheet1!$B$5:$F$323,5,0)</f>
        <v>0</v>
      </c>
      <c r="I173" s="5">
        <f t="shared" si="9"/>
        <v>0</v>
      </c>
      <c r="J173" s="5">
        <f t="shared" si="10"/>
        <v>9155.85</v>
      </c>
      <c r="K173" s="5">
        <f t="shared" si="11"/>
        <v>0</v>
      </c>
    </row>
    <row r="174" spans="1:11" x14ac:dyDescent="0.3">
      <c r="A174" t="s">
        <v>181</v>
      </c>
      <c r="B174" t="s">
        <v>501</v>
      </c>
      <c r="C174" s="4">
        <f>VLOOKUP(A174, [1]Tbl2425!$B$8:$G$327,6,0)</f>
        <v>108434.66</v>
      </c>
      <c r="D174" s="4">
        <f>VLOOKUP(A174, [2]Tbl2425!$B$8:$G$327,6,0)</f>
        <v>0</v>
      </c>
      <c r="E174" s="5">
        <f t="shared" si="8"/>
        <v>108434.66</v>
      </c>
      <c r="F174" s="10">
        <f>VLOOKUP(A174, [3]Sheet1!$B$5:$D$323,3,0)</f>
        <v>1</v>
      </c>
      <c r="G174" s="10">
        <f>VLOOKUP(A174, [3]Sheet1!$B$5:$E$323,4,0)</f>
        <v>0</v>
      </c>
      <c r="H174" s="10">
        <f>VLOOKUP(A174, [3]Sheet1!$B$5:$F$323,5,0)</f>
        <v>0</v>
      </c>
      <c r="I174" s="5">
        <f t="shared" si="9"/>
        <v>108434.66</v>
      </c>
      <c r="J174" s="5">
        <f t="shared" si="10"/>
        <v>0</v>
      </c>
      <c r="K174" s="5">
        <f t="shared" si="11"/>
        <v>0</v>
      </c>
    </row>
    <row r="175" spans="1:11" x14ac:dyDescent="0.3">
      <c r="A175" t="s">
        <v>182</v>
      </c>
      <c r="B175" t="s">
        <v>502</v>
      </c>
      <c r="C175" s="4">
        <f>VLOOKUP(A175, [1]Tbl2425!$B$8:$G$327,6,0)</f>
        <v>43928.3</v>
      </c>
      <c r="D175" s="4">
        <f>VLOOKUP(A175, [2]Tbl2425!$B$8:$G$327,6,0)</f>
        <v>18462.349999999999</v>
      </c>
      <c r="E175" s="5">
        <f t="shared" si="8"/>
        <v>62390.65</v>
      </c>
      <c r="F175" s="10">
        <f>VLOOKUP(A175, [3]Sheet1!$B$5:$D$323,3,0)</f>
        <v>0.7</v>
      </c>
      <c r="G175" s="10">
        <f>VLOOKUP(A175, [3]Sheet1!$B$5:$E$323,4,0)</f>
        <v>0.3</v>
      </c>
      <c r="H175" s="10">
        <f>VLOOKUP(A175, [3]Sheet1!$B$5:$F$323,5,0)</f>
        <v>0</v>
      </c>
      <c r="I175" s="5">
        <f t="shared" si="9"/>
        <v>43673.455000000002</v>
      </c>
      <c r="J175" s="5">
        <f t="shared" si="10"/>
        <v>18717.195</v>
      </c>
      <c r="K175" s="5">
        <f t="shared" si="11"/>
        <v>0</v>
      </c>
    </row>
    <row r="176" spans="1:11" x14ac:dyDescent="0.3">
      <c r="A176" t="s">
        <v>183</v>
      </c>
      <c r="B176" t="s">
        <v>503</v>
      </c>
      <c r="C176" s="4">
        <f>VLOOKUP(A176, [1]Tbl2425!$B$8:$G$327,6,0)</f>
        <v>5210.2299999999996</v>
      </c>
      <c r="D176" s="4">
        <f>VLOOKUP(A176, [2]Tbl2425!$B$8:$G$327,6,0)</f>
        <v>6020.4</v>
      </c>
      <c r="E176" s="5">
        <f t="shared" si="8"/>
        <v>11230.63</v>
      </c>
      <c r="F176" s="10">
        <f>VLOOKUP(A176, [3]Sheet1!$B$5:$D$323,3,0)</f>
        <v>0.85</v>
      </c>
      <c r="G176" s="10">
        <f>VLOOKUP(A176, [3]Sheet1!$B$5:$E$323,4,0)</f>
        <v>0.15</v>
      </c>
      <c r="H176" s="10">
        <f>VLOOKUP(A176, [3]Sheet1!$B$5:$F$323,5,0)</f>
        <v>0</v>
      </c>
      <c r="I176" s="5">
        <f t="shared" si="9"/>
        <v>9546.0355</v>
      </c>
      <c r="J176" s="5">
        <f t="shared" si="10"/>
        <v>1684.5944999999999</v>
      </c>
      <c r="K176" s="5">
        <f t="shared" si="11"/>
        <v>0</v>
      </c>
    </row>
    <row r="177" spans="1:11" x14ac:dyDescent="0.3">
      <c r="A177" t="s">
        <v>184</v>
      </c>
      <c r="B177" t="s">
        <v>504</v>
      </c>
      <c r="C177" s="4">
        <f>VLOOKUP(A177, [1]Tbl2425!$B$8:$G$327,6,0)</f>
        <v>0</v>
      </c>
      <c r="D177" s="4">
        <f>VLOOKUP(A177, [2]Tbl2425!$B$8:$G$327,6,0)</f>
        <v>0</v>
      </c>
      <c r="E177" s="5">
        <f t="shared" si="8"/>
        <v>0</v>
      </c>
      <c r="F177" s="10">
        <f>VLOOKUP(A177, [3]Sheet1!$B$5:$D$323,3,0)</f>
        <v>0.5</v>
      </c>
      <c r="G177" s="10">
        <f>VLOOKUP(A177, [3]Sheet1!$B$5:$E$323,4,0)</f>
        <v>0.5</v>
      </c>
      <c r="H177" s="10">
        <f>VLOOKUP(A177, [3]Sheet1!$B$5:$F$323,5,0)</f>
        <v>0</v>
      </c>
      <c r="I177" s="5">
        <f t="shared" si="9"/>
        <v>0</v>
      </c>
      <c r="J177" s="5">
        <f t="shared" si="10"/>
        <v>0</v>
      </c>
      <c r="K177" s="5">
        <f t="shared" si="11"/>
        <v>0</v>
      </c>
    </row>
    <row r="178" spans="1:11" x14ac:dyDescent="0.3">
      <c r="A178" t="s">
        <v>185</v>
      </c>
      <c r="B178" t="s">
        <v>505</v>
      </c>
      <c r="C178" s="4">
        <f>VLOOKUP(A178, [1]Tbl2425!$B$8:$G$327,6,0)</f>
        <v>0</v>
      </c>
      <c r="D178" s="4">
        <f>VLOOKUP(A178, [2]Tbl2425!$B$8:$G$327,6,0)</f>
        <v>0</v>
      </c>
      <c r="E178" s="5">
        <f t="shared" si="8"/>
        <v>0</v>
      </c>
      <c r="F178" s="10">
        <f>VLOOKUP(A178, [3]Sheet1!$B$5:$D$323,3,0)</f>
        <v>0.5</v>
      </c>
      <c r="G178" s="10">
        <f>VLOOKUP(A178, [3]Sheet1!$B$5:$E$323,4,0)</f>
        <v>0.5</v>
      </c>
      <c r="H178" s="10">
        <f>VLOOKUP(A178, [3]Sheet1!$B$5:$F$323,5,0)</f>
        <v>0</v>
      </c>
      <c r="I178" s="5">
        <f t="shared" si="9"/>
        <v>0</v>
      </c>
      <c r="J178" s="5">
        <f t="shared" si="10"/>
        <v>0</v>
      </c>
      <c r="K178" s="5">
        <f t="shared" si="11"/>
        <v>0</v>
      </c>
    </row>
    <row r="179" spans="1:11" x14ac:dyDescent="0.3">
      <c r="A179" t="s">
        <v>186</v>
      </c>
      <c r="B179" t="s">
        <v>506</v>
      </c>
      <c r="C179" s="4">
        <f>VLOOKUP(A179, [1]Tbl2425!$B$8:$G$327,6,0)</f>
        <v>0</v>
      </c>
      <c r="D179" s="4">
        <f>VLOOKUP(A179, [2]Tbl2425!$B$8:$G$327,6,0)</f>
        <v>3167.86</v>
      </c>
      <c r="E179" s="5">
        <f t="shared" si="8"/>
        <v>3167.86</v>
      </c>
      <c r="F179" s="10">
        <f>VLOOKUP(A179, [3]Sheet1!$B$5:$D$323,3,0)</f>
        <v>1</v>
      </c>
      <c r="G179" s="10">
        <f>VLOOKUP(A179, [3]Sheet1!$B$5:$E$323,4,0)</f>
        <v>0</v>
      </c>
      <c r="H179" s="10">
        <f>VLOOKUP(A179, [3]Sheet1!$B$5:$F$323,5,0)</f>
        <v>0</v>
      </c>
      <c r="I179" s="5">
        <f t="shared" si="9"/>
        <v>3167.86</v>
      </c>
      <c r="J179" s="5">
        <f t="shared" si="10"/>
        <v>0</v>
      </c>
      <c r="K179" s="5">
        <f t="shared" si="11"/>
        <v>0</v>
      </c>
    </row>
    <row r="180" spans="1:11" x14ac:dyDescent="0.3">
      <c r="A180" t="s">
        <v>187</v>
      </c>
      <c r="B180" t="s">
        <v>507</v>
      </c>
      <c r="C180" s="4">
        <f>VLOOKUP(A180, [1]Tbl2425!$B$8:$G$327,6,0)</f>
        <v>0</v>
      </c>
      <c r="D180" s="4">
        <f>VLOOKUP(A180, [2]Tbl2425!$B$8:$G$327,6,0)</f>
        <v>0</v>
      </c>
      <c r="E180" s="5">
        <f t="shared" si="8"/>
        <v>0</v>
      </c>
      <c r="F180" s="10">
        <f>VLOOKUP(A180, [3]Sheet1!$B$5:$D$323,3,0)</f>
        <v>0.5</v>
      </c>
      <c r="G180" s="10">
        <f>VLOOKUP(A180, [3]Sheet1!$B$5:$E$323,4,0)</f>
        <v>0.5</v>
      </c>
      <c r="H180" s="10">
        <f>VLOOKUP(A180, [3]Sheet1!$B$5:$F$323,5,0)</f>
        <v>0</v>
      </c>
      <c r="I180" s="5">
        <f t="shared" si="9"/>
        <v>0</v>
      </c>
      <c r="J180" s="5">
        <f t="shared" si="10"/>
        <v>0</v>
      </c>
      <c r="K180" s="5">
        <f t="shared" si="11"/>
        <v>0</v>
      </c>
    </row>
    <row r="181" spans="1:11" x14ac:dyDescent="0.3">
      <c r="A181" t="s">
        <v>188</v>
      </c>
      <c r="B181" t="s">
        <v>508</v>
      </c>
      <c r="C181" s="4">
        <f>VLOOKUP(A181, [1]Tbl2425!$B$8:$G$327,6,0)</f>
        <v>0</v>
      </c>
      <c r="D181" s="4">
        <f>VLOOKUP(A181, [2]Tbl2425!$B$8:$G$327,6,0)</f>
        <v>0</v>
      </c>
      <c r="E181" s="5">
        <f t="shared" si="8"/>
        <v>0</v>
      </c>
      <c r="F181" s="10">
        <f>VLOOKUP(A181, [3]Sheet1!$B$5:$D$323,3,0)</f>
        <v>1</v>
      </c>
      <c r="G181" s="10">
        <f>VLOOKUP(A181, [3]Sheet1!$B$5:$E$323,4,0)</f>
        <v>0</v>
      </c>
      <c r="H181" s="10">
        <f>VLOOKUP(A181, [3]Sheet1!$B$5:$F$323,5,0)</f>
        <v>0</v>
      </c>
      <c r="I181" s="5">
        <f t="shared" si="9"/>
        <v>0</v>
      </c>
      <c r="J181" s="5">
        <f t="shared" si="10"/>
        <v>0</v>
      </c>
      <c r="K181" s="5">
        <f t="shared" si="11"/>
        <v>0</v>
      </c>
    </row>
    <row r="182" spans="1:11" x14ac:dyDescent="0.3">
      <c r="A182" t="s">
        <v>189</v>
      </c>
      <c r="B182" t="s">
        <v>509</v>
      </c>
      <c r="C182" s="4">
        <f>VLOOKUP(A182, [1]Tbl2425!$B$8:$G$327,6,0)</f>
        <v>90601.59</v>
      </c>
      <c r="D182" s="4">
        <f>VLOOKUP(A182, [2]Tbl2425!$B$8:$G$327,6,0)</f>
        <v>0</v>
      </c>
      <c r="E182" s="5">
        <f t="shared" si="8"/>
        <v>90601.59</v>
      </c>
      <c r="F182" s="10">
        <f>VLOOKUP(A182, [3]Sheet1!$B$5:$D$323,3,0)</f>
        <v>1</v>
      </c>
      <c r="G182" s="10">
        <f>VLOOKUP(A182, [3]Sheet1!$B$5:$E$323,4,0)</f>
        <v>0</v>
      </c>
      <c r="H182" s="10">
        <f>VLOOKUP(A182, [3]Sheet1!$B$5:$F$323,5,0)</f>
        <v>0</v>
      </c>
      <c r="I182" s="5">
        <f t="shared" si="9"/>
        <v>90601.59</v>
      </c>
      <c r="J182" s="5">
        <f t="shared" si="10"/>
        <v>0</v>
      </c>
      <c r="K182" s="5">
        <f t="shared" si="11"/>
        <v>0</v>
      </c>
    </row>
    <row r="183" spans="1:11" x14ac:dyDescent="0.3">
      <c r="A183" t="s">
        <v>190</v>
      </c>
      <c r="B183" t="s">
        <v>510</v>
      </c>
      <c r="C183" s="4">
        <f>VLOOKUP(A183, [1]Tbl2425!$B$8:$G$327,6,0)</f>
        <v>0</v>
      </c>
      <c r="D183" s="4">
        <f>VLOOKUP(A183, [2]Tbl2425!$B$8:$G$327,6,0)</f>
        <v>0</v>
      </c>
      <c r="E183" s="5">
        <f t="shared" si="8"/>
        <v>0</v>
      </c>
      <c r="F183" s="10">
        <f>VLOOKUP(A183, [3]Sheet1!$B$5:$D$323,3,0)</f>
        <v>1</v>
      </c>
      <c r="G183" s="10">
        <f>VLOOKUP(A183, [3]Sheet1!$B$5:$E$323,4,0)</f>
        <v>0</v>
      </c>
      <c r="H183" s="10">
        <f>VLOOKUP(A183, [3]Sheet1!$B$5:$F$323,5,0)</f>
        <v>0</v>
      </c>
      <c r="I183" s="5">
        <f t="shared" si="9"/>
        <v>0</v>
      </c>
      <c r="J183" s="5">
        <f t="shared" si="10"/>
        <v>0</v>
      </c>
      <c r="K183" s="5">
        <f t="shared" si="11"/>
        <v>0</v>
      </c>
    </row>
    <row r="184" spans="1:11" x14ac:dyDescent="0.3">
      <c r="A184" t="s">
        <v>191</v>
      </c>
      <c r="B184" t="s">
        <v>511</v>
      </c>
      <c r="C184" s="4">
        <f>VLOOKUP(A184, [1]Tbl2425!$B$8:$G$327,6,0)</f>
        <v>0</v>
      </c>
      <c r="D184" s="4">
        <f>VLOOKUP(A184, [2]Tbl2425!$B$8:$G$327,6,0)</f>
        <v>0</v>
      </c>
      <c r="E184" s="5">
        <f t="shared" si="8"/>
        <v>0</v>
      </c>
      <c r="F184" s="10">
        <f>VLOOKUP(A184, [3]Sheet1!$B$5:$D$323,3,0)</f>
        <v>0.75</v>
      </c>
      <c r="G184" s="10">
        <f>VLOOKUP(A184, [3]Sheet1!$B$5:$E$323,4,0)</f>
        <v>0.25</v>
      </c>
      <c r="H184" s="10">
        <f>VLOOKUP(A184, [3]Sheet1!$B$5:$F$323,5,0)</f>
        <v>0</v>
      </c>
      <c r="I184" s="5">
        <f t="shared" si="9"/>
        <v>0</v>
      </c>
      <c r="J184" s="5">
        <f t="shared" si="10"/>
        <v>0</v>
      </c>
      <c r="K184" s="5">
        <f t="shared" si="11"/>
        <v>0</v>
      </c>
    </row>
    <row r="185" spans="1:11" x14ac:dyDescent="0.3">
      <c r="A185" t="s">
        <v>192</v>
      </c>
      <c r="B185" t="s">
        <v>512</v>
      </c>
      <c r="C185" s="4">
        <f>VLOOKUP(A185, [1]Tbl2425!$B$8:$G$327,6,0)</f>
        <v>0</v>
      </c>
      <c r="D185" s="4">
        <f>VLOOKUP(A185, [2]Tbl2425!$B$8:$G$327,6,0)</f>
        <v>0</v>
      </c>
      <c r="E185" s="5">
        <f t="shared" si="8"/>
        <v>0</v>
      </c>
      <c r="F185" s="10">
        <f>VLOOKUP(A185, [3]Sheet1!$B$5:$D$323,3,0)</f>
        <v>0.64</v>
      </c>
      <c r="G185" s="10">
        <f>VLOOKUP(A185, [3]Sheet1!$B$5:$E$323,4,0)</f>
        <v>0.36</v>
      </c>
      <c r="H185" s="10">
        <f>VLOOKUP(A185, [3]Sheet1!$B$5:$F$323,5,0)</f>
        <v>0</v>
      </c>
      <c r="I185" s="5">
        <f t="shared" si="9"/>
        <v>0</v>
      </c>
      <c r="J185" s="5">
        <f t="shared" si="10"/>
        <v>0</v>
      </c>
      <c r="K185" s="5">
        <f t="shared" si="11"/>
        <v>0</v>
      </c>
    </row>
    <row r="186" spans="1:11" x14ac:dyDescent="0.3">
      <c r="A186" t="s">
        <v>193</v>
      </c>
      <c r="B186" t="s">
        <v>513</v>
      </c>
      <c r="C186" s="4">
        <f>VLOOKUP(A186, [1]Tbl2425!$B$8:$G$327,6,0)</f>
        <v>0</v>
      </c>
      <c r="D186" s="4">
        <f>VLOOKUP(A186, [2]Tbl2425!$B$8:$G$327,6,0)</f>
        <v>0</v>
      </c>
      <c r="E186" s="5">
        <f t="shared" si="8"/>
        <v>0</v>
      </c>
      <c r="F186" s="10">
        <f>VLOOKUP(A186, [3]Sheet1!$B$5:$D$323,3,0)</f>
        <v>1</v>
      </c>
      <c r="G186" s="10">
        <f>VLOOKUP(A186, [3]Sheet1!$B$5:$E$323,4,0)</f>
        <v>0</v>
      </c>
      <c r="H186" s="10">
        <f>VLOOKUP(A186, [3]Sheet1!$B$5:$F$323,5,0)</f>
        <v>0</v>
      </c>
      <c r="I186" s="5">
        <f t="shared" si="9"/>
        <v>0</v>
      </c>
      <c r="J186" s="5">
        <f t="shared" si="10"/>
        <v>0</v>
      </c>
      <c r="K186" s="5">
        <f t="shared" si="11"/>
        <v>0</v>
      </c>
    </row>
    <row r="187" spans="1:11" x14ac:dyDescent="0.3">
      <c r="A187" t="s">
        <v>194</v>
      </c>
      <c r="B187" t="s">
        <v>514</v>
      </c>
      <c r="C187" s="4">
        <f>VLOOKUP(A187, [1]Tbl2425!$B$8:$G$327,6,0)</f>
        <v>0</v>
      </c>
      <c r="D187" s="4">
        <f>VLOOKUP(A187, [2]Tbl2425!$B$8:$G$327,6,0)</f>
        <v>0</v>
      </c>
      <c r="E187" s="5">
        <f t="shared" si="8"/>
        <v>0</v>
      </c>
      <c r="F187" s="10">
        <f>VLOOKUP(A187, [3]Sheet1!$B$5:$D$323,3,0)</f>
        <v>1</v>
      </c>
      <c r="G187" s="10">
        <f>VLOOKUP(A187, [3]Sheet1!$B$5:$E$323,4,0)</f>
        <v>0</v>
      </c>
      <c r="H187" s="10">
        <f>VLOOKUP(A187, [3]Sheet1!$B$5:$F$323,5,0)</f>
        <v>0</v>
      </c>
      <c r="I187" s="5">
        <f t="shared" si="9"/>
        <v>0</v>
      </c>
      <c r="J187" s="5">
        <f t="shared" si="10"/>
        <v>0</v>
      </c>
      <c r="K187" s="5">
        <f t="shared" si="11"/>
        <v>0</v>
      </c>
    </row>
    <row r="188" spans="1:11" x14ac:dyDescent="0.3">
      <c r="A188" t="s">
        <v>195</v>
      </c>
      <c r="B188" t="s">
        <v>515</v>
      </c>
      <c r="C188" s="4">
        <f>VLOOKUP(A188, [1]Tbl2425!$B$8:$G$327,6,0)</f>
        <v>45307.47</v>
      </c>
      <c r="D188" s="4">
        <f>VLOOKUP(A188, [2]Tbl2425!$B$8:$G$327,6,0)</f>
        <v>0</v>
      </c>
      <c r="E188" s="5">
        <f t="shared" si="8"/>
        <v>45307.47</v>
      </c>
      <c r="F188" s="10">
        <f>VLOOKUP(A188, [3]Sheet1!$B$5:$D$323,3,0)</f>
        <v>1</v>
      </c>
      <c r="G188" s="10">
        <f>VLOOKUP(A188, [3]Sheet1!$B$5:$E$323,4,0)</f>
        <v>0</v>
      </c>
      <c r="H188" s="10">
        <f>VLOOKUP(A188, [3]Sheet1!$B$5:$F$323,5,0)</f>
        <v>0</v>
      </c>
      <c r="I188" s="5">
        <f t="shared" si="9"/>
        <v>45307.47</v>
      </c>
      <c r="J188" s="5">
        <f t="shared" si="10"/>
        <v>0</v>
      </c>
      <c r="K188" s="5">
        <f t="shared" si="11"/>
        <v>0</v>
      </c>
    </row>
    <row r="189" spans="1:11" x14ac:dyDescent="0.3">
      <c r="A189" t="s">
        <v>196</v>
      </c>
      <c r="B189" t="s">
        <v>516</v>
      </c>
      <c r="C189" s="4">
        <f>VLOOKUP(A189, [1]Tbl2425!$B$8:$G$327,6,0)</f>
        <v>0</v>
      </c>
      <c r="D189" s="4">
        <f>VLOOKUP(A189, [2]Tbl2425!$B$8:$G$327,6,0)</f>
        <v>0</v>
      </c>
      <c r="E189" s="5">
        <f t="shared" si="8"/>
        <v>0</v>
      </c>
      <c r="F189" s="10">
        <f>VLOOKUP(A189, [3]Sheet1!$B$5:$D$323,3,0)</f>
        <v>1</v>
      </c>
      <c r="G189" s="10">
        <f>VLOOKUP(A189, [3]Sheet1!$B$5:$E$323,4,0)</f>
        <v>0</v>
      </c>
      <c r="H189" s="10">
        <f>VLOOKUP(A189, [3]Sheet1!$B$5:$F$323,5,0)</f>
        <v>0</v>
      </c>
      <c r="I189" s="5">
        <f t="shared" si="9"/>
        <v>0</v>
      </c>
      <c r="J189" s="5">
        <f t="shared" si="10"/>
        <v>0</v>
      </c>
      <c r="K189" s="5">
        <f t="shared" si="11"/>
        <v>0</v>
      </c>
    </row>
    <row r="190" spans="1:11" x14ac:dyDescent="0.3">
      <c r="A190" t="s">
        <v>197</v>
      </c>
      <c r="B190" t="s">
        <v>517</v>
      </c>
      <c r="C190" s="4">
        <f>VLOOKUP(A190, [1]Tbl2425!$B$8:$G$327,6,0)</f>
        <v>0</v>
      </c>
      <c r="D190" s="4">
        <f>VLOOKUP(A190, [2]Tbl2425!$B$8:$G$327,6,0)</f>
        <v>0</v>
      </c>
      <c r="E190" s="5">
        <f t="shared" si="8"/>
        <v>0</v>
      </c>
      <c r="F190" s="10">
        <f>VLOOKUP(A190, [3]Sheet1!$B$5:$D$323,3,0)</f>
        <v>0.8</v>
      </c>
      <c r="G190" s="10">
        <f>VLOOKUP(A190, [3]Sheet1!$B$5:$E$323,4,0)</f>
        <v>0.2</v>
      </c>
      <c r="H190" s="10">
        <f>VLOOKUP(A190, [3]Sheet1!$B$5:$F$323,5,0)</f>
        <v>0</v>
      </c>
      <c r="I190" s="5">
        <f t="shared" si="9"/>
        <v>0</v>
      </c>
      <c r="J190" s="5">
        <f t="shared" si="10"/>
        <v>0</v>
      </c>
      <c r="K190" s="5">
        <f t="shared" si="11"/>
        <v>0</v>
      </c>
    </row>
    <row r="191" spans="1:11" x14ac:dyDescent="0.3">
      <c r="A191" t="s">
        <v>198</v>
      </c>
      <c r="B191" t="s">
        <v>518</v>
      </c>
      <c r="C191" s="4">
        <f>VLOOKUP(A191, [1]Tbl2425!$B$8:$G$327,6,0)</f>
        <v>240531.61</v>
      </c>
      <c r="D191" s="4">
        <f>VLOOKUP(A191, [2]Tbl2425!$B$8:$G$327,6,0)</f>
        <v>0</v>
      </c>
      <c r="E191" s="5">
        <f t="shared" si="8"/>
        <v>240531.61</v>
      </c>
      <c r="F191" s="10">
        <f>VLOOKUP(A191, [3]Sheet1!$B$5:$D$323,3,0)</f>
        <v>0.95</v>
      </c>
      <c r="G191" s="10">
        <f>VLOOKUP(A191, [3]Sheet1!$B$5:$E$323,4,0)</f>
        <v>0.05</v>
      </c>
      <c r="H191" s="10">
        <f>VLOOKUP(A191, [3]Sheet1!$B$5:$F$323,5,0)</f>
        <v>0</v>
      </c>
      <c r="I191" s="5">
        <f t="shared" si="9"/>
        <v>228505.02949999998</v>
      </c>
      <c r="J191" s="5">
        <f t="shared" si="10"/>
        <v>12026.5805</v>
      </c>
      <c r="K191" s="5">
        <f t="shared" si="11"/>
        <v>0</v>
      </c>
    </row>
    <row r="192" spans="1:11" x14ac:dyDescent="0.3">
      <c r="A192" t="s">
        <v>199</v>
      </c>
      <c r="B192" t="s">
        <v>519</v>
      </c>
      <c r="C192" s="4">
        <f>VLOOKUP(A192, [1]Tbl2425!$B$8:$G$327,6,0)</f>
        <v>1360530.28</v>
      </c>
      <c r="D192" s="4">
        <f>VLOOKUP(A192, [2]Tbl2425!$B$8:$G$327,6,0)</f>
        <v>440374.33</v>
      </c>
      <c r="E192" s="5">
        <f t="shared" si="8"/>
        <v>1800904.61</v>
      </c>
      <c r="F192" s="10">
        <f>VLOOKUP(A192, [3]Sheet1!$B$5:$D$323,3,0)</f>
        <v>0.755</v>
      </c>
      <c r="G192" s="10">
        <f>VLOOKUP(A192, [3]Sheet1!$B$5:$E$323,4,0)</f>
        <v>0.245</v>
      </c>
      <c r="H192" s="10">
        <f>VLOOKUP(A192, [3]Sheet1!$B$5:$F$323,5,0)</f>
        <v>0</v>
      </c>
      <c r="I192" s="5">
        <f t="shared" si="9"/>
        <v>1359682.98055</v>
      </c>
      <c r="J192" s="5">
        <f t="shared" si="10"/>
        <v>441221.62945000001</v>
      </c>
      <c r="K192" s="5">
        <f t="shared" si="11"/>
        <v>0</v>
      </c>
    </row>
    <row r="193" spans="1:11" x14ac:dyDescent="0.3">
      <c r="A193" t="s">
        <v>200</v>
      </c>
      <c r="B193" t="s">
        <v>520</v>
      </c>
      <c r="C193" s="4">
        <f>VLOOKUP(A193, [1]Tbl2425!$B$8:$G$327,6,0)</f>
        <v>667249.01</v>
      </c>
      <c r="D193" s="4">
        <f>VLOOKUP(A193, [2]Tbl2425!$B$8:$G$327,6,0)</f>
        <v>3472.1</v>
      </c>
      <c r="E193" s="5">
        <f t="shared" si="8"/>
        <v>670721.11</v>
      </c>
      <c r="F193" s="10">
        <f>VLOOKUP(A193, [3]Sheet1!$B$5:$D$323,3,0)</f>
        <v>0.5</v>
      </c>
      <c r="G193" s="10">
        <f>VLOOKUP(A193, [3]Sheet1!$B$5:$E$323,4,0)</f>
        <v>0.5</v>
      </c>
      <c r="H193" s="10">
        <f>VLOOKUP(A193, [3]Sheet1!$B$5:$F$323,5,0)</f>
        <v>0</v>
      </c>
      <c r="I193" s="5">
        <f t="shared" si="9"/>
        <v>335360.55499999999</v>
      </c>
      <c r="J193" s="5">
        <f t="shared" si="10"/>
        <v>335360.55499999999</v>
      </c>
      <c r="K193" s="5">
        <f t="shared" si="11"/>
        <v>0</v>
      </c>
    </row>
    <row r="194" spans="1:11" x14ac:dyDescent="0.3">
      <c r="A194" t="s">
        <v>201</v>
      </c>
      <c r="B194" t="s">
        <v>521</v>
      </c>
      <c r="C194" s="4">
        <f>VLOOKUP(A194, [1]Tbl2425!$B$8:$G$327,6,0)</f>
        <v>0</v>
      </c>
      <c r="D194" s="4">
        <f>VLOOKUP(A194, [2]Tbl2425!$B$8:$G$327,6,0)</f>
        <v>0</v>
      </c>
      <c r="E194" s="5">
        <f t="shared" ref="E194:E257" si="12">C194+D194</f>
        <v>0</v>
      </c>
      <c r="F194" s="10">
        <f>VLOOKUP(A194, [3]Sheet1!$B$5:$D$323,3,0)</f>
        <v>0</v>
      </c>
      <c r="G194" s="10">
        <f>VLOOKUP(A194, [3]Sheet1!$B$5:$E$323,4,0)</f>
        <v>1</v>
      </c>
      <c r="H194" s="10">
        <f>VLOOKUP(A194, [3]Sheet1!$B$5:$F$323,5,0)</f>
        <v>0</v>
      </c>
      <c r="I194" s="5">
        <f t="shared" ref="I194:I257" si="13">E194*F194</f>
        <v>0</v>
      </c>
      <c r="J194" s="5">
        <f t="shared" ref="J194:J257" si="14">E194*G194</f>
        <v>0</v>
      </c>
      <c r="K194" s="5">
        <f t="shared" ref="K194:K257" si="15">E194*H194</f>
        <v>0</v>
      </c>
    </row>
    <row r="195" spans="1:11" x14ac:dyDescent="0.3">
      <c r="A195" t="s">
        <v>202</v>
      </c>
      <c r="B195" t="s">
        <v>522</v>
      </c>
      <c r="C195" s="4">
        <f>VLOOKUP(A195, [1]Tbl2425!$B$8:$G$327,6,0)</f>
        <v>0</v>
      </c>
      <c r="D195" s="4">
        <f>VLOOKUP(A195, [2]Tbl2425!$B$8:$G$327,6,0)</f>
        <v>0</v>
      </c>
      <c r="E195" s="5">
        <f t="shared" si="12"/>
        <v>0</v>
      </c>
      <c r="F195" s="10">
        <f>VLOOKUP(A195, [3]Sheet1!$B$5:$D$323,3,0)</f>
        <v>1</v>
      </c>
      <c r="G195" s="10">
        <f>VLOOKUP(A195, [3]Sheet1!$B$5:$E$323,4,0)</f>
        <v>0</v>
      </c>
      <c r="H195" s="10">
        <f>VLOOKUP(A195, [3]Sheet1!$B$5:$F$323,5,0)</f>
        <v>0</v>
      </c>
      <c r="I195" s="5">
        <f t="shared" si="13"/>
        <v>0</v>
      </c>
      <c r="J195" s="5">
        <f t="shared" si="14"/>
        <v>0</v>
      </c>
      <c r="K195" s="5">
        <f t="shared" si="15"/>
        <v>0</v>
      </c>
    </row>
    <row r="196" spans="1:11" x14ac:dyDescent="0.3">
      <c r="A196" t="s">
        <v>203</v>
      </c>
      <c r="B196" t="s">
        <v>523</v>
      </c>
      <c r="C196" s="4">
        <f>VLOOKUP(A196, [1]Tbl2425!$B$8:$G$327,6,0)</f>
        <v>3784.16</v>
      </c>
      <c r="D196" s="4">
        <f>VLOOKUP(A196, [2]Tbl2425!$B$8:$G$327,6,0)</f>
        <v>104828.41</v>
      </c>
      <c r="E196" s="5">
        <f t="shared" si="12"/>
        <v>108612.57</v>
      </c>
      <c r="F196" s="10">
        <f>VLOOKUP(A196, [3]Sheet1!$B$5:$D$323,3,0)</f>
        <v>3.5000000000000003E-2</v>
      </c>
      <c r="G196" s="10">
        <f>VLOOKUP(A196, [3]Sheet1!$B$5:$E$323,4,0)</f>
        <v>0.96499999999999997</v>
      </c>
      <c r="H196" s="10">
        <f>VLOOKUP(A196, [3]Sheet1!$B$5:$F$323,5,0)</f>
        <v>0</v>
      </c>
      <c r="I196" s="5">
        <f t="shared" si="13"/>
        <v>3801.4399500000004</v>
      </c>
      <c r="J196" s="5">
        <f t="shared" si="14"/>
        <v>104811.13005000001</v>
      </c>
      <c r="K196" s="5">
        <f t="shared" si="15"/>
        <v>0</v>
      </c>
    </row>
    <row r="197" spans="1:11" x14ac:dyDescent="0.3">
      <c r="A197" t="s">
        <v>204</v>
      </c>
      <c r="B197" t="s">
        <v>524</v>
      </c>
      <c r="C197" s="4">
        <f>VLOOKUP(A197, [1]Tbl2425!$B$8:$G$327,6,0)</f>
        <v>0</v>
      </c>
      <c r="D197" s="4">
        <f>VLOOKUP(A197, [2]Tbl2425!$B$8:$G$327,6,0)</f>
        <v>80267.94</v>
      </c>
      <c r="E197" s="5">
        <f t="shared" si="12"/>
        <v>80267.94</v>
      </c>
      <c r="F197" s="10">
        <f>VLOOKUP(A197, [3]Sheet1!$B$5:$D$323,3,0)</f>
        <v>0</v>
      </c>
      <c r="G197" s="10">
        <f>VLOOKUP(A197, [3]Sheet1!$B$5:$E$323,4,0)</f>
        <v>1</v>
      </c>
      <c r="H197" s="10">
        <f>VLOOKUP(A197, [3]Sheet1!$B$5:$F$323,5,0)</f>
        <v>0</v>
      </c>
      <c r="I197" s="5">
        <f t="shared" si="13"/>
        <v>0</v>
      </c>
      <c r="J197" s="5">
        <f t="shared" si="14"/>
        <v>80267.94</v>
      </c>
      <c r="K197" s="5">
        <f t="shared" si="15"/>
        <v>0</v>
      </c>
    </row>
    <row r="198" spans="1:11" x14ac:dyDescent="0.3">
      <c r="A198" t="s">
        <v>205</v>
      </c>
      <c r="B198" t="s">
        <v>525</v>
      </c>
      <c r="C198" s="4">
        <f>VLOOKUP(A198, [1]Tbl2425!$B$8:$G$327,6,0)</f>
        <v>10600.46</v>
      </c>
      <c r="D198" s="4">
        <f>VLOOKUP(A198, [2]Tbl2425!$B$8:$G$327,6,0)</f>
        <v>89521.73</v>
      </c>
      <c r="E198" s="5">
        <f t="shared" si="12"/>
        <v>100122.19</v>
      </c>
      <c r="F198" s="10">
        <f>VLOOKUP(A198, [3]Sheet1!$B$5:$D$323,3,0)</f>
        <v>0.106</v>
      </c>
      <c r="G198" s="10">
        <f>VLOOKUP(A198, [3]Sheet1!$B$5:$E$323,4,0)</f>
        <v>0.89400000000000002</v>
      </c>
      <c r="H198" s="10">
        <f>VLOOKUP(A198, [3]Sheet1!$B$5:$F$323,5,0)</f>
        <v>0</v>
      </c>
      <c r="I198" s="5">
        <f t="shared" si="13"/>
        <v>10612.952139999999</v>
      </c>
      <c r="J198" s="5">
        <f t="shared" si="14"/>
        <v>89509.237860000008</v>
      </c>
      <c r="K198" s="5">
        <f t="shared" si="15"/>
        <v>0</v>
      </c>
    </row>
    <row r="199" spans="1:11" x14ac:dyDescent="0.3">
      <c r="A199" t="s">
        <v>206</v>
      </c>
      <c r="B199" t="s">
        <v>526</v>
      </c>
      <c r="C199" s="4">
        <f>VLOOKUP(A199, [1]Tbl2425!$B$8:$G$327,6,0)</f>
        <v>262851.06</v>
      </c>
      <c r="D199" s="4">
        <f>VLOOKUP(A199, [2]Tbl2425!$B$8:$G$327,6,0)</f>
        <v>315904.40000000002</v>
      </c>
      <c r="E199" s="5">
        <f t="shared" si="12"/>
        <v>578755.46</v>
      </c>
      <c r="F199" s="10">
        <f>VLOOKUP(A199, [3]Sheet1!$B$5:$D$323,3,0)</f>
        <v>0.45400000000000001</v>
      </c>
      <c r="G199" s="10">
        <f>VLOOKUP(A199, [3]Sheet1!$B$5:$E$323,4,0)</f>
        <v>0.54600000000000004</v>
      </c>
      <c r="H199" s="10">
        <f>VLOOKUP(A199, [3]Sheet1!$B$5:$F$323,5,0)</f>
        <v>0</v>
      </c>
      <c r="I199" s="5">
        <f t="shared" si="13"/>
        <v>262754.97884</v>
      </c>
      <c r="J199" s="5">
        <f t="shared" si="14"/>
        <v>316000.48116000002</v>
      </c>
      <c r="K199" s="5">
        <f t="shared" si="15"/>
        <v>0</v>
      </c>
    </row>
    <row r="200" spans="1:11" x14ac:dyDescent="0.3">
      <c r="A200" t="s">
        <v>207</v>
      </c>
      <c r="B200" t="s">
        <v>527</v>
      </c>
      <c r="C200" s="4">
        <f>VLOOKUP(A200, [1]Tbl2425!$B$8:$G$327,6,0)</f>
        <v>59529.49</v>
      </c>
      <c r="D200" s="4">
        <f>VLOOKUP(A200, [2]Tbl2425!$B$8:$G$327,6,0)</f>
        <v>0</v>
      </c>
      <c r="E200" s="5">
        <f t="shared" si="12"/>
        <v>59529.49</v>
      </c>
      <c r="F200" s="10">
        <f>VLOOKUP(A200, [3]Sheet1!$B$5:$D$323,3,0)</f>
        <v>1</v>
      </c>
      <c r="G200" s="10">
        <f>VLOOKUP(A200, [3]Sheet1!$B$5:$E$323,4,0)</f>
        <v>0</v>
      </c>
      <c r="H200" s="10">
        <f>VLOOKUP(A200, [3]Sheet1!$B$5:$F$323,5,0)</f>
        <v>0</v>
      </c>
      <c r="I200" s="5">
        <f t="shared" si="13"/>
        <v>59529.49</v>
      </c>
      <c r="J200" s="5">
        <f t="shared" si="14"/>
        <v>0</v>
      </c>
      <c r="K200" s="5">
        <f t="shared" si="15"/>
        <v>0</v>
      </c>
    </row>
    <row r="201" spans="1:11" x14ac:dyDescent="0.3">
      <c r="A201" t="s">
        <v>208</v>
      </c>
      <c r="B201" t="s">
        <v>528</v>
      </c>
      <c r="C201" s="4">
        <f>VLOOKUP(A201, [1]Tbl2425!$B$8:$G$327,6,0)</f>
        <v>0</v>
      </c>
      <c r="D201" s="4">
        <f>VLOOKUP(A201, [2]Tbl2425!$B$8:$G$327,6,0)</f>
        <v>0</v>
      </c>
      <c r="E201" s="5">
        <f t="shared" si="12"/>
        <v>0</v>
      </c>
      <c r="F201" s="10">
        <f>VLOOKUP(A201, [3]Sheet1!$B$5:$D$323,3,0)</f>
        <v>1</v>
      </c>
      <c r="G201" s="10">
        <f>VLOOKUP(A201, [3]Sheet1!$B$5:$E$323,4,0)</f>
        <v>0</v>
      </c>
      <c r="H201" s="10">
        <f>VLOOKUP(A201, [3]Sheet1!$B$5:$F$323,5,0)</f>
        <v>0</v>
      </c>
      <c r="I201" s="5">
        <f t="shared" si="13"/>
        <v>0</v>
      </c>
      <c r="J201" s="5">
        <f t="shared" si="14"/>
        <v>0</v>
      </c>
      <c r="K201" s="5">
        <f t="shared" si="15"/>
        <v>0</v>
      </c>
    </row>
    <row r="202" spans="1:11" x14ac:dyDescent="0.3">
      <c r="A202" t="s">
        <v>209</v>
      </c>
      <c r="B202" t="s">
        <v>529</v>
      </c>
      <c r="C202" s="4">
        <f>VLOOKUP(A202, [1]Tbl2425!$B$8:$G$327,6,0)</f>
        <v>251981.94</v>
      </c>
      <c r="D202" s="4">
        <f>VLOOKUP(A202, [2]Tbl2425!$B$8:$G$327,6,0)</f>
        <v>0</v>
      </c>
      <c r="E202" s="5">
        <f t="shared" si="12"/>
        <v>251981.94</v>
      </c>
      <c r="F202" s="10">
        <f>VLOOKUP(A202, [3]Sheet1!$B$5:$D$323,3,0)</f>
        <v>1</v>
      </c>
      <c r="G202" s="10">
        <f>VLOOKUP(A202, [3]Sheet1!$B$5:$E$323,4,0)</f>
        <v>0</v>
      </c>
      <c r="H202" s="10">
        <f>VLOOKUP(A202, [3]Sheet1!$B$5:$F$323,5,0)</f>
        <v>0</v>
      </c>
      <c r="I202" s="5">
        <f t="shared" si="13"/>
        <v>251981.94</v>
      </c>
      <c r="J202" s="5">
        <f t="shared" si="14"/>
        <v>0</v>
      </c>
      <c r="K202" s="5">
        <f t="shared" si="15"/>
        <v>0</v>
      </c>
    </row>
    <row r="203" spans="1:11" x14ac:dyDescent="0.3">
      <c r="A203" t="s">
        <v>210</v>
      </c>
      <c r="B203" t="s">
        <v>530</v>
      </c>
      <c r="C203" s="4">
        <f>VLOOKUP(A203, [1]Tbl2425!$B$8:$G$327,6,0)</f>
        <v>0</v>
      </c>
      <c r="D203" s="4">
        <f>VLOOKUP(A203, [2]Tbl2425!$B$8:$G$327,6,0)</f>
        <v>0</v>
      </c>
      <c r="E203" s="5">
        <f t="shared" si="12"/>
        <v>0</v>
      </c>
      <c r="F203" s="10">
        <f>VLOOKUP(A203, [3]Sheet1!$B$5:$D$323,3,0)</f>
        <v>0</v>
      </c>
      <c r="G203" s="10">
        <f>VLOOKUP(A203, [3]Sheet1!$B$5:$E$323,4,0)</f>
        <v>1</v>
      </c>
      <c r="H203" s="10">
        <f>VLOOKUP(A203, [3]Sheet1!$B$5:$F$323,5,0)</f>
        <v>0</v>
      </c>
      <c r="I203" s="5">
        <f t="shared" si="13"/>
        <v>0</v>
      </c>
      <c r="J203" s="5">
        <f t="shared" si="14"/>
        <v>0</v>
      </c>
      <c r="K203" s="5">
        <f t="shared" si="15"/>
        <v>0</v>
      </c>
    </row>
    <row r="204" spans="1:11" x14ac:dyDescent="0.3">
      <c r="A204" t="s">
        <v>211</v>
      </c>
      <c r="B204" t="s">
        <v>531</v>
      </c>
      <c r="C204" s="4">
        <f>VLOOKUP(A204, [1]Tbl2425!$B$8:$G$327,6,0)</f>
        <v>238138.97</v>
      </c>
      <c r="D204" s="4">
        <f>VLOOKUP(A204, [2]Tbl2425!$B$8:$G$327,6,0)</f>
        <v>7765.39</v>
      </c>
      <c r="E204" s="5">
        <f t="shared" si="12"/>
        <v>245904.36000000002</v>
      </c>
      <c r="F204" s="10">
        <f>VLOOKUP(A204, [3]Sheet1!$B$5:$D$323,3,0)</f>
        <v>0.96799999999999997</v>
      </c>
      <c r="G204" s="10">
        <f>VLOOKUP(A204, [3]Sheet1!$B$5:$E$323,4,0)</f>
        <v>3.2000000000000001E-2</v>
      </c>
      <c r="H204" s="10">
        <f>VLOOKUP(A204, [3]Sheet1!$B$5:$F$323,5,0)</f>
        <v>0</v>
      </c>
      <c r="I204" s="5">
        <f t="shared" si="13"/>
        <v>238035.42048</v>
      </c>
      <c r="J204" s="5">
        <f t="shared" si="14"/>
        <v>7868.9395200000008</v>
      </c>
      <c r="K204" s="5">
        <f t="shared" si="15"/>
        <v>0</v>
      </c>
    </row>
    <row r="205" spans="1:11" x14ac:dyDescent="0.3">
      <c r="A205" t="s">
        <v>212</v>
      </c>
      <c r="B205" t="s">
        <v>532</v>
      </c>
      <c r="C205" s="4">
        <f>VLOOKUP(A205, [1]Tbl2425!$B$8:$G$327,6,0)</f>
        <v>277462.84000000003</v>
      </c>
      <c r="D205" s="4">
        <f>VLOOKUP(A205, [2]Tbl2425!$B$8:$G$327,6,0)</f>
        <v>48771.5</v>
      </c>
      <c r="E205" s="5">
        <f t="shared" si="12"/>
        <v>326234.34000000003</v>
      </c>
      <c r="F205" s="10">
        <f>VLOOKUP(A205, [3]Sheet1!$B$5:$D$323,3,0)</f>
        <v>0.85</v>
      </c>
      <c r="G205" s="10">
        <f>VLOOKUP(A205, [3]Sheet1!$B$5:$E$323,4,0)</f>
        <v>0.15</v>
      </c>
      <c r="H205" s="10">
        <f>VLOOKUP(A205, [3]Sheet1!$B$5:$F$323,5,0)</f>
        <v>0</v>
      </c>
      <c r="I205" s="5">
        <f t="shared" si="13"/>
        <v>277299.18900000001</v>
      </c>
      <c r="J205" s="5">
        <f t="shared" si="14"/>
        <v>48935.151000000005</v>
      </c>
      <c r="K205" s="5">
        <f t="shared" si="15"/>
        <v>0</v>
      </c>
    </row>
    <row r="206" spans="1:11" x14ac:dyDescent="0.3">
      <c r="A206" t="s">
        <v>213</v>
      </c>
      <c r="B206" t="s">
        <v>533</v>
      </c>
      <c r="C206" s="4">
        <f>VLOOKUP(A206, [1]Tbl2425!$B$8:$G$327,6,0)</f>
        <v>19514.8</v>
      </c>
      <c r="D206" s="4">
        <f>VLOOKUP(A206, [2]Tbl2425!$B$8:$G$327,6,0)</f>
        <v>7887.62</v>
      </c>
      <c r="E206" s="5">
        <f t="shared" si="12"/>
        <v>27402.42</v>
      </c>
      <c r="F206" s="10">
        <f>VLOOKUP(A206, [3]Sheet1!$B$5:$D$323,3,0)</f>
        <v>0.5</v>
      </c>
      <c r="G206" s="10">
        <f>VLOOKUP(A206, [3]Sheet1!$B$5:$E$323,4,0)</f>
        <v>0.5</v>
      </c>
      <c r="H206" s="10">
        <f>VLOOKUP(A206, [3]Sheet1!$B$5:$F$323,5,0)</f>
        <v>0</v>
      </c>
      <c r="I206" s="5">
        <f t="shared" si="13"/>
        <v>13701.21</v>
      </c>
      <c r="J206" s="5">
        <f t="shared" si="14"/>
        <v>13701.21</v>
      </c>
      <c r="K206" s="5">
        <f t="shared" si="15"/>
        <v>0</v>
      </c>
    </row>
    <row r="207" spans="1:11" x14ac:dyDescent="0.3">
      <c r="A207" t="s">
        <v>214</v>
      </c>
      <c r="B207" t="s">
        <v>534</v>
      </c>
      <c r="C207" s="4">
        <f>VLOOKUP(A207, [1]Tbl2425!$B$8:$G$327,6,0)</f>
        <v>0</v>
      </c>
      <c r="D207" s="4">
        <f>VLOOKUP(A207, [2]Tbl2425!$B$8:$G$327,6,0)</f>
        <v>0</v>
      </c>
      <c r="E207" s="5">
        <f t="shared" si="12"/>
        <v>0</v>
      </c>
      <c r="F207" s="10">
        <f>VLOOKUP(A207, [3]Sheet1!$B$5:$D$323,3,0)</f>
        <v>1</v>
      </c>
      <c r="G207" s="10">
        <f>VLOOKUP(A207, [3]Sheet1!$B$5:$E$323,4,0)</f>
        <v>0</v>
      </c>
      <c r="H207" s="10">
        <f>VLOOKUP(A207, [3]Sheet1!$B$5:$F$323,5,0)</f>
        <v>0</v>
      </c>
      <c r="I207" s="5">
        <f t="shared" si="13"/>
        <v>0</v>
      </c>
      <c r="J207" s="5">
        <f t="shared" si="14"/>
        <v>0</v>
      </c>
      <c r="K207" s="5">
        <f t="shared" si="15"/>
        <v>0</v>
      </c>
    </row>
    <row r="208" spans="1:11" x14ac:dyDescent="0.3">
      <c r="A208" t="s">
        <v>215</v>
      </c>
      <c r="B208" t="s">
        <v>535</v>
      </c>
      <c r="C208" s="4">
        <f>VLOOKUP(A208, [1]Tbl2425!$B$8:$G$327,6,0)</f>
        <v>0</v>
      </c>
      <c r="D208" s="4">
        <f>VLOOKUP(A208, [2]Tbl2425!$B$8:$G$327,6,0)</f>
        <v>0</v>
      </c>
      <c r="E208" s="5">
        <f t="shared" si="12"/>
        <v>0</v>
      </c>
      <c r="F208" s="10">
        <f>VLOOKUP(A208, [3]Sheet1!$B$5:$D$323,3,0)</f>
        <v>1</v>
      </c>
      <c r="G208" s="10">
        <f>VLOOKUP(A208, [3]Sheet1!$B$5:$E$323,4,0)</f>
        <v>0</v>
      </c>
      <c r="H208" s="10">
        <f>VLOOKUP(A208, [3]Sheet1!$B$5:$F$323,5,0)</f>
        <v>0</v>
      </c>
      <c r="I208" s="5">
        <f t="shared" si="13"/>
        <v>0</v>
      </c>
      <c r="J208" s="5">
        <f t="shared" si="14"/>
        <v>0</v>
      </c>
      <c r="K208" s="5">
        <f t="shared" si="15"/>
        <v>0</v>
      </c>
    </row>
    <row r="209" spans="1:11" x14ac:dyDescent="0.3">
      <c r="A209" t="s">
        <v>216</v>
      </c>
      <c r="B209" t="s">
        <v>536</v>
      </c>
      <c r="C209" s="4">
        <f>VLOOKUP(A209, [1]Tbl2425!$B$8:$G$327,6,0)</f>
        <v>0</v>
      </c>
      <c r="D209" s="4">
        <f>VLOOKUP(A209, [2]Tbl2425!$B$8:$G$327,6,0)</f>
        <v>0</v>
      </c>
      <c r="E209" s="5">
        <f t="shared" si="12"/>
        <v>0</v>
      </c>
      <c r="F209" s="10">
        <f>VLOOKUP(A209, [3]Sheet1!$B$5:$D$323,3,0)</f>
        <v>1</v>
      </c>
      <c r="G209" s="10">
        <f>VLOOKUP(A209, [3]Sheet1!$B$5:$E$323,4,0)</f>
        <v>0</v>
      </c>
      <c r="H209" s="10">
        <f>VLOOKUP(A209, [3]Sheet1!$B$5:$F$323,5,0)</f>
        <v>0</v>
      </c>
      <c r="I209" s="5">
        <f t="shared" si="13"/>
        <v>0</v>
      </c>
      <c r="J209" s="5">
        <f t="shared" si="14"/>
        <v>0</v>
      </c>
      <c r="K209" s="5">
        <f t="shared" si="15"/>
        <v>0</v>
      </c>
    </row>
    <row r="210" spans="1:11" x14ac:dyDescent="0.3">
      <c r="A210" t="s">
        <v>217</v>
      </c>
      <c r="B210" t="s">
        <v>537</v>
      </c>
      <c r="C210" s="4">
        <f>VLOOKUP(A210, [1]Tbl2425!$B$8:$G$327,6,0)</f>
        <v>335.49</v>
      </c>
      <c r="D210" s="4">
        <f>VLOOKUP(A210, [2]Tbl2425!$B$8:$G$327,6,0)</f>
        <v>0</v>
      </c>
      <c r="E210" s="5">
        <f t="shared" si="12"/>
        <v>335.49</v>
      </c>
      <c r="F210" s="10">
        <f>VLOOKUP(A210, [3]Sheet1!$B$5:$D$323,3,0)</f>
        <v>1</v>
      </c>
      <c r="G210" s="10">
        <f>VLOOKUP(A210, [3]Sheet1!$B$5:$E$323,4,0)</f>
        <v>0</v>
      </c>
      <c r="H210" s="10">
        <f>VLOOKUP(A210, [3]Sheet1!$B$5:$F$323,5,0)</f>
        <v>0</v>
      </c>
      <c r="I210" s="5">
        <f t="shared" si="13"/>
        <v>335.49</v>
      </c>
      <c r="J210" s="5">
        <f t="shared" si="14"/>
        <v>0</v>
      </c>
      <c r="K210" s="5">
        <f t="shared" si="15"/>
        <v>0</v>
      </c>
    </row>
    <row r="211" spans="1:11" x14ac:dyDescent="0.3">
      <c r="A211" t="s">
        <v>218</v>
      </c>
      <c r="B211" t="s">
        <v>538</v>
      </c>
      <c r="C211" s="4">
        <f>VLOOKUP(A211, [1]Tbl2425!$B$8:$G$327,6,0)</f>
        <v>0</v>
      </c>
      <c r="D211" s="4">
        <f>VLOOKUP(A211, [2]Tbl2425!$B$8:$G$327,6,0)</f>
        <v>0</v>
      </c>
      <c r="E211" s="5">
        <f t="shared" si="12"/>
        <v>0</v>
      </c>
      <c r="F211" s="10">
        <f>VLOOKUP(A211, [3]Sheet1!$B$5:$D$323,3,0)</f>
        <v>1</v>
      </c>
      <c r="G211" s="10">
        <f>VLOOKUP(A211, [3]Sheet1!$B$5:$E$323,4,0)</f>
        <v>0</v>
      </c>
      <c r="H211" s="10">
        <f>VLOOKUP(A211, [3]Sheet1!$B$5:$F$323,5,0)</f>
        <v>0</v>
      </c>
      <c r="I211" s="5">
        <f t="shared" si="13"/>
        <v>0</v>
      </c>
      <c r="J211" s="5">
        <f t="shared" si="14"/>
        <v>0</v>
      </c>
      <c r="K211" s="5">
        <f t="shared" si="15"/>
        <v>0</v>
      </c>
    </row>
    <row r="212" spans="1:11" x14ac:dyDescent="0.3">
      <c r="A212" t="s">
        <v>219</v>
      </c>
      <c r="B212" t="s">
        <v>539</v>
      </c>
      <c r="C212" s="4">
        <f>VLOOKUP(A212, [1]Tbl2425!$B$8:$G$327,6,0)</f>
        <v>0</v>
      </c>
      <c r="D212" s="4">
        <f>VLOOKUP(A212, [2]Tbl2425!$B$8:$G$327,6,0)</f>
        <v>0</v>
      </c>
      <c r="E212" s="5">
        <f t="shared" si="12"/>
        <v>0</v>
      </c>
      <c r="F212" s="10">
        <f>VLOOKUP(A212, [3]Sheet1!$B$5:$D$323,3,0)</f>
        <v>1</v>
      </c>
      <c r="G212" s="10">
        <f>VLOOKUP(A212, [3]Sheet1!$B$5:$E$323,4,0)</f>
        <v>0</v>
      </c>
      <c r="H212" s="10">
        <f>VLOOKUP(A212, [3]Sheet1!$B$5:$F$323,5,0)</f>
        <v>0</v>
      </c>
      <c r="I212" s="5">
        <f t="shared" si="13"/>
        <v>0</v>
      </c>
      <c r="J212" s="5">
        <f t="shared" si="14"/>
        <v>0</v>
      </c>
      <c r="K212" s="5">
        <f t="shared" si="15"/>
        <v>0</v>
      </c>
    </row>
    <row r="213" spans="1:11" x14ac:dyDescent="0.3">
      <c r="A213" t="s">
        <v>220</v>
      </c>
      <c r="B213" t="s">
        <v>540</v>
      </c>
      <c r="C213" s="4">
        <f>VLOOKUP(A213, [1]Tbl2425!$B$8:$G$327,6,0)</f>
        <v>0</v>
      </c>
      <c r="D213" s="4">
        <f>VLOOKUP(A213, [2]Tbl2425!$B$8:$G$327,6,0)</f>
        <v>0</v>
      </c>
      <c r="E213" s="5">
        <f t="shared" si="12"/>
        <v>0</v>
      </c>
      <c r="F213" s="10">
        <f>VLOOKUP(A213, [3]Sheet1!$B$5:$D$323,3,0)</f>
        <v>0.5</v>
      </c>
      <c r="G213" s="10">
        <f>VLOOKUP(A213, [3]Sheet1!$B$5:$E$323,4,0)</f>
        <v>0.5</v>
      </c>
      <c r="H213" s="10">
        <f>VLOOKUP(A213, [3]Sheet1!$B$5:$F$323,5,0)</f>
        <v>0</v>
      </c>
      <c r="I213" s="5">
        <f t="shared" si="13"/>
        <v>0</v>
      </c>
      <c r="J213" s="5">
        <f t="shared" si="14"/>
        <v>0</v>
      </c>
      <c r="K213" s="5">
        <f t="shared" si="15"/>
        <v>0</v>
      </c>
    </row>
    <row r="214" spans="1:11" x14ac:dyDescent="0.3">
      <c r="A214" t="s">
        <v>221</v>
      </c>
      <c r="B214" t="s">
        <v>541</v>
      </c>
      <c r="C214" s="4">
        <f>VLOOKUP(A214, [1]Tbl2425!$B$8:$G$327,6,0)</f>
        <v>386589.33</v>
      </c>
      <c r="D214" s="4">
        <f>VLOOKUP(A214, [2]Tbl2425!$B$8:$G$327,6,0)</f>
        <v>0</v>
      </c>
      <c r="E214" s="5">
        <f t="shared" si="12"/>
        <v>386589.33</v>
      </c>
      <c r="F214" s="10">
        <f>VLOOKUP(A214, [3]Sheet1!$B$5:$D$323,3,0)</f>
        <v>1</v>
      </c>
      <c r="G214" s="10">
        <f>VLOOKUP(A214, [3]Sheet1!$B$5:$E$323,4,0)</f>
        <v>0</v>
      </c>
      <c r="H214" s="10">
        <f>VLOOKUP(A214, [3]Sheet1!$B$5:$F$323,5,0)</f>
        <v>0</v>
      </c>
      <c r="I214" s="5">
        <f t="shared" si="13"/>
        <v>386589.33</v>
      </c>
      <c r="J214" s="5">
        <f t="shared" si="14"/>
        <v>0</v>
      </c>
      <c r="K214" s="5">
        <f t="shared" si="15"/>
        <v>0</v>
      </c>
    </row>
    <row r="215" spans="1:11" x14ac:dyDescent="0.3">
      <c r="A215" t="s">
        <v>222</v>
      </c>
      <c r="B215" t="s">
        <v>542</v>
      </c>
      <c r="C215" s="4">
        <f>VLOOKUP(A215, [1]Tbl2425!$B$8:$G$327,6,0)</f>
        <v>27450.28</v>
      </c>
      <c r="D215" s="4">
        <f>VLOOKUP(A215, [2]Tbl2425!$B$8:$G$327,6,0)</f>
        <v>22024.17</v>
      </c>
      <c r="E215" s="5">
        <f t="shared" si="12"/>
        <v>49474.45</v>
      </c>
      <c r="F215" s="10">
        <f>VLOOKUP(A215, [3]Sheet1!$B$5:$D$323,3,0)</f>
        <v>0.55400000000000005</v>
      </c>
      <c r="G215" s="10">
        <f>VLOOKUP(A215, [3]Sheet1!$B$5:$E$323,4,0)</f>
        <v>0.44600000000000001</v>
      </c>
      <c r="H215" s="10">
        <f>VLOOKUP(A215, [3]Sheet1!$B$5:$F$323,5,0)</f>
        <v>0</v>
      </c>
      <c r="I215" s="5">
        <f t="shared" si="13"/>
        <v>27408.845300000001</v>
      </c>
      <c r="J215" s="5">
        <f t="shared" si="14"/>
        <v>22065.6047</v>
      </c>
      <c r="K215" s="5">
        <f t="shared" si="15"/>
        <v>0</v>
      </c>
    </row>
    <row r="216" spans="1:11" x14ac:dyDescent="0.3">
      <c r="A216" t="s">
        <v>223</v>
      </c>
      <c r="B216" t="s">
        <v>543</v>
      </c>
      <c r="C216" s="4">
        <f>VLOOKUP(A216, [1]Tbl2425!$B$8:$G$327,6,0)</f>
        <v>17903.37</v>
      </c>
      <c r="D216" s="4">
        <f>VLOOKUP(A216, [2]Tbl2425!$B$8:$G$327,6,0)</f>
        <v>6107.87</v>
      </c>
      <c r="E216" s="5">
        <f t="shared" si="12"/>
        <v>24011.239999999998</v>
      </c>
      <c r="F216" s="10">
        <f>VLOOKUP(A216, [3]Sheet1!$B$5:$D$323,3,0)</f>
        <v>0.745</v>
      </c>
      <c r="G216" s="10">
        <f>VLOOKUP(A216, [3]Sheet1!$B$5:$E$323,4,0)</f>
        <v>0.255</v>
      </c>
      <c r="H216" s="10">
        <f>VLOOKUP(A216, [3]Sheet1!$B$5:$F$323,5,0)</f>
        <v>0</v>
      </c>
      <c r="I216" s="5">
        <f t="shared" si="13"/>
        <v>17888.373799999998</v>
      </c>
      <c r="J216" s="5">
        <f t="shared" si="14"/>
        <v>6122.8661999999995</v>
      </c>
      <c r="K216" s="5">
        <f t="shared" si="15"/>
        <v>0</v>
      </c>
    </row>
    <row r="217" spans="1:11" x14ac:dyDescent="0.3">
      <c r="A217" t="s">
        <v>224</v>
      </c>
      <c r="B217" t="s">
        <v>544</v>
      </c>
      <c r="C217" s="4">
        <f>VLOOKUP(A217, [1]Tbl2425!$B$8:$G$327,6,0)</f>
        <v>0</v>
      </c>
      <c r="D217" s="4">
        <f>VLOOKUP(A217, [2]Tbl2425!$B$8:$G$327,6,0)</f>
        <v>0</v>
      </c>
      <c r="E217" s="5">
        <f t="shared" si="12"/>
        <v>0</v>
      </c>
      <c r="F217" s="10">
        <f>VLOOKUP(A217, [3]Sheet1!$B$5:$D$323,3,0)</f>
        <v>0</v>
      </c>
      <c r="G217" s="10">
        <f>VLOOKUP(A217, [3]Sheet1!$B$5:$E$323,4,0)</f>
        <v>1</v>
      </c>
      <c r="H217" s="10">
        <f>VLOOKUP(A217, [3]Sheet1!$B$5:$F$323,5,0)</f>
        <v>0</v>
      </c>
      <c r="I217" s="5">
        <f t="shared" si="13"/>
        <v>0</v>
      </c>
      <c r="J217" s="5">
        <f t="shared" si="14"/>
        <v>0</v>
      </c>
      <c r="K217" s="5">
        <f t="shared" si="15"/>
        <v>0</v>
      </c>
    </row>
    <row r="218" spans="1:11" x14ac:dyDescent="0.3">
      <c r="A218" t="s">
        <v>225</v>
      </c>
      <c r="B218" t="s">
        <v>545</v>
      </c>
      <c r="C218" s="4">
        <f>VLOOKUP(A218, [1]Tbl2425!$B$8:$G$327,6,0)</f>
        <v>322302.40000000002</v>
      </c>
      <c r="D218" s="4">
        <f>VLOOKUP(A218, [2]Tbl2425!$B$8:$G$327,6,0)</f>
        <v>0</v>
      </c>
      <c r="E218" s="5">
        <f t="shared" si="12"/>
        <v>322302.40000000002</v>
      </c>
      <c r="F218" s="10">
        <f>VLOOKUP(A218, [3]Sheet1!$B$5:$D$323,3,0)</f>
        <v>1</v>
      </c>
      <c r="G218" s="10">
        <f>VLOOKUP(A218, [3]Sheet1!$B$5:$E$323,4,0)</f>
        <v>0</v>
      </c>
      <c r="H218" s="10">
        <f>VLOOKUP(A218, [3]Sheet1!$B$5:$F$323,5,0)</f>
        <v>0</v>
      </c>
      <c r="I218" s="5">
        <f t="shared" si="13"/>
        <v>322302.40000000002</v>
      </c>
      <c r="J218" s="5">
        <f t="shared" si="14"/>
        <v>0</v>
      </c>
      <c r="K218" s="5">
        <f t="shared" si="15"/>
        <v>0</v>
      </c>
    </row>
    <row r="219" spans="1:11" x14ac:dyDescent="0.3">
      <c r="A219" t="s">
        <v>226</v>
      </c>
      <c r="B219" t="s">
        <v>546</v>
      </c>
      <c r="C219" s="4">
        <f>VLOOKUP(A219, [1]Tbl2425!$B$8:$G$327,6,0)</f>
        <v>0</v>
      </c>
      <c r="D219" s="4">
        <f>VLOOKUP(A219, [2]Tbl2425!$B$8:$G$327,6,0)</f>
        <v>0</v>
      </c>
      <c r="E219" s="5">
        <f t="shared" si="12"/>
        <v>0</v>
      </c>
      <c r="F219" s="10">
        <f>VLOOKUP(A219, [3]Sheet1!$B$5:$D$323,3,0)</f>
        <v>1</v>
      </c>
      <c r="G219" s="10">
        <f>VLOOKUP(A219, [3]Sheet1!$B$5:$E$323,4,0)</f>
        <v>0</v>
      </c>
      <c r="H219" s="10">
        <f>VLOOKUP(A219, [3]Sheet1!$B$5:$F$323,5,0)</f>
        <v>0</v>
      </c>
      <c r="I219" s="5">
        <f t="shared" si="13"/>
        <v>0</v>
      </c>
      <c r="J219" s="5">
        <f t="shared" si="14"/>
        <v>0</v>
      </c>
      <c r="K219" s="5">
        <f t="shared" si="15"/>
        <v>0</v>
      </c>
    </row>
    <row r="220" spans="1:11" x14ac:dyDescent="0.3">
      <c r="A220" t="s">
        <v>227</v>
      </c>
      <c r="B220" t="s">
        <v>547</v>
      </c>
      <c r="C220" s="4">
        <f>VLOOKUP(A220, [1]Tbl2425!$B$8:$G$327,6,0)</f>
        <v>0</v>
      </c>
      <c r="D220" s="4">
        <f>VLOOKUP(A220, [2]Tbl2425!$B$8:$G$327,6,0)</f>
        <v>0</v>
      </c>
      <c r="E220" s="5">
        <f t="shared" si="12"/>
        <v>0</v>
      </c>
      <c r="F220" s="10">
        <f>VLOOKUP(A220, [3]Sheet1!$B$5:$D$323,3,0)</f>
        <v>1</v>
      </c>
      <c r="G220" s="10">
        <f>VLOOKUP(A220, [3]Sheet1!$B$5:$E$323,4,0)</f>
        <v>0</v>
      </c>
      <c r="H220" s="10">
        <f>VLOOKUP(A220, [3]Sheet1!$B$5:$F$323,5,0)</f>
        <v>0</v>
      </c>
      <c r="I220" s="5">
        <f t="shared" si="13"/>
        <v>0</v>
      </c>
      <c r="J220" s="5">
        <f t="shared" si="14"/>
        <v>0</v>
      </c>
      <c r="K220" s="5">
        <f t="shared" si="15"/>
        <v>0</v>
      </c>
    </row>
    <row r="221" spans="1:11" x14ac:dyDescent="0.3">
      <c r="A221" t="s">
        <v>228</v>
      </c>
      <c r="B221" t="s">
        <v>548</v>
      </c>
      <c r="C221" s="4">
        <f>VLOOKUP(A221, [1]Tbl2425!$B$8:$G$327,6,0)</f>
        <v>0</v>
      </c>
      <c r="D221" s="4">
        <f>VLOOKUP(A221, [2]Tbl2425!$B$8:$G$327,6,0)</f>
        <v>0</v>
      </c>
      <c r="E221" s="5">
        <f t="shared" si="12"/>
        <v>0</v>
      </c>
      <c r="F221" s="10">
        <f>VLOOKUP(A221, [3]Sheet1!$B$5:$D$323,3,0)</f>
        <v>1</v>
      </c>
      <c r="G221" s="10">
        <f>VLOOKUP(A221, [3]Sheet1!$B$5:$E$323,4,0)</f>
        <v>0</v>
      </c>
      <c r="H221" s="10">
        <f>VLOOKUP(A221, [3]Sheet1!$B$5:$F$323,5,0)</f>
        <v>0</v>
      </c>
      <c r="I221" s="5">
        <f t="shared" si="13"/>
        <v>0</v>
      </c>
      <c r="J221" s="5">
        <f t="shared" si="14"/>
        <v>0</v>
      </c>
      <c r="K221" s="5">
        <f t="shared" si="15"/>
        <v>0</v>
      </c>
    </row>
    <row r="222" spans="1:11" x14ac:dyDescent="0.3">
      <c r="A222" t="s">
        <v>229</v>
      </c>
      <c r="B222" t="s">
        <v>549</v>
      </c>
      <c r="C222" s="4">
        <f>VLOOKUP(A222, [1]Tbl2425!$B$8:$G$327,6,0)</f>
        <v>0</v>
      </c>
      <c r="D222" s="4">
        <f>VLOOKUP(A222, [2]Tbl2425!$B$8:$G$327,6,0)</f>
        <v>0</v>
      </c>
      <c r="E222" s="5">
        <f t="shared" si="12"/>
        <v>0</v>
      </c>
      <c r="F222" s="10">
        <f>VLOOKUP(A222, [3]Sheet1!$B$5:$D$323,3,0)</f>
        <v>1</v>
      </c>
      <c r="G222" s="10">
        <f>VLOOKUP(A222, [3]Sheet1!$B$5:$E$323,4,0)</f>
        <v>0</v>
      </c>
      <c r="H222" s="10">
        <f>VLOOKUP(A222, [3]Sheet1!$B$5:$F$323,5,0)</f>
        <v>0</v>
      </c>
      <c r="I222" s="5">
        <f t="shared" si="13"/>
        <v>0</v>
      </c>
      <c r="J222" s="5">
        <f t="shared" si="14"/>
        <v>0</v>
      </c>
      <c r="K222" s="5">
        <f t="shared" si="15"/>
        <v>0</v>
      </c>
    </row>
    <row r="223" spans="1:11" x14ac:dyDescent="0.3">
      <c r="A223" t="s">
        <v>230</v>
      </c>
      <c r="B223" t="s">
        <v>550</v>
      </c>
      <c r="C223" s="4">
        <f>VLOOKUP(A223, [1]Tbl2425!$B$8:$G$327,6,0)</f>
        <v>607169.09</v>
      </c>
      <c r="D223" s="4">
        <f>VLOOKUP(A223, [2]Tbl2425!$B$8:$G$327,6,0)</f>
        <v>0</v>
      </c>
      <c r="E223" s="5">
        <f t="shared" si="12"/>
        <v>607169.09</v>
      </c>
      <c r="F223" s="10">
        <f>VLOOKUP(A223, [3]Sheet1!$B$5:$D$323,3,0)</f>
        <v>0</v>
      </c>
      <c r="G223" s="10">
        <f>VLOOKUP(A223, [3]Sheet1!$B$5:$E$323,4,0)</f>
        <v>1</v>
      </c>
      <c r="H223" s="10">
        <f>VLOOKUP(A223, [3]Sheet1!$B$5:$F$323,5,0)</f>
        <v>0</v>
      </c>
      <c r="I223" s="5">
        <f t="shared" si="13"/>
        <v>0</v>
      </c>
      <c r="J223" s="5">
        <f t="shared" si="14"/>
        <v>607169.09</v>
      </c>
      <c r="K223" s="5">
        <f t="shared" si="15"/>
        <v>0</v>
      </c>
    </row>
    <row r="224" spans="1:11" x14ac:dyDescent="0.3">
      <c r="A224" t="s">
        <v>231</v>
      </c>
      <c r="B224" t="s">
        <v>551</v>
      </c>
      <c r="C224" s="4">
        <f>VLOOKUP(A224, [1]Tbl2425!$B$8:$G$327,6,0)</f>
        <v>504070.89</v>
      </c>
      <c r="D224" s="4">
        <f>VLOOKUP(A224, [2]Tbl2425!$B$8:$G$327,6,0)</f>
        <v>132763.82</v>
      </c>
      <c r="E224" s="5">
        <f t="shared" si="12"/>
        <v>636834.71</v>
      </c>
      <c r="F224" s="10">
        <f>VLOOKUP(A224, [3]Sheet1!$B$5:$D$323,3,0)</f>
        <v>0.79100000000000004</v>
      </c>
      <c r="G224" s="10">
        <f>VLOOKUP(A224, [3]Sheet1!$B$5:$E$323,4,0)</f>
        <v>0.20899999999999999</v>
      </c>
      <c r="H224" s="10">
        <f>VLOOKUP(A224, [3]Sheet1!$B$5:$F$323,5,0)</f>
        <v>0</v>
      </c>
      <c r="I224" s="5">
        <f t="shared" si="13"/>
        <v>503736.25560999999</v>
      </c>
      <c r="J224" s="5">
        <f t="shared" si="14"/>
        <v>133098.45439</v>
      </c>
      <c r="K224" s="5">
        <f t="shared" si="15"/>
        <v>0</v>
      </c>
    </row>
    <row r="225" spans="1:11" x14ac:dyDescent="0.3">
      <c r="A225" t="s">
        <v>232</v>
      </c>
      <c r="B225" t="s">
        <v>552</v>
      </c>
      <c r="C225" s="4">
        <f>VLOOKUP(A225, [1]Tbl2425!$B$8:$G$327,6,0)</f>
        <v>603703.49</v>
      </c>
      <c r="D225" s="4">
        <f>VLOOKUP(A225, [2]Tbl2425!$B$8:$G$327,6,0)</f>
        <v>143613.51</v>
      </c>
      <c r="E225" s="5">
        <f t="shared" si="12"/>
        <v>747317</v>
      </c>
      <c r="F225" s="10">
        <f>VLOOKUP(A225, [3]Sheet1!$B$5:$D$323,3,0)</f>
        <v>0.81</v>
      </c>
      <c r="G225" s="10">
        <f>VLOOKUP(A225, [3]Sheet1!$B$5:$E$323,4,0)</f>
        <v>0.19</v>
      </c>
      <c r="H225" s="10">
        <f>VLOOKUP(A225, [3]Sheet1!$B$5:$F$323,5,0)</f>
        <v>0</v>
      </c>
      <c r="I225" s="5">
        <f t="shared" si="13"/>
        <v>605326.77</v>
      </c>
      <c r="J225" s="5">
        <f t="shared" si="14"/>
        <v>141990.23000000001</v>
      </c>
      <c r="K225" s="5">
        <f t="shared" si="15"/>
        <v>0</v>
      </c>
    </row>
    <row r="226" spans="1:11" x14ac:dyDescent="0.3">
      <c r="A226" t="s">
        <v>233</v>
      </c>
      <c r="B226" t="s">
        <v>553</v>
      </c>
      <c r="C226" s="4">
        <f>VLOOKUP(A226, [1]Tbl2425!$B$8:$G$327,6,0)</f>
        <v>374882.9</v>
      </c>
      <c r="D226" s="4">
        <f>VLOOKUP(A226, [2]Tbl2425!$B$8:$G$327,6,0)</f>
        <v>19398.310000000001</v>
      </c>
      <c r="E226" s="5">
        <f t="shared" si="12"/>
        <v>394281.21</v>
      </c>
      <c r="F226" s="10">
        <f>VLOOKUP(A226, [3]Sheet1!$B$5:$D$323,3,0)</f>
        <v>0.95</v>
      </c>
      <c r="G226" s="10">
        <f>VLOOKUP(A226, [3]Sheet1!$B$5:$E$323,4,0)</f>
        <v>0.05</v>
      </c>
      <c r="H226" s="10">
        <f>VLOOKUP(A226, [3]Sheet1!$B$5:$F$323,5,0)</f>
        <v>0</v>
      </c>
      <c r="I226" s="5">
        <f t="shared" si="13"/>
        <v>374567.1495</v>
      </c>
      <c r="J226" s="5">
        <f t="shared" si="14"/>
        <v>19714.060500000003</v>
      </c>
      <c r="K226" s="5">
        <f t="shared" si="15"/>
        <v>0</v>
      </c>
    </row>
    <row r="227" spans="1:11" x14ac:dyDescent="0.3">
      <c r="A227" t="s">
        <v>234</v>
      </c>
      <c r="B227" t="s">
        <v>554</v>
      </c>
      <c r="C227" s="4">
        <f>VLOOKUP(A227, [1]Tbl2425!$B$8:$G$327,6,0)</f>
        <v>400102.42</v>
      </c>
      <c r="D227" s="4">
        <f>VLOOKUP(A227, [2]Tbl2425!$B$8:$G$327,6,0)</f>
        <v>36632.559999999998</v>
      </c>
      <c r="E227" s="5">
        <f t="shared" si="12"/>
        <v>436734.98</v>
      </c>
      <c r="F227" s="10">
        <f>VLOOKUP(A227, [3]Sheet1!$B$5:$D$323,3,0)</f>
        <v>0.91600000000000004</v>
      </c>
      <c r="G227" s="10">
        <f>VLOOKUP(A227, [3]Sheet1!$B$5:$E$323,4,0)</f>
        <v>8.4000000000000005E-2</v>
      </c>
      <c r="H227" s="10">
        <f>VLOOKUP(A227, [3]Sheet1!$B$5:$F$323,5,0)</f>
        <v>0</v>
      </c>
      <c r="I227" s="5">
        <f t="shared" si="13"/>
        <v>400049.24167999998</v>
      </c>
      <c r="J227" s="5">
        <f t="shared" si="14"/>
        <v>36685.738320000004</v>
      </c>
      <c r="K227" s="5">
        <f t="shared" si="15"/>
        <v>0</v>
      </c>
    </row>
    <row r="228" spans="1:11" x14ac:dyDescent="0.3">
      <c r="A228" t="s">
        <v>235</v>
      </c>
      <c r="B228" t="s">
        <v>555</v>
      </c>
      <c r="C228" s="4">
        <f>VLOOKUP(A228, [1]Tbl2425!$B$8:$G$327,6,0)</f>
        <v>584736.31000000006</v>
      </c>
      <c r="D228" s="4">
        <f>VLOOKUP(A228, [2]Tbl2425!$B$8:$G$327,6,0)</f>
        <v>183256.8</v>
      </c>
      <c r="E228" s="5">
        <f t="shared" si="12"/>
        <v>767993.1100000001</v>
      </c>
      <c r="F228" s="10">
        <f>VLOOKUP(A228, [3]Sheet1!$B$5:$D$323,3,0)</f>
        <v>1</v>
      </c>
      <c r="G228" s="10">
        <f>VLOOKUP(A228, [3]Sheet1!$B$5:$E$323,4,0)</f>
        <v>0</v>
      </c>
      <c r="H228" s="10">
        <f>VLOOKUP(A228, [3]Sheet1!$B$5:$F$323,5,0)</f>
        <v>0</v>
      </c>
      <c r="I228" s="5">
        <f t="shared" si="13"/>
        <v>767993.1100000001</v>
      </c>
      <c r="J228" s="5">
        <f t="shared" si="14"/>
        <v>0</v>
      </c>
      <c r="K228" s="5">
        <f t="shared" si="15"/>
        <v>0</v>
      </c>
    </row>
    <row r="229" spans="1:11" x14ac:dyDescent="0.3">
      <c r="A229" t="s">
        <v>236</v>
      </c>
      <c r="B229" t="s">
        <v>556</v>
      </c>
      <c r="C229" s="4">
        <f>VLOOKUP(A229, [1]Tbl2425!$B$8:$G$327,6,0)</f>
        <v>0</v>
      </c>
      <c r="D229" s="4">
        <f>VLOOKUP(A229, [2]Tbl2425!$B$8:$G$327,6,0)</f>
        <v>0</v>
      </c>
      <c r="E229" s="5">
        <f t="shared" si="12"/>
        <v>0</v>
      </c>
      <c r="F229" s="10">
        <f>VLOOKUP(A229, [3]Sheet1!$B$5:$D$323,3,0)</f>
        <v>1</v>
      </c>
      <c r="G229" s="10">
        <f>VLOOKUP(A229, [3]Sheet1!$B$5:$E$323,4,0)</f>
        <v>0</v>
      </c>
      <c r="H229" s="10">
        <f>VLOOKUP(A229, [3]Sheet1!$B$5:$F$323,5,0)</f>
        <v>0</v>
      </c>
      <c r="I229" s="5">
        <f t="shared" si="13"/>
        <v>0</v>
      </c>
      <c r="J229" s="5">
        <f t="shared" si="14"/>
        <v>0</v>
      </c>
      <c r="K229" s="5">
        <f t="shared" si="15"/>
        <v>0</v>
      </c>
    </row>
    <row r="230" spans="1:11" x14ac:dyDescent="0.3">
      <c r="A230" t="s">
        <v>237</v>
      </c>
      <c r="B230" t="s">
        <v>557</v>
      </c>
      <c r="C230" s="4">
        <f>VLOOKUP(A230, [1]Tbl2425!$B$8:$G$327,6,0)</f>
        <v>2577.08</v>
      </c>
      <c r="D230" s="4">
        <f>VLOOKUP(A230, [2]Tbl2425!$B$8:$G$327,6,0)</f>
        <v>0</v>
      </c>
      <c r="E230" s="5">
        <f t="shared" si="12"/>
        <v>2577.08</v>
      </c>
      <c r="F230" s="10">
        <f>VLOOKUP(A230, [3]Sheet1!$B$5:$D$323,3,0)</f>
        <v>1</v>
      </c>
      <c r="G230" s="10">
        <f>VLOOKUP(A230, [3]Sheet1!$B$5:$E$323,4,0)</f>
        <v>0</v>
      </c>
      <c r="H230" s="10">
        <f>VLOOKUP(A230, [3]Sheet1!$B$5:$F$323,5,0)</f>
        <v>0</v>
      </c>
      <c r="I230" s="5">
        <f t="shared" si="13"/>
        <v>2577.08</v>
      </c>
      <c r="J230" s="5">
        <f t="shared" si="14"/>
        <v>0</v>
      </c>
      <c r="K230" s="5">
        <f t="shared" si="15"/>
        <v>0</v>
      </c>
    </row>
    <row r="231" spans="1:11" x14ac:dyDescent="0.3">
      <c r="A231" t="s">
        <v>238</v>
      </c>
      <c r="B231" t="s">
        <v>558</v>
      </c>
      <c r="C231" s="4">
        <f>VLOOKUP(A231, [1]Tbl2425!$B$8:$G$327,6,0)</f>
        <v>415226.51</v>
      </c>
      <c r="D231" s="4">
        <f>VLOOKUP(A231, [2]Tbl2425!$B$8:$G$327,6,0)</f>
        <v>72069.83</v>
      </c>
      <c r="E231" s="5">
        <f t="shared" si="12"/>
        <v>487296.34</v>
      </c>
      <c r="F231" s="10">
        <f>VLOOKUP(A231, [3]Sheet1!$B$5:$D$323,3,0)</f>
        <v>0.85199999999999998</v>
      </c>
      <c r="G231" s="10">
        <f>VLOOKUP(A231, [3]Sheet1!$B$5:$E$323,4,0)</f>
        <v>0.14799999999999999</v>
      </c>
      <c r="H231" s="10">
        <f>VLOOKUP(A231, [3]Sheet1!$B$5:$F$323,5,0)</f>
        <v>0</v>
      </c>
      <c r="I231" s="5">
        <f t="shared" si="13"/>
        <v>415176.48168000003</v>
      </c>
      <c r="J231" s="5">
        <f t="shared" si="14"/>
        <v>72119.858319999999</v>
      </c>
      <c r="K231" s="5">
        <f t="shared" si="15"/>
        <v>0</v>
      </c>
    </row>
    <row r="232" spans="1:11" x14ac:dyDescent="0.3">
      <c r="A232" t="s">
        <v>239</v>
      </c>
      <c r="B232" t="s">
        <v>559</v>
      </c>
      <c r="C232" s="4">
        <f>VLOOKUP(A232, [1]Tbl2425!$B$8:$G$327,6,0)</f>
        <v>24207.32</v>
      </c>
      <c r="D232" s="4">
        <f>VLOOKUP(A232, [2]Tbl2425!$B$8:$G$327,6,0)</f>
        <v>0</v>
      </c>
      <c r="E232" s="5">
        <f t="shared" si="12"/>
        <v>24207.32</v>
      </c>
      <c r="F232" s="10">
        <f>VLOOKUP(A232, [3]Sheet1!$B$5:$D$323,3,0)</f>
        <v>1</v>
      </c>
      <c r="G232" s="10">
        <f>VLOOKUP(A232, [3]Sheet1!$B$5:$E$323,4,0)</f>
        <v>0</v>
      </c>
      <c r="H232" s="10">
        <f>VLOOKUP(A232, [3]Sheet1!$B$5:$F$323,5,0)</f>
        <v>0</v>
      </c>
      <c r="I232" s="5">
        <f t="shared" si="13"/>
        <v>24207.32</v>
      </c>
      <c r="J232" s="5">
        <f t="shared" si="14"/>
        <v>0</v>
      </c>
      <c r="K232" s="5">
        <f t="shared" si="15"/>
        <v>0</v>
      </c>
    </row>
    <row r="233" spans="1:11" x14ac:dyDescent="0.3">
      <c r="A233" t="s">
        <v>240</v>
      </c>
      <c r="B233" t="s">
        <v>560</v>
      </c>
      <c r="C233" s="4">
        <f>VLOOKUP(A233, [1]Tbl2425!$B$8:$G$327,6,0)</f>
        <v>156330.32</v>
      </c>
      <c r="D233" s="4">
        <f>VLOOKUP(A233, [2]Tbl2425!$B$8:$G$327,6,0)</f>
        <v>0</v>
      </c>
      <c r="E233" s="5">
        <f t="shared" si="12"/>
        <v>156330.32</v>
      </c>
      <c r="F233" s="10">
        <f>VLOOKUP(A233, [3]Sheet1!$B$5:$D$323,3,0)</f>
        <v>1</v>
      </c>
      <c r="G233" s="10">
        <f>VLOOKUP(A233, [3]Sheet1!$B$5:$E$323,4,0)</f>
        <v>0</v>
      </c>
      <c r="H233" s="10">
        <f>VLOOKUP(A233, [3]Sheet1!$B$5:$F$323,5,0)</f>
        <v>0</v>
      </c>
      <c r="I233" s="5">
        <f t="shared" si="13"/>
        <v>156330.32</v>
      </c>
      <c r="J233" s="5">
        <f t="shared" si="14"/>
        <v>0</v>
      </c>
      <c r="K233" s="5">
        <f t="shared" si="15"/>
        <v>0</v>
      </c>
    </row>
    <row r="234" spans="1:11" x14ac:dyDescent="0.3">
      <c r="A234" t="s">
        <v>241</v>
      </c>
      <c r="B234" t="s">
        <v>561</v>
      </c>
      <c r="C234" s="4">
        <f>VLOOKUP(A234, [1]Tbl2425!$B$8:$G$327,6,0)</f>
        <v>0</v>
      </c>
      <c r="D234" s="4">
        <f>VLOOKUP(A234, [2]Tbl2425!$B$8:$G$327,6,0)</f>
        <v>0</v>
      </c>
      <c r="E234" s="5">
        <f t="shared" si="12"/>
        <v>0</v>
      </c>
      <c r="F234" s="10">
        <f>VLOOKUP(A234, [3]Sheet1!$B$5:$D$323,3,0)</f>
        <v>1</v>
      </c>
      <c r="G234" s="10">
        <f>VLOOKUP(A234, [3]Sheet1!$B$5:$E$323,4,0)</f>
        <v>0</v>
      </c>
      <c r="H234" s="10">
        <f>VLOOKUP(A234, [3]Sheet1!$B$5:$F$323,5,0)</f>
        <v>0</v>
      </c>
      <c r="I234" s="5">
        <f t="shared" si="13"/>
        <v>0</v>
      </c>
      <c r="J234" s="5">
        <f t="shared" si="14"/>
        <v>0</v>
      </c>
      <c r="K234" s="5">
        <f t="shared" si="15"/>
        <v>0</v>
      </c>
    </row>
    <row r="235" spans="1:11" x14ac:dyDescent="0.3">
      <c r="A235" t="s">
        <v>242</v>
      </c>
      <c r="B235" t="s">
        <v>562</v>
      </c>
      <c r="C235" s="4">
        <f>VLOOKUP(A235, [1]Tbl2425!$B$8:$G$327,6,0)</f>
        <v>0</v>
      </c>
      <c r="D235" s="4">
        <f>VLOOKUP(A235, [2]Tbl2425!$B$8:$G$327,6,0)</f>
        <v>0</v>
      </c>
      <c r="E235" s="5">
        <f t="shared" si="12"/>
        <v>0</v>
      </c>
      <c r="F235" s="10">
        <f>VLOOKUP(A235, [3]Sheet1!$B$5:$D$323,3,0)</f>
        <v>0.5</v>
      </c>
      <c r="G235" s="10">
        <f>VLOOKUP(A235, [3]Sheet1!$B$5:$E$323,4,0)</f>
        <v>0.5</v>
      </c>
      <c r="H235" s="10">
        <f>VLOOKUP(A235, [3]Sheet1!$B$5:$F$323,5,0)</f>
        <v>0</v>
      </c>
      <c r="I235" s="5">
        <f t="shared" si="13"/>
        <v>0</v>
      </c>
      <c r="J235" s="5">
        <f t="shared" si="14"/>
        <v>0</v>
      </c>
      <c r="K235" s="5">
        <f t="shared" si="15"/>
        <v>0</v>
      </c>
    </row>
    <row r="236" spans="1:11" x14ac:dyDescent="0.3">
      <c r="A236" t="s">
        <v>243</v>
      </c>
      <c r="B236" t="s">
        <v>563</v>
      </c>
      <c r="C236" s="4">
        <f>VLOOKUP(A236, [1]Tbl2425!$B$8:$G$327,6,0)</f>
        <v>69121.13</v>
      </c>
      <c r="D236" s="4">
        <f>VLOOKUP(A236, [2]Tbl2425!$B$8:$G$327,6,0)</f>
        <v>60511.14</v>
      </c>
      <c r="E236" s="5">
        <f t="shared" si="12"/>
        <v>129632.27</v>
      </c>
      <c r="F236" s="10">
        <f>VLOOKUP(A236, [3]Sheet1!$B$5:$D$323,3,0)</f>
        <v>1</v>
      </c>
      <c r="G236" s="10">
        <f>VLOOKUP(A236, [3]Sheet1!$B$5:$E$323,4,0)</f>
        <v>0</v>
      </c>
      <c r="H236" s="10">
        <f>VLOOKUP(A236, [3]Sheet1!$B$5:$F$323,5,0)</f>
        <v>0</v>
      </c>
      <c r="I236" s="5">
        <f t="shared" si="13"/>
        <v>129632.27</v>
      </c>
      <c r="J236" s="5">
        <f t="shared" si="14"/>
        <v>0</v>
      </c>
      <c r="K236" s="5">
        <f t="shared" si="15"/>
        <v>0</v>
      </c>
    </row>
    <row r="237" spans="1:11" x14ac:dyDescent="0.3">
      <c r="A237" t="s">
        <v>244</v>
      </c>
      <c r="B237" t="s">
        <v>564</v>
      </c>
      <c r="C237" s="4">
        <f>VLOOKUP(A237, [1]Tbl2425!$B$8:$G$327,6,0)</f>
        <v>0</v>
      </c>
      <c r="D237" s="4">
        <f>VLOOKUP(A237, [2]Tbl2425!$B$8:$G$327,6,0)</f>
        <v>182388.31</v>
      </c>
      <c r="E237" s="5">
        <f t="shared" si="12"/>
        <v>182388.31</v>
      </c>
      <c r="F237" s="10">
        <f>VLOOKUP(A237, [3]Sheet1!$B$5:$D$323,3,0)</f>
        <v>0</v>
      </c>
      <c r="G237" s="10">
        <f>VLOOKUP(A237, [3]Sheet1!$B$5:$E$323,4,0)</f>
        <v>1</v>
      </c>
      <c r="H237" s="10">
        <f>VLOOKUP(A237, [3]Sheet1!$B$5:$F$323,5,0)</f>
        <v>0</v>
      </c>
      <c r="I237" s="5">
        <f t="shared" si="13"/>
        <v>0</v>
      </c>
      <c r="J237" s="5">
        <f t="shared" si="14"/>
        <v>182388.31</v>
      </c>
      <c r="K237" s="5">
        <f t="shared" si="15"/>
        <v>0</v>
      </c>
    </row>
    <row r="238" spans="1:11" x14ac:dyDescent="0.3">
      <c r="A238" t="s">
        <v>245</v>
      </c>
      <c r="B238" t="s">
        <v>565</v>
      </c>
      <c r="C238" s="4">
        <f>VLOOKUP(A238, [1]Tbl2425!$B$8:$G$327,6,0)</f>
        <v>0</v>
      </c>
      <c r="D238" s="4">
        <f>VLOOKUP(A238, [2]Tbl2425!$B$8:$G$327,6,0)</f>
        <v>0</v>
      </c>
      <c r="E238" s="5">
        <f t="shared" si="12"/>
        <v>0</v>
      </c>
      <c r="F238" s="10">
        <f>VLOOKUP(A238, [3]Sheet1!$B$5:$D$323,3,0)</f>
        <v>1</v>
      </c>
      <c r="G238" s="10">
        <f>VLOOKUP(A238, [3]Sheet1!$B$5:$E$323,4,0)</f>
        <v>0</v>
      </c>
      <c r="H238" s="10">
        <f>VLOOKUP(A238, [3]Sheet1!$B$5:$F$323,5,0)</f>
        <v>0</v>
      </c>
      <c r="I238" s="5">
        <f t="shared" si="13"/>
        <v>0</v>
      </c>
      <c r="J238" s="5">
        <f t="shared" si="14"/>
        <v>0</v>
      </c>
      <c r="K238" s="5">
        <f t="shared" si="15"/>
        <v>0</v>
      </c>
    </row>
    <row r="239" spans="1:11" x14ac:dyDescent="0.3">
      <c r="A239" t="s">
        <v>246</v>
      </c>
      <c r="B239" t="s">
        <v>566</v>
      </c>
      <c r="C239" s="4">
        <f>VLOOKUP(A239, [1]Tbl2425!$B$8:$G$327,6,0)</f>
        <v>0</v>
      </c>
      <c r="D239" s="4">
        <f>VLOOKUP(A239, [2]Tbl2425!$B$8:$G$327,6,0)</f>
        <v>0</v>
      </c>
      <c r="E239" s="5">
        <f t="shared" si="12"/>
        <v>0</v>
      </c>
      <c r="F239" s="10">
        <f>VLOOKUP(A239, [3]Sheet1!$B$5:$D$323,3,0)</f>
        <v>1</v>
      </c>
      <c r="G239" s="10">
        <f>VLOOKUP(A239, [3]Sheet1!$B$5:$E$323,4,0)</f>
        <v>0</v>
      </c>
      <c r="H239" s="10">
        <f>VLOOKUP(A239, [3]Sheet1!$B$5:$F$323,5,0)</f>
        <v>0</v>
      </c>
      <c r="I239" s="5">
        <f t="shared" si="13"/>
        <v>0</v>
      </c>
      <c r="J239" s="5">
        <f t="shared" si="14"/>
        <v>0</v>
      </c>
      <c r="K239" s="5">
        <f t="shared" si="15"/>
        <v>0</v>
      </c>
    </row>
    <row r="240" spans="1:11" x14ac:dyDescent="0.3">
      <c r="A240" t="s">
        <v>247</v>
      </c>
      <c r="B240" t="s">
        <v>567</v>
      </c>
      <c r="C240" s="4">
        <f>VLOOKUP(A240, [1]Tbl2425!$B$8:$G$327,6,0)</f>
        <v>0</v>
      </c>
      <c r="D240" s="4">
        <f>VLOOKUP(A240, [2]Tbl2425!$B$8:$G$327,6,0)</f>
        <v>0</v>
      </c>
      <c r="E240" s="5">
        <f t="shared" si="12"/>
        <v>0</v>
      </c>
      <c r="F240" s="10">
        <f>VLOOKUP(A240, [3]Sheet1!$B$5:$D$323,3,0)</f>
        <v>1</v>
      </c>
      <c r="G240" s="10">
        <f>VLOOKUP(A240, [3]Sheet1!$B$5:$E$323,4,0)</f>
        <v>0</v>
      </c>
      <c r="H240" s="10">
        <f>VLOOKUP(A240, [3]Sheet1!$B$5:$F$323,5,0)</f>
        <v>0</v>
      </c>
      <c r="I240" s="5">
        <f t="shared" si="13"/>
        <v>0</v>
      </c>
      <c r="J240" s="5">
        <f t="shared" si="14"/>
        <v>0</v>
      </c>
      <c r="K240" s="5">
        <f t="shared" si="15"/>
        <v>0</v>
      </c>
    </row>
    <row r="241" spans="1:11" x14ac:dyDescent="0.3">
      <c r="A241" t="s">
        <v>248</v>
      </c>
      <c r="B241" t="s">
        <v>568</v>
      </c>
      <c r="C241" s="4">
        <f>VLOOKUP(A241, [1]Tbl2425!$B$8:$G$327,6,0)</f>
        <v>0</v>
      </c>
      <c r="D241" s="4">
        <f>VLOOKUP(A241, [2]Tbl2425!$B$8:$G$327,6,0)</f>
        <v>0</v>
      </c>
      <c r="E241" s="5">
        <f t="shared" si="12"/>
        <v>0</v>
      </c>
      <c r="F241" s="10">
        <f>VLOOKUP(A241, [3]Sheet1!$B$5:$D$323,3,0)</f>
        <v>1</v>
      </c>
      <c r="G241" s="10">
        <f>VLOOKUP(A241, [3]Sheet1!$B$5:$E$323,4,0)</f>
        <v>0</v>
      </c>
      <c r="H241" s="10">
        <f>VLOOKUP(A241, [3]Sheet1!$B$5:$F$323,5,0)</f>
        <v>0</v>
      </c>
      <c r="I241" s="5">
        <f t="shared" si="13"/>
        <v>0</v>
      </c>
      <c r="J241" s="5">
        <f t="shared" si="14"/>
        <v>0</v>
      </c>
      <c r="K241" s="5">
        <f t="shared" si="15"/>
        <v>0</v>
      </c>
    </row>
    <row r="242" spans="1:11" x14ac:dyDescent="0.3">
      <c r="A242" t="s">
        <v>249</v>
      </c>
      <c r="B242" t="s">
        <v>569</v>
      </c>
      <c r="C242" s="4">
        <f>VLOOKUP(A242, [1]Tbl2425!$B$8:$G$327,6,0)</f>
        <v>142418.64000000001</v>
      </c>
      <c r="D242" s="4">
        <f>VLOOKUP(A242, [2]Tbl2425!$B$8:$G$327,6,0)</f>
        <v>0</v>
      </c>
      <c r="E242" s="5">
        <f t="shared" si="12"/>
        <v>142418.64000000001</v>
      </c>
      <c r="F242" s="10">
        <f>VLOOKUP(A242, [3]Sheet1!$B$5:$D$323,3,0)</f>
        <v>1</v>
      </c>
      <c r="G242" s="10">
        <f>VLOOKUP(A242, [3]Sheet1!$B$5:$E$323,4,0)</f>
        <v>0</v>
      </c>
      <c r="H242" s="10">
        <f>VLOOKUP(A242, [3]Sheet1!$B$5:$F$323,5,0)</f>
        <v>0</v>
      </c>
      <c r="I242" s="5">
        <f t="shared" si="13"/>
        <v>142418.64000000001</v>
      </c>
      <c r="J242" s="5">
        <f t="shared" si="14"/>
        <v>0</v>
      </c>
      <c r="K242" s="5">
        <f t="shared" si="15"/>
        <v>0</v>
      </c>
    </row>
    <row r="243" spans="1:11" x14ac:dyDescent="0.3">
      <c r="A243" t="s">
        <v>250</v>
      </c>
      <c r="B243" t="s">
        <v>570</v>
      </c>
      <c r="C243" s="4">
        <f>VLOOKUP(A243, [1]Tbl2425!$B$8:$G$327,6,0)</f>
        <v>0</v>
      </c>
      <c r="D243" s="4">
        <f>VLOOKUP(A243, [2]Tbl2425!$B$8:$G$327,6,0)</f>
        <v>0</v>
      </c>
      <c r="E243" s="5">
        <f t="shared" si="12"/>
        <v>0</v>
      </c>
      <c r="F243" s="10">
        <f>VLOOKUP(A243, [3]Sheet1!$B$5:$D$323,3,0)</f>
        <v>0.5</v>
      </c>
      <c r="G243" s="10">
        <f>VLOOKUP(A243, [3]Sheet1!$B$5:$E$323,4,0)</f>
        <v>0.5</v>
      </c>
      <c r="H243" s="10">
        <f>VLOOKUP(A243, [3]Sheet1!$B$5:$F$323,5,0)</f>
        <v>0</v>
      </c>
      <c r="I243" s="5">
        <f t="shared" si="13"/>
        <v>0</v>
      </c>
      <c r="J243" s="5">
        <f t="shared" si="14"/>
        <v>0</v>
      </c>
      <c r="K243" s="5">
        <f t="shared" si="15"/>
        <v>0</v>
      </c>
    </row>
    <row r="244" spans="1:11" x14ac:dyDescent="0.3">
      <c r="A244" t="s">
        <v>251</v>
      </c>
      <c r="B244" t="s">
        <v>571</v>
      </c>
      <c r="C244" s="4">
        <f>VLOOKUP(A244, [1]Tbl2425!$B$8:$G$327,6,0)</f>
        <v>69132.05</v>
      </c>
      <c r="D244" s="4">
        <f>VLOOKUP(A244, [2]Tbl2425!$B$8:$G$327,6,0)</f>
        <v>0</v>
      </c>
      <c r="E244" s="5">
        <f t="shared" si="12"/>
        <v>69132.05</v>
      </c>
      <c r="F244" s="10">
        <f>VLOOKUP(A244, [3]Sheet1!$B$5:$D$323,3,0)</f>
        <v>1</v>
      </c>
      <c r="G244" s="10">
        <f>VLOOKUP(A244, [3]Sheet1!$B$5:$E$323,4,0)</f>
        <v>0</v>
      </c>
      <c r="H244" s="10">
        <f>VLOOKUP(A244, [3]Sheet1!$B$5:$F$323,5,0)</f>
        <v>0</v>
      </c>
      <c r="I244" s="5">
        <f t="shared" si="13"/>
        <v>69132.05</v>
      </c>
      <c r="J244" s="5">
        <f t="shared" si="14"/>
        <v>0</v>
      </c>
      <c r="K244" s="5">
        <f t="shared" si="15"/>
        <v>0</v>
      </c>
    </row>
    <row r="245" spans="1:11" x14ac:dyDescent="0.3">
      <c r="A245" t="s">
        <v>252</v>
      </c>
      <c r="B245" t="s">
        <v>572</v>
      </c>
      <c r="C245" s="4">
        <f>VLOOKUP(A245, [1]Tbl2425!$B$8:$G$327,6,0)</f>
        <v>0</v>
      </c>
      <c r="D245" s="4">
        <f>VLOOKUP(A245, [2]Tbl2425!$B$8:$G$327,6,0)</f>
        <v>0</v>
      </c>
      <c r="E245" s="5">
        <f t="shared" si="12"/>
        <v>0</v>
      </c>
      <c r="F245" s="10">
        <f>VLOOKUP(A245, [3]Sheet1!$B$5:$D$323,3,0)</f>
        <v>1</v>
      </c>
      <c r="G245" s="10">
        <f>VLOOKUP(A245, [3]Sheet1!$B$5:$E$323,4,0)</f>
        <v>0</v>
      </c>
      <c r="H245" s="10">
        <f>VLOOKUP(A245, [3]Sheet1!$B$5:$F$323,5,0)</f>
        <v>0</v>
      </c>
      <c r="I245" s="5">
        <f t="shared" si="13"/>
        <v>0</v>
      </c>
      <c r="J245" s="5">
        <f t="shared" si="14"/>
        <v>0</v>
      </c>
      <c r="K245" s="5">
        <f t="shared" si="15"/>
        <v>0</v>
      </c>
    </row>
    <row r="246" spans="1:11" x14ac:dyDescent="0.3">
      <c r="A246" t="s">
        <v>253</v>
      </c>
      <c r="B246" t="s">
        <v>573</v>
      </c>
      <c r="C246" s="4">
        <f>VLOOKUP(A246, [1]Tbl2425!$B$8:$G$327,6,0)</f>
        <v>0</v>
      </c>
      <c r="D246" s="4">
        <f>VLOOKUP(A246, [2]Tbl2425!$B$8:$G$327,6,0)</f>
        <v>0</v>
      </c>
      <c r="E246" s="5">
        <f t="shared" si="12"/>
        <v>0</v>
      </c>
      <c r="F246" s="10">
        <f>VLOOKUP(A246, [3]Sheet1!$B$5:$D$323,3,0)</f>
        <v>1</v>
      </c>
      <c r="G246" s="10">
        <f>VLOOKUP(A246, [3]Sheet1!$B$5:$E$323,4,0)</f>
        <v>0</v>
      </c>
      <c r="H246" s="10">
        <f>VLOOKUP(A246, [3]Sheet1!$B$5:$F$323,5,0)</f>
        <v>0</v>
      </c>
      <c r="I246" s="5">
        <f t="shared" si="13"/>
        <v>0</v>
      </c>
      <c r="J246" s="5">
        <f t="shared" si="14"/>
        <v>0</v>
      </c>
      <c r="K246" s="5">
        <f t="shared" si="15"/>
        <v>0</v>
      </c>
    </row>
    <row r="247" spans="1:11" x14ac:dyDescent="0.3">
      <c r="A247" t="s">
        <v>254</v>
      </c>
      <c r="B247" t="s">
        <v>574</v>
      </c>
      <c r="C247" s="4">
        <f>VLOOKUP(A247, [1]Tbl2425!$B$8:$G$327,6,0)</f>
        <v>0</v>
      </c>
      <c r="D247" s="4">
        <f>VLOOKUP(A247, [2]Tbl2425!$B$8:$G$327,6,0)</f>
        <v>0</v>
      </c>
      <c r="E247" s="5">
        <f t="shared" si="12"/>
        <v>0</v>
      </c>
      <c r="F247" s="10">
        <f>VLOOKUP(A247, [3]Sheet1!$B$5:$D$323,3,0)</f>
        <v>1</v>
      </c>
      <c r="G247" s="10">
        <f>VLOOKUP(A247, [3]Sheet1!$B$5:$E$323,4,0)</f>
        <v>0</v>
      </c>
      <c r="H247" s="10">
        <f>VLOOKUP(A247, [3]Sheet1!$B$5:$F$323,5,0)</f>
        <v>0</v>
      </c>
      <c r="I247" s="5">
        <f t="shared" si="13"/>
        <v>0</v>
      </c>
      <c r="J247" s="5">
        <f t="shared" si="14"/>
        <v>0</v>
      </c>
      <c r="K247" s="5">
        <f t="shared" si="15"/>
        <v>0</v>
      </c>
    </row>
    <row r="248" spans="1:11" x14ac:dyDescent="0.3">
      <c r="A248" t="s">
        <v>255</v>
      </c>
      <c r="B248" t="s">
        <v>575</v>
      </c>
      <c r="C248" s="4">
        <f>VLOOKUP(A248, [1]Tbl2425!$B$8:$G$327,6,0)</f>
        <v>58437.87</v>
      </c>
      <c r="D248" s="4">
        <f>VLOOKUP(A248, [2]Tbl2425!$B$8:$G$327,6,0)</f>
        <v>94594.240000000005</v>
      </c>
      <c r="E248" s="5">
        <f t="shared" si="12"/>
        <v>153032.11000000002</v>
      </c>
      <c r="F248" s="10">
        <f>VLOOKUP(A248, [3]Sheet1!$B$5:$D$323,3,0)</f>
        <v>1</v>
      </c>
      <c r="G248" s="10">
        <f>VLOOKUP(A248, [3]Sheet1!$B$5:$E$323,4,0)</f>
        <v>0</v>
      </c>
      <c r="H248" s="10">
        <f>VLOOKUP(A248, [3]Sheet1!$B$5:$F$323,5,0)</f>
        <v>0</v>
      </c>
      <c r="I248" s="5">
        <f t="shared" si="13"/>
        <v>153032.11000000002</v>
      </c>
      <c r="J248" s="5">
        <f t="shared" si="14"/>
        <v>0</v>
      </c>
      <c r="K248" s="5">
        <f t="shared" si="15"/>
        <v>0</v>
      </c>
    </row>
    <row r="249" spans="1:11" x14ac:dyDescent="0.3">
      <c r="A249" t="s">
        <v>256</v>
      </c>
      <c r="B249" t="s">
        <v>576</v>
      </c>
      <c r="C249" s="4">
        <f>VLOOKUP(A249, [1]Tbl2425!$B$8:$G$327,6,0)</f>
        <v>0</v>
      </c>
      <c r="D249" s="4">
        <f>VLOOKUP(A249, [2]Tbl2425!$B$8:$G$327,6,0)</f>
        <v>0</v>
      </c>
      <c r="E249" s="5">
        <f t="shared" si="12"/>
        <v>0</v>
      </c>
      <c r="F249" s="10">
        <f>VLOOKUP(A249, [3]Sheet1!$B$5:$D$323,3,0)</f>
        <v>1</v>
      </c>
      <c r="G249" s="10">
        <f>VLOOKUP(A249, [3]Sheet1!$B$5:$E$323,4,0)</f>
        <v>0</v>
      </c>
      <c r="H249" s="10">
        <f>VLOOKUP(A249, [3]Sheet1!$B$5:$F$323,5,0)</f>
        <v>0</v>
      </c>
      <c r="I249" s="5">
        <f t="shared" si="13"/>
        <v>0</v>
      </c>
      <c r="J249" s="5">
        <f t="shared" si="14"/>
        <v>0</v>
      </c>
      <c r="K249" s="5">
        <f t="shared" si="15"/>
        <v>0</v>
      </c>
    </row>
    <row r="250" spans="1:11" x14ac:dyDescent="0.3">
      <c r="A250" t="s">
        <v>257</v>
      </c>
      <c r="B250" t="s">
        <v>577</v>
      </c>
      <c r="C250" s="4">
        <f>VLOOKUP(A250, [1]Tbl2425!$B$8:$G$327,6,0)</f>
        <v>0</v>
      </c>
      <c r="D250" s="4">
        <f>VLOOKUP(A250, [2]Tbl2425!$B$8:$G$327,6,0)</f>
        <v>0</v>
      </c>
      <c r="E250" s="5">
        <f t="shared" si="12"/>
        <v>0</v>
      </c>
      <c r="F250" s="10">
        <f>VLOOKUP(A250, [3]Sheet1!$B$5:$D$323,3,0)</f>
        <v>1</v>
      </c>
      <c r="G250" s="10">
        <f>VLOOKUP(A250, [3]Sheet1!$B$5:$E$323,4,0)</f>
        <v>0</v>
      </c>
      <c r="H250" s="10">
        <f>VLOOKUP(A250, [3]Sheet1!$B$5:$F$323,5,0)</f>
        <v>0</v>
      </c>
      <c r="I250" s="5">
        <f t="shared" si="13"/>
        <v>0</v>
      </c>
      <c r="J250" s="5">
        <f t="shared" si="14"/>
        <v>0</v>
      </c>
      <c r="K250" s="5">
        <f t="shared" si="15"/>
        <v>0</v>
      </c>
    </row>
    <row r="251" spans="1:11" x14ac:dyDescent="0.3">
      <c r="A251" t="s">
        <v>258</v>
      </c>
      <c r="B251" t="s">
        <v>578</v>
      </c>
      <c r="C251" s="4">
        <f>VLOOKUP(A251, [1]Tbl2425!$B$8:$G$327,6,0)</f>
        <v>497.48</v>
      </c>
      <c r="D251" s="4">
        <f>VLOOKUP(A251, [2]Tbl2425!$B$8:$G$327,6,0)</f>
        <v>0</v>
      </c>
      <c r="E251" s="5">
        <f t="shared" si="12"/>
        <v>497.48</v>
      </c>
      <c r="F251" s="10">
        <f>VLOOKUP(A251, [3]Sheet1!$B$5:$D$323,3,0)</f>
        <v>1</v>
      </c>
      <c r="G251" s="10">
        <f>VLOOKUP(A251, [3]Sheet1!$B$5:$E$323,4,0)</f>
        <v>0</v>
      </c>
      <c r="H251" s="10">
        <f>VLOOKUP(A251, [3]Sheet1!$B$5:$F$323,5,0)</f>
        <v>0</v>
      </c>
      <c r="I251" s="5">
        <f t="shared" si="13"/>
        <v>497.48</v>
      </c>
      <c r="J251" s="5">
        <f t="shared" si="14"/>
        <v>0</v>
      </c>
      <c r="K251" s="5">
        <f t="shared" si="15"/>
        <v>0</v>
      </c>
    </row>
    <row r="252" spans="1:11" x14ac:dyDescent="0.3">
      <c r="A252" t="s">
        <v>259</v>
      </c>
      <c r="B252" t="s">
        <v>579</v>
      </c>
      <c r="C252" s="4">
        <f>VLOOKUP(A252, [1]Tbl2425!$B$8:$G$327,6,0)</f>
        <v>0</v>
      </c>
      <c r="D252" s="4">
        <f>VLOOKUP(A252, [2]Tbl2425!$B$8:$G$327,6,0)</f>
        <v>0</v>
      </c>
      <c r="E252" s="5">
        <f t="shared" si="12"/>
        <v>0</v>
      </c>
      <c r="F252" s="10">
        <f>VLOOKUP(A252, [3]Sheet1!$B$5:$D$323,3,0)</f>
        <v>1</v>
      </c>
      <c r="G252" s="10">
        <f>VLOOKUP(A252, [3]Sheet1!$B$5:$E$323,4,0)</f>
        <v>0</v>
      </c>
      <c r="H252" s="10">
        <f>VLOOKUP(A252, [3]Sheet1!$B$5:$F$323,5,0)</f>
        <v>0</v>
      </c>
      <c r="I252" s="5">
        <f t="shared" si="13"/>
        <v>0</v>
      </c>
      <c r="J252" s="5">
        <f t="shared" si="14"/>
        <v>0</v>
      </c>
      <c r="K252" s="5">
        <f t="shared" si="15"/>
        <v>0</v>
      </c>
    </row>
    <row r="253" spans="1:11" x14ac:dyDescent="0.3">
      <c r="A253" t="s">
        <v>260</v>
      </c>
      <c r="B253" t="s">
        <v>580</v>
      </c>
      <c r="C253" s="4">
        <f>VLOOKUP(A253, [1]Tbl2425!$B$8:$G$327,6,0)</f>
        <v>0</v>
      </c>
      <c r="D253" s="4">
        <f>VLOOKUP(A253, [2]Tbl2425!$B$8:$G$327,6,0)</f>
        <v>0</v>
      </c>
      <c r="E253" s="5">
        <f t="shared" si="12"/>
        <v>0</v>
      </c>
      <c r="F253" s="10">
        <f>VLOOKUP(A253, [3]Sheet1!$B$5:$D$323,3,0)</f>
        <v>1</v>
      </c>
      <c r="G253" s="10">
        <f>VLOOKUP(A253, [3]Sheet1!$B$5:$E$323,4,0)</f>
        <v>0</v>
      </c>
      <c r="H253" s="10">
        <f>VLOOKUP(A253, [3]Sheet1!$B$5:$F$323,5,0)</f>
        <v>0</v>
      </c>
      <c r="I253" s="5">
        <f t="shared" si="13"/>
        <v>0</v>
      </c>
      <c r="J253" s="5">
        <f t="shared" si="14"/>
        <v>0</v>
      </c>
      <c r="K253" s="5">
        <f t="shared" si="15"/>
        <v>0</v>
      </c>
    </row>
    <row r="254" spans="1:11" x14ac:dyDescent="0.3">
      <c r="A254" t="s">
        <v>261</v>
      </c>
      <c r="B254" t="s">
        <v>581</v>
      </c>
      <c r="C254" s="4">
        <f>VLOOKUP(A254, [1]Tbl2425!$B$8:$G$327,6,0)</f>
        <v>0</v>
      </c>
      <c r="D254" s="4">
        <f>VLOOKUP(A254, [2]Tbl2425!$B$8:$G$327,6,0)</f>
        <v>0</v>
      </c>
      <c r="E254" s="5">
        <f t="shared" si="12"/>
        <v>0</v>
      </c>
      <c r="F254" s="10">
        <f>VLOOKUP(A254, [3]Sheet1!$B$5:$D$323,3,0)</f>
        <v>0.5</v>
      </c>
      <c r="G254" s="10">
        <f>VLOOKUP(A254, [3]Sheet1!$B$5:$E$323,4,0)</f>
        <v>0.5</v>
      </c>
      <c r="H254" s="10">
        <f>VLOOKUP(A254, [3]Sheet1!$B$5:$F$323,5,0)</f>
        <v>0</v>
      </c>
      <c r="I254" s="5">
        <f t="shared" si="13"/>
        <v>0</v>
      </c>
      <c r="J254" s="5">
        <f t="shared" si="14"/>
        <v>0</v>
      </c>
      <c r="K254" s="5">
        <f t="shared" si="15"/>
        <v>0</v>
      </c>
    </row>
    <row r="255" spans="1:11" x14ac:dyDescent="0.3">
      <c r="A255" t="s">
        <v>262</v>
      </c>
      <c r="B255" t="s">
        <v>582</v>
      </c>
      <c r="C255" s="4">
        <f>VLOOKUP(A255, [1]Tbl2425!$B$8:$G$327,6,0)</f>
        <v>5125.7299999999996</v>
      </c>
      <c r="D255" s="4">
        <f>VLOOKUP(A255, [2]Tbl2425!$B$8:$G$327,6,0)</f>
        <v>10375.49</v>
      </c>
      <c r="E255" s="5">
        <f t="shared" si="12"/>
        <v>15501.22</v>
      </c>
      <c r="F255" s="10">
        <f>VLOOKUP(A255, [3]Sheet1!$B$5:$D$323,3,0)</f>
        <v>1</v>
      </c>
      <c r="G255" s="10">
        <f>VLOOKUP(A255, [3]Sheet1!$B$5:$E$323,4,0)</f>
        <v>0</v>
      </c>
      <c r="H255" s="10">
        <f>VLOOKUP(A255, [3]Sheet1!$B$5:$F$323,5,0)</f>
        <v>0</v>
      </c>
      <c r="I255" s="5">
        <f t="shared" si="13"/>
        <v>15501.22</v>
      </c>
      <c r="J255" s="5">
        <f t="shared" si="14"/>
        <v>0</v>
      </c>
      <c r="K255" s="5">
        <f t="shared" si="15"/>
        <v>0</v>
      </c>
    </row>
    <row r="256" spans="1:11" x14ac:dyDescent="0.3">
      <c r="A256" t="s">
        <v>263</v>
      </c>
      <c r="B256" t="s">
        <v>583</v>
      </c>
      <c r="C256" s="4">
        <f>VLOOKUP(A256, [1]Tbl2425!$B$8:$G$327,6,0)</f>
        <v>0</v>
      </c>
      <c r="D256" s="4">
        <f>VLOOKUP(A256, [2]Tbl2425!$B$8:$G$327,6,0)</f>
        <v>0</v>
      </c>
      <c r="E256" s="5">
        <f t="shared" si="12"/>
        <v>0</v>
      </c>
      <c r="F256" s="10">
        <f>VLOOKUP(A256, [3]Sheet1!$B$5:$D$323,3,0)</f>
        <v>0</v>
      </c>
      <c r="G256" s="10">
        <f>VLOOKUP(A256, [3]Sheet1!$B$5:$E$323,4,0)</f>
        <v>1</v>
      </c>
      <c r="H256" s="10">
        <f>VLOOKUP(A256, [3]Sheet1!$B$5:$F$323,5,0)</f>
        <v>0</v>
      </c>
      <c r="I256" s="5">
        <f t="shared" si="13"/>
        <v>0</v>
      </c>
      <c r="J256" s="5">
        <f t="shared" si="14"/>
        <v>0</v>
      </c>
      <c r="K256" s="5">
        <f t="shared" si="15"/>
        <v>0</v>
      </c>
    </row>
    <row r="257" spans="1:11" x14ac:dyDescent="0.3">
      <c r="A257" t="s">
        <v>264</v>
      </c>
      <c r="B257" t="s">
        <v>584</v>
      </c>
      <c r="C257" s="4">
        <f>VLOOKUP(A257, [1]Tbl2425!$B$8:$G$327,6,0)</f>
        <v>111.68</v>
      </c>
      <c r="D257" s="4">
        <f>VLOOKUP(A257, [2]Tbl2425!$B$8:$G$327,6,0)</f>
        <v>0</v>
      </c>
      <c r="E257" s="5">
        <f t="shared" si="12"/>
        <v>111.68</v>
      </c>
      <c r="F257" s="10">
        <f>VLOOKUP(A257, [3]Sheet1!$B$5:$D$323,3,0)</f>
        <v>1</v>
      </c>
      <c r="G257" s="10">
        <f>VLOOKUP(A257, [3]Sheet1!$B$5:$E$323,4,0)</f>
        <v>0</v>
      </c>
      <c r="H257" s="10">
        <f>VLOOKUP(A257, [3]Sheet1!$B$5:$F$323,5,0)</f>
        <v>0</v>
      </c>
      <c r="I257" s="5">
        <f t="shared" si="13"/>
        <v>111.68</v>
      </c>
      <c r="J257" s="5">
        <f t="shared" si="14"/>
        <v>0</v>
      </c>
      <c r="K257" s="5">
        <f t="shared" si="15"/>
        <v>0</v>
      </c>
    </row>
    <row r="258" spans="1:11" x14ac:dyDescent="0.3">
      <c r="A258" t="s">
        <v>265</v>
      </c>
      <c r="B258" t="s">
        <v>585</v>
      </c>
      <c r="C258" s="4">
        <f>VLOOKUP(A258, [1]Tbl2425!$B$8:$G$327,6,0)</f>
        <v>77035.22</v>
      </c>
      <c r="D258" s="4">
        <f>VLOOKUP(A258, [2]Tbl2425!$B$8:$G$327,6,0)</f>
        <v>0</v>
      </c>
      <c r="E258" s="5">
        <f t="shared" ref="E258:E321" si="16">C258+D258</f>
        <v>77035.22</v>
      </c>
      <c r="F258" s="10">
        <f>VLOOKUP(A258, [3]Sheet1!$B$5:$D$323,3,0)</f>
        <v>0</v>
      </c>
      <c r="G258" s="10">
        <f>VLOOKUP(A258, [3]Sheet1!$B$5:$E$323,4,0)</f>
        <v>0</v>
      </c>
      <c r="H258" s="10">
        <f>VLOOKUP(A258, [3]Sheet1!$B$5:$F$323,5,0)</f>
        <v>1</v>
      </c>
      <c r="I258" s="5">
        <f t="shared" ref="I258:I320" si="17">E258*F258</f>
        <v>0</v>
      </c>
      <c r="J258" s="5">
        <f t="shared" ref="J258:J320" si="18">E258*G258</f>
        <v>0</v>
      </c>
      <c r="K258" s="5">
        <f t="shared" ref="K258:K320" si="19">E258*H258</f>
        <v>77035.22</v>
      </c>
    </row>
    <row r="259" spans="1:11" x14ac:dyDescent="0.3">
      <c r="A259" t="s">
        <v>266</v>
      </c>
      <c r="B259" t="s">
        <v>586</v>
      </c>
      <c r="C259" s="4">
        <f>VLOOKUP(A259, [1]Tbl2425!$B$8:$G$327,6,0)</f>
        <v>0</v>
      </c>
      <c r="D259" s="4">
        <f>VLOOKUP(A259, [2]Tbl2425!$B$8:$G$327,6,0)</f>
        <v>0</v>
      </c>
      <c r="E259" s="5">
        <f t="shared" si="16"/>
        <v>0</v>
      </c>
      <c r="F259" s="10">
        <f>VLOOKUP(A259, [3]Sheet1!$B$5:$D$323,3,0)</f>
        <v>1</v>
      </c>
      <c r="G259" s="10">
        <f>VLOOKUP(A259, [3]Sheet1!$B$5:$E$323,4,0)</f>
        <v>0</v>
      </c>
      <c r="H259" s="10">
        <f>VLOOKUP(A259, [3]Sheet1!$B$5:$F$323,5,0)</f>
        <v>0</v>
      </c>
      <c r="I259" s="5">
        <f t="shared" si="17"/>
        <v>0</v>
      </c>
      <c r="J259" s="5">
        <f t="shared" si="18"/>
        <v>0</v>
      </c>
      <c r="K259" s="5">
        <f t="shared" si="19"/>
        <v>0</v>
      </c>
    </row>
    <row r="260" spans="1:11" x14ac:dyDescent="0.3">
      <c r="A260" t="s">
        <v>267</v>
      </c>
      <c r="B260" t="s">
        <v>587</v>
      </c>
      <c r="C260" s="4">
        <f>VLOOKUP(A260, [1]Tbl2425!$B$8:$G$327,6,0)</f>
        <v>0</v>
      </c>
      <c r="D260" s="4">
        <f>VLOOKUP(A260, [2]Tbl2425!$B$8:$G$327,6,0)</f>
        <v>0</v>
      </c>
      <c r="E260" s="5">
        <f t="shared" si="16"/>
        <v>0</v>
      </c>
      <c r="F260" s="10">
        <f>VLOOKUP(A260, [3]Sheet1!$B$5:$D$323,3,0)</f>
        <v>1</v>
      </c>
      <c r="G260" s="10">
        <f>VLOOKUP(A260, [3]Sheet1!$B$5:$E$323,4,0)</f>
        <v>0</v>
      </c>
      <c r="H260" s="10">
        <f>VLOOKUP(A260, [3]Sheet1!$B$5:$F$323,5,0)</f>
        <v>0</v>
      </c>
      <c r="I260" s="5">
        <f t="shared" si="17"/>
        <v>0</v>
      </c>
      <c r="J260" s="5">
        <f t="shared" si="18"/>
        <v>0</v>
      </c>
      <c r="K260" s="5">
        <f t="shared" si="19"/>
        <v>0</v>
      </c>
    </row>
    <row r="261" spans="1:11" x14ac:dyDescent="0.3">
      <c r="A261" t="s">
        <v>268</v>
      </c>
      <c r="B261" t="s">
        <v>588</v>
      </c>
      <c r="C261" s="4">
        <f>VLOOKUP(A261, [1]Tbl2425!$B$8:$G$327,6,0)</f>
        <v>0</v>
      </c>
      <c r="D261" s="4">
        <f>VLOOKUP(A261, [2]Tbl2425!$B$8:$G$327,6,0)</f>
        <v>0</v>
      </c>
      <c r="E261" s="5">
        <f t="shared" si="16"/>
        <v>0</v>
      </c>
      <c r="F261" s="10">
        <f>VLOOKUP(A261, [3]Sheet1!$B$5:$D$323,3,0)</f>
        <v>1</v>
      </c>
      <c r="G261" s="10">
        <f>VLOOKUP(A261, [3]Sheet1!$B$5:$E$323,4,0)</f>
        <v>0</v>
      </c>
      <c r="H261" s="10">
        <f>VLOOKUP(A261, [3]Sheet1!$B$5:$F$323,5,0)</f>
        <v>0</v>
      </c>
      <c r="I261" s="5">
        <f t="shared" si="17"/>
        <v>0</v>
      </c>
      <c r="J261" s="5">
        <f t="shared" si="18"/>
        <v>0</v>
      </c>
      <c r="K261" s="5">
        <f t="shared" si="19"/>
        <v>0</v>
      </c>
    </row>
    <row r="262" spans="1:11" x14ac:dyDescent="0.3">
      <c r="A262" t="s">
        <v>269</v>
      </c>
      <c r="B262" t="s">
        <v>589</v>
      </c>
      <c r="C262" s="4">
        <f>VLOOKUP(A262, [1]Tbl2425!$B$8:$G$327,6,0)</f>
        <v>0</v>
      </c>
      <c r="D262" s="4">
        <f>VLOOKUP(A262, [2]Tbl2425!$B$8:$G$327,6,0)</f>
        <v>0</v>
      </c>
      <c r="E262" s="5">
        <f t="shared" si="16"/>
        <v>0</v>
      </c>
      <c r="F262" s="10">
        <f>VLOOKUP(A262, [3]Sheet1!$B$5:$D$323,3,0)</f>
        <v>1</v>
      </c>
      <c r="G262" s="10">
        <f>VLOOKUP(A262, [3]Sheet1!$B$5:$E$323,4,0)</f>
        <v>0</v>
      </c>
      <c r="H262" s="10">
        <f>VLOOKUP(A262, [3]Sheet1!$B$5:$F$323,5,0)</f>
        <v>0</v>
      </c>
      <c r="I262" s="5">
        <f t="shared" si="17"/>
        <v>0</v>
      </c>
      <c r="J262" s="5">
        <f t="shared" si="18"/>
        <v>0</v>
      </c>
      <c r="K262" s="5">
        <f t="shared" si="19"/>
        <v>0</v>
      </c>
    </row>
    <row r="263" spans="1:11" x14ac:dyDescent="0.3">
      <c r="A263" t="s">
        <v>270</v>
      </c>
      <c r="B263" t="s">
        <v>590</v>
      </c>
      <c r="C263" s="4">
        <f>VLOOKUP(A263, [1]Tbl2425!$B$8:$G$327,6,0)</f>
        <v>0</v>
      </c>
      <c r="D263" s="4">
        <f>VLOOKUP(A263, [2]Tbl2425!$B$8:$G$327,6,0)</f>
        <v>0</v>
      </c>
      <c r="E263" s="5">
        <f t="shared" si="16"/>
        <v>0</v>
      </c>
      <c r="F263" s="10">
        <f>VLOOKUP(A263, [3]Sheet1!$B$5:$D$323,3,0)</f>
        <v>1</v>
      </c>
      <c r="G263" s="10">
        <f>VLOOKUP(A263, [3]Sheet1!$B$5:$E$323,4,0)</f>
        <v>0</v>
      </c>
      <c r="H263" s="10">
        <f>VLOOKUP(A263, [3]Sheet1!$B$5:$F$323,5,0)</f>
        <v>0</v>
      </c>
      <c r="I263" s="5">
        <f t="shared" si="17"/>
        <v>0</v>
      </c>
      <c r="J263" s="5">
        <f t="shared" si="18"/>
        <v>0</v>
      </c>
      <c r="K263" s="5">
        <f t="shared" si="19"/>
        <v>0</v>
      </c>
    </row>
    <row r="264" spans="1:11" x14ac:dyDescent="0.3">
      <c r="A264" t="s">
        <v>271</v>
      </c>
      <c r="B264" t="s">
        <v>591</v>
      </c>
      <c r="C264" s="4">
        <f>VLOOKUP(A264, [1]Tbl2425!$B$8:$G$327,6,0)</f>
        <v>0</v>
      </c>
      <c r="D264" s="4">
        <f>VLOOKUP(A264, [2]Tbl2425!$B$8:$G$327,6,0)</f>
        <v>0</v>
      </c>
      <c r="E264" s="5">
        <f t="shared" si="16"/>
        <v>0</v>
      </c>
      <c r="F264" s="10">
        <f>VLOOKUP(A264, [3]Sheet1!$B$5:$D$323,3,0)</f>
        <v>1</v>
      </c>
      <c r="G264" s="10">
        <f>VLOOKUP(A264, [3]Sheet1!$B$5:$E$323,4,0)</f>
        <v>0</v>
      </c>
      <c r="H264" s="10">
        <f>VLOOKUP(A264, [3]Sheet1!$B$5:$F$323,5,0)</f>
        <v>0</v>
      </c>
      <c r="I264" s="5">
        <f t="shared" si="17"/>
        <v>0</v>
      </c>
      <c r="J264" s="5">
        <f t="shared" si="18"/>
        <v>0</v>
      </c>
      <c r="K264" s="5">
        <f t="shared" si="19"/>
        <v>0</v>
      </c>
    </row>
    <row r="265" spans="1:11" x14ac:dyDescent="0.3">
      <c r="A265" t="s">
        <v>272</v>
      </c>
      <c r="B265" t="s">
        <v>592</v>
      </c>
      <c r="C265" s="4">
        <f>VLOOKUP(A265, [1]Tbl2425!$B$8:$G$327,6,0)</f>
        <v>0</v>
      </c>
      <c r="D265" s="4">
        <f>VLOOKUP(A265, [2]Tbl2425!$B$8:$G$327,6,0)</f>
        <v>0</v>
      </c>
      <c r="E265" s="5">
        <f t="shared" si="16"/>
        <v>0</v>
      </c>
      <c r="F265" s="10">
        <f>VLOOKUP(A265, [3]Sheet1!$B$5:$D$323,3,0)</f>
        <v>1</v>
      </c>
      <c r="G265" s="10">
        <f>VLOOKUP(A265, [3]Sheet1!$B$5:$E$323,4,0)</f>
        <v>0</v>
      </c>
      <c r="H265" s="10">
        <f>VLOOKUP(A265, [3]Sheet1!$B$5:$F$323,5,0)</f>
        <v>0</v>
      </c>
      <c r="I265" s="5">
        <f t="shared" si="17"/>
        <v>0</v>
      </c>
      <c r="J265" s="5">
        <f t="shared" si="18"/>
        <v>0</v>
      </c>
      <c r="K265" s="5">
        <f t="shared" si="19"/>
        <v>0</v>
      </c>
    </row>
    <row r="266" spans="1:11" x14ac:dyDescent="0.3">
      <c r="A266" t="s">
        <v>273</v>
      </c>
      <c r="B266" t="s">
        <v>593</v>
      </c>
      <c r="C266" s="4">
        <f>VLOOKUP(A266, [1]Tbl2425!$B$8:$G$327,6,0)</f>
        <v>405154.13</v>
      </c>
      <c r="D266" s="4">
        <f>VLOOKUP(A266, [2]Tbl2425!$B$8:$G$327,6,0)</f>
        <v>0</v>
      </c>
      <c r="E266" s="5">
        <f t="shared" si="16"/>
        <v>405154.13</v>
      </c>
      <c r="F266" s="10">
        <f>VLOOKUP(A266, [3]Sheet1!$B$5:$D$323,3,0)</f>
        <v>1</v>
      </c>
      <c r="G266" s="10">
        <f>VLOOKUP(A266, [3]Sheet1!$B$5:$E$323,4,0)</f>
        <v>0</v>
      </c>
      <c r="H266" s="10">
        <f>VLOOKUP(A266, [3]Sheet1!$B$5:$F$323,5,0)</f>
        <v>0</v>
      </c>
      <c r="I266" s="5">
        <f t="shared" si="17"/>
        <v>405154.13</v>
      </c>
      <c r="J266" s="5">
        <f t="shared" si="18"/>
        <v>0</v>
      </c>
      <c r="K266" s="5">
        <f t="shared" si="19"/>
        <v>0</v>
      </c>
    </row>
    <row r="267" spans="1:11" x14ac:dyDescent="0.3">
      <c r="A267" t="s">
        <v>274</v>
      </c>
      <c r="B267" t="s">
        <v>594</v>
      </c>
      <c r="C267" s="4">
        <f>VLOOKUP(A267, [1]Tbl2425!$B$8:$G$327,6,0)</f>
        <v>0</v>
      </c>
      <c r="D267" s="4">
        <f>VLOOKUP(A267, [2]Tbl2425!$B$8:$G$327,6,0)</f>
        <v>0</v>
      </c>
      <c r="E267" s="5">
        <f t="shared" si="16"/>
        <v>0</v>
      </c>
      <c r="F267" s="10">
        <f>VLOOKUP(A267, [3]Sheet1!$B$5:$D$323,3,0)</f>
        <v>1</v>
      </c>
      <c r="G267" s="10">
        <f>VLOOKUP(A267, [3]Sheet1!$B$5:$E$323,4,0)</f>
        <v>0</v>
      </c>
      <c r="H267" s="10">
        <f>VLOOKUP(A267, [3]Sheet1!$B$5:$F$323,5,0)</f>
        <v>0</v>
      </c>
      <c r="I267" s="5">
        <f t="shared" si="17"/>
        <v>0</v>
      </c>
      <c r="J267" s="5">
        <f t="shared" si="18"/>
        <v>0</v>
      </c>
      <c r="K267" s="5">
        <f t="shared" si="19"/>
        <v>0</v>
      </c>
    </row>
    <row r="268" spans="1:11" x14ac:dyDescent="0.3">
      <c r="A268" t="s">
        <v>275</v>
      </c>
      <c r="B268" t="s">
        <v>595</v>
      </c>
      <c r="C268" s="4">
        <f>VLOOKUP(A268, [1]Tbl2425!$B$8:$G$327,6,0)</f>
        <v>0</v>
      </c>
      <c r="D268" s="4">
        <f>VLOOKUP(A268, [2]Tbl2425!$B$8:$G$327,6,0)</f>
        <v>86300.91</v>
      </c>
      <c r="E268" s="5">
        <f t="shared" si="16"/>
        <v>86300.91</v>
      </c>
      <c r="F268" s="10">
        <f>VLOOKUP(A268, [3]Sheet1!$B$5:$D$323,3,0)</f>
        <v>0.75</v>
      </c>
      <c r="G268" s="10">
        <f>VLOOKUP(A268, [3]Sheet1!$B$5:$E$323,4,0)</f>
        <v>0.25</v>
      </c>
      <c r="H268" s="10">
        <f>VLOOKUP(A268, [3]Sheet1!$B$5:$F$323,5,0)</f>
        <v>0</v>
      </c>
      <c r="I268" s="5">
        <f t="shared" si="17"/>
        <v>64725.682500000003</v>
      </c>
      <c r="J268" s="5">
        <f t="shared" si="18"/>
        <v>21575.227500000001</v>
      </c>
      <c r="K268" s="5">
        <f t="shared" si="19"/>
        <v>0</v>
      </c>
    </row>
    <row r="269" spans="1:11" x14ac:dyDescent="0.3">
      <c r="A269" t="s">
        <v>276</v>
      </c>
      <c r="B269" t="s">
        <v>596</v>
      </c>
      <c r="C269" s="4">
        <f>VLOOKUP(A269, [1]Tbl2425!$B$8:$G$327,6,0)</f>
        <v>23724.55</v>
      </c>
      <c r="D269" s="4">
        <f>VLOOKUP(A269, [2]Tbl2425!$B$8:$G$327,6,0)</f>
        <v>0</v>
      </c>
      <c r="E269" s="5">
        <f t="shared" si="16"/>
        <v>23724.55</v>
      </c>
      <c r="F269" s="10">
        <f>VLOOKUP(A269, [3]Sheet1!$B$5:$D$323,3,0)</f>
        <v>1</v>
      </c>
      <c r="G269" s="10">
        <f>VLOOKUP(A269, [3]Sheet1!$B$5:$E$323,4,0)</f>
        <v>0</v>
      </c>
      <c r="H269" s="10">
        <f>VLOOKUP(A269, [3]Sheet1!$B$5:$F$323,5,0)</f>
        <v>0</v>
      </c>
      <c r="I269" s="5">
        <f t="shared" si="17"/>
        <v>23724.55</v>
      </c>
      <c r="J269" s="5">
        <f t="shared" si="18"/>
        <v>0</v>
      </c>
      <c r="K269" s="5">
        <f t="shared" si="19"/>
        <v>0</v>
      </c>
    </row>
    <row r="270" spans="1:11" x14ac:dyDescent="0.3">
      <c r="A270" t="s">
        <v>277</v>
      </c>
      <c r="B270" t="s">
        <v>597</v>
      </c>
      <c r="C270" s="4">
        <f>VLOOKUP(A270, [1]Tbl2425!$B$8:$G$327,6,0)</f>
        <v>1333</v>
      </c>
      <c r="D270" s="4">
        <f>VLOOKUP(A270, [2]Tbl2425!$B$8:$G$327,6,0)</f>
        <v>5593.33</v>
      </c>
      <c r="E270" s="5">
        <f t="shared" si="16"/>
        <v>6926.33</v>
      </c>
      <c r="F270" s="10">
        <f>VLOOKUP(A270, [3]Sheet1!$B$5:$D$323,3,0)</f>
        <v>0.7</v>
      </c>
      <c r="G270" s="10">
        <f>VLOOKUP(A270, [3]Sheet1!$B$5:$E$323,4,0)</f>
        <v>0.3</v>
      </c>
      <c r="H270" s="10">
        <f>VLOOKUP(A270, [3]Sheet1!$B$5:$F$323,5,0)</f>
        <v>0</v>
      </c>
      <c r="I270" s="5">
        <f t="shared" si="17"/>
        <v>4848.4309999999996</v>
      </c>
      <c r="J270" s="5">
        <f t="shared" si="18"/>
        <v>2077.8989999999999</v>
      </c>
      <c r="K270" s="5">
        <f t="shared" si="19"/>
        <v>0</v>
      </c>
    </row>
    <row r="271" spans="1:11" x14ac:dyDescent="0.3">
      <c r="A271" t="s">
        <v>278</v>
      </c>
      <c r="B271" t="s">
        <v>598</v>
      </c>
      <c r="C271" s="4">
        <f>VLOOKUP(A271, [1]Tbl2425!$B$8:$G$327,6,0)</f>
        <v>0</v>
      </c>
      <c r="D271" s="4">
        <f>VLOOKUP(A271, [2]Tbl2425!$B$8:$G$327,6,0)</f>
        <v>0</v>
      </c>
      <c r="E271" s="5">
        <f t="shared" si="16"/>
        <v>0</v>
      </c>
      <c r="F271" s="10">
        <f>VLOOKUP(A271, [3]Sheet1!$B$5:$D$323,3,0)</f>
        <v>1</v>
      </c>
      <c r="G271" s="10">
        <f>VLOOKUP(A271, [3]Sheet1!$B$5:$E$323,4,0)</f>
        <v>0</v>
      </c>
      <c r="H271" s="10">
        <f>VLOOKUP(A271, [3]Sheet1!$B$5:$F$323,5,0)</f>
        <v>0</v>
      </c>
      <c r="I271" s="5">
        <f t="shared" si="17"/>
        <v>0</v>
      </c>
      <c r="J271" s="5">
        <f t="shared" si="18"/>
        <v>0</v>
      </c>
      <c r="K271" s="5">
        <f t="shared" si="19"/>
        <v>0</v>
      </c>
    </row>
    <row r="272" spans="1:11" x14ac:dyDescent="0.3">
      <c r="A272" t="s">
        <v>279</v>
      </c>
      <c r="B272" t="s">
        <v>599</v>
      </c>
      <c r="C272" s="4">
        <f>VLOOKUP(A272, [1]Tbl2425!$B$8:$G$327,6,0)</f>
        <v>137115.14000000001</v>
      </c>
      <c r="D272" s="4">
        <f>VLOOKUP(A272, [2]Tbl2425!$B$8:$G$327,6,0)</f>
        <v>0</v>
      </c>
      <c r="E272" s="5">
        <f t="shared" si="16"/>
        <v>137115.14000000001</v>
      </c>
      <c r="F272" s="10">
        <f>VLOOKUP(A272, [3]Sheet1!$B$5:$D$323,3,0)</f>
        <v>1</v>
      </c>
      <c r="G272" s="10">
        <f>VLOOKUP(A272, [3]Sheet1!$B$5:$E$323,4,0)</f>
        <v>0</v>
      </c>
      <c r="H272" s="10">
        <f>VLOOKUP(A272, [3]Sheet1!$B$5:$F$323,5,0)</f>
        <v>0</v>
      </c>
      <c r="I272" s="5">
        <f t="shared" si="17"/>
        <v>137115.14000000001</v>
      </c>
      <c r="J272" s="5">
        <f t="shared" si="18"/>
        <v>0</v>
      </c>
      <c r="K272" s="5">
        <f t="shared" si="19"/>
        <v>0</v>
      </c>
    </row>
    <row r="273" spans="1:11" x14ac:dyDescent="0.3">
      <c r="A273" t="s">
        <v>280</v>
      </c>
      <c r="B273" t="s">
        <v>600</v>
      </c>
      <c r="C273" s="4">
        <f>VLOOKUP(A273, [1]Tbl2425!$B$8:$G$327,6,0)</f>
        <v>21364.54</v>
      </c>
      <c r="D273" s="4">
        <f>VLOOKUP(A273, [2]Tbl2425!$B$8:$G$327,6,0)</f>
        <v>16584.09</v>
      </c>
      <c r="E273" s="5">
        <f t="shared" si="16"/>
        <v>37948.630000000005</v>
      </c>
      <c r="F273" s="10">
        <f>VLOOKUP(A273, [3]Sheet1!$B$5:$D$323,3,0)</f>
        <v>0.56000000000000005</v>
      </c>
      <c r="G273" s="10">
        <f>VLOOKUP(A273, [3]Sheet1!$B$5:$E$323,4,0)</f>
        <v>0.44</v>
      </c>
      <c r="H273" s="10">
        <f>VLOOKUP(A273, [3]Sheet1!$B$5:$F$323,5,0)</f>
        <v>0</v>
      </c>
      <c r="I273" s="5">
        <f t="shared" si="17"/>
        <v>21251.232800000005</v>
      </c>
      <c r="J273" s="5">
        <f t="shared" si="18"/>
        <v>16697.397200000003</v>
      </c>
      <c r="K273" s="5">
        <f t="shared" si="19"/>
        <v>0</v>
      </c>
    </row>
    <row r="274" spans="1:11" x14ac:dyDescent="0.3">
      <c r="A274" t="s">
        <v>281</v>
      </c>
      <c r="B274" t="s">
        <v>601</v>
      </c>
      <c r="C274" s="4">
        <f>VLOOKUP(A274, [1]Tbl2425!$B$8:$G$327,6,0)</f>
        <v>0</v>
      </c>
      <c r="D274" s="4">
        <f>VLOOKUP(A274, [2]Tbl2425!$B$8:$G$327,6,0)</f>
        <v>0</v>
      </c>
      <c r="E274" s="5">
        <f t="shared" si="16"/>
        <v>0</v>
      </c>
      <c r="F274" s="10">
        <f>VLOOKUP(A274, [3]Sheet1!$B$5:$D$323,3,0)</f>
        <v>1</v>
      </c>
      <c r="G274" s="10">
        <f>VLOOKUP(A274, [3]Sheet1!$B$5:$E$323,4,0)</f>
        <v>0</v>
      </c>
      <c r="H274" s="10">
        <f>VLOOKUP(A274, [3]Sheet1!$B$5:$F$323,5,0)</f>
        <v>0</v>
      </c>
      <c r="I274" s="5">
        <f t="shared" si="17"/>
        <v>0</v>
      </c>
      <c r="J274" s="5">
        <f t="shared" si="18"/>
        <v>0</v>
      </c>
      <c r="K274" s="5">
        <f t="shared" si="19"/>
        <v>0</v>
      </c>
    </row>
    <row r="275" spans="1:11" x14ac:dyDescent="0.3">
      <c r="A275" t="s">
        <v>282</v>
      </c>
      <c r="B275" t="s">
        <v>602</v>
      </c>
      <c r="C275" s="4">
        <f>VLOOKUP(A275, [1]Tbl2425!$B$8:$G$327,6,0)</f>
        <v>0</v>
      </c>
      <c r="D275" s="4">
        <f>VLOOKUP(A275, [2]Tbl2425!$B$8:$G$327,6,0)</f>
        <v>2655</v>
      </c>
      <c r="E275" s="5">
        <f t="shared" si="16"/>
        <v>2655</v>
      </c>
      <c r="F275" s="10">
        <f>VLOOKUP(A275, [3]Sheet1!$B$5:$D$323,3,0)</f>
        <v>1</v>
      </c>
      <c r="G275" s="10">
        <f>VLOOKUP(A275, [3]Sheet1!$B$5:$E$323,4,0)</f>
        <v>0</v>
      </c>
      <c r="H275" s="10">
        <f>VLOOKUP(A275, [3]Sheet1!$B$5:$F$323,5,0)</f>
        <v>0</v>
      </c>
      <c r="I275" s="5">
        <f t="shared" si="17"/>
        <v>2655</v>
      </c>
      <c r="J275" s="5">
        <f t="shared" si="18"/>
        <v>0</v>
      </c>
      <c r="K275" s="5">
        <f t="shared" si="19"/>
        <v>0</v>
      </c>
    </row>
    <row r="276" spans="1:11" x14ac:dyDescent="0.3">
      <c r="A276" t="s">
        <v>283</v>
      </c>
      <c r="B276" t="s">
        <v>603</v>
      </c>
      <c r="C276" s="4">
        <f>VLOOKUP(A276, [1]Tbl2425!$B$8:$G$327,6,0)</f>
        <v>0</v>
      </c>
      <c r="D276" s="4">
        <f>VLOOKUP(A276, [2]Tbl2425!$B$8:$G$327,6,0)</f>
        <v>0</v>
      </c>
      <c r="E276" s="5">
        <f t="shared" si="16"/>
        <v>0</v>
      </c>
      <c r="F276" s="10">
        <f>VLOOKUP(A276, [3]Sheet1!$B$5:$D$323,3,0)</f>
        <v>1</v>
      </c>
      <c r="G276" s="10">
        <f>VLOOKUP(A276, [3]Sheet1!$B$5:$E$323,4,0)</f>
        <v>0</v>
      </c>
      <c r="H276" s="10">
        <f>VLOOKUP(A276, [3]Sheet1!$B$5:$F$323,5,0)</f>
        <v>0</v>
      </c>
      <c r="I276" s="5">
        <f t="shared" si="17"/>
        <v>0</v>
      </c>
      <c r="J276" s="5">
        <f t="shared" si="18"/>
        <v>0</v>
      </c>
      <c r="K276" s="5">
        <f t="shared" si="19"/>
        <v>0</v>
      </c>
    </row>
    <row r="277" spans="1:11" x14ac:dyDescent="0.3">
      <c r="A277" t="s">
        <v>284</v>
      </c>
      <c r="B277" t="s">
        <v>604</v>
      </c>
      <c r="C277" s="4">
        <f>VLOOKUP(A277, [1]Tbl2425!$B$8:$G$327,6,0)</f>
        <v>215391.34</v>
      </c>
      <c r="D277" s="4">
        <f>VLOOKUP(A277, [2]Tbl2425!$B$8:$G$327,6,0)</f>
        <v>53928.800000000003</v>
      </c>
      <c r="E277" s="5">
        <f t="shared" si="16"/>
        <v>269320.14</v>
      </c>
      <c r="F277" s="10">
        <f>VLOOKUP(A277, [3]Sheet1!$B$5:$D$323,3,0)</f>
        <v>1</v>
      </c>
      <c r="G277" s="10">
        <f>VLOOKUP(A277, [3]Sheet1!$B$5:$E$323,4,0)</f>
        <v>0</v>
      </c>
      <c r="H277" s="10">
        <f>VLOOKUP(A277, [3]Sheet1!$B$5:$F$323,5,0)</f>
        <v>0</v>
      </c>
      <c r="I277" s="5">
        <f t="shared" si="17"/>
        <v>269320.14</v>
      </c>
      <c r="J277" s="5">
        <f t="shared" si="18"/>
        <v>0</v>
      </c>
      <c r="K277" s="5">
        <f t="shared" si="19"/>
        <v>0</v>
      </c>
    </row>
    <row r="278" spans="1:11" x14ac:dyDescent="0.3">
      <c r="A278" t="s">
        <v>285</v>
      </c>
      <c r="B278" t="s">
        <v>605</v>
      </c>
      <c r="C278" s="4">
        <f>VLOOKUP(A278, [1]Tbl2425!$B$8:$G$327,6,0)</f>
        <v>58901.36</v>
      </c>
      <c r="D278" s="4">
        <f>VLOOKUP(A278, [2]Tbl2425!$B$8:$G$327,6,0)</f>
        <v>0</v>
      </c>
      <c r="E278" s="5">
        <f t="shared" si="16"/>
        <v>58901.36</v>
      </c>
      <c r="F278" s="10">
        <f>VLOOKUP(A278, [3]Sheet1!$B$5:$D$323,3,0)</f>
        <v>1</v>
      </c>
      <c r="G278" s="10">
        <f>VLOOKUP(A278, [3]Sheet1!$B$5:$E$323,4,0)</f>
        <v>0</v>
      </c>
      <c r="H278" s="10">
        <f>VLOOKUP(A278, [3]Sheet1!$B$5:$F$323,5,0)</f>
        <v>0</v>
      </c>
      <c r="I278" s="5">
        <f t="shared" si="17"/>
        <v>58901.36</v>
      </c>
      <c r="J278" s="5">
        <f t="shared" si="18"/>
        <v>0</v>
      </c>
      <c r="K278" s="5">
        <f t="shared" si="19"/>
        <v>0</v>
      </c>
    </row>
    <row r="279" spans="1:11" x14ac:dyDescent="0.3">
      <c r="A279" t="s">
        <v>286</v>
      </c>
      <c r="B279" t="s">
        <v>606</v>
      </c>
      <c r="C279" s="4">
        <f>VLOOKUP(A279, [1]Tbl2425!$B$8:$G$327,6,0)</f>
        <v>0</v>
      </c>
      <c r="D279" s="4">
        <f>VLOOKUP(A279, [2]Tbl2425!$B$8:$G$327,6,0)</f>
        <v>0</v>
      </c>
      <c r="E279" s="5">
        <f t="shared" si="16"/>
        <v>0</v>
      </c>
      <c r="F279" s="10">
        <f>VLOOKUP(A279, [3]Sheet1!$B$5:$D$323,3,0)</f>
        <v>0.5</v>
      </c>
      <c r="G279" s="10">
        <f>VLOOKUP(A279, [3]Sheet1!$B$5:$E$323,4,0)</f>
        <v>0.5</v>
      </c>
      <c r="H279" s="10">
        <f>VLOOKUP(A279, [3]Sheet1!$B$5:$F$323,5,0)</f>
        <v>0</v>
      </c>
      <c r="I279" s="5">
        <f t="shared" si="17"/>
        <v>0</v>
      </c>
      <c r="J279" s="5">
        <f t="shared" si="18"/>
        <v>0</v>
      </c>
      <c r="K279" s="5">
        <f t="shared" si="19"/>
        <v>0</v>
      </c>
    </row>
    <row r="280" spans="1:11" x14ac:dyDescent="0.3">
      <c r="A280" t="s">
        <v>287</v>
      </c>
      <c r="B280" t="s">
        <v>607</v>
      </c>
      <c r="C280" s="4">
        <f>VLOOKUP(A280, [1]Tbl2425!$B$8:$G$327,6,0)</f>
        <v>0</v>
      </c>
      <c r="D280" s="4">
        <f>VLOOKUP(A280, [2]Tbl2425!$B$8:$G$327,6,0)</f>
        <v>0</v>
      </c>
      <c r="E280" s="5">
        <f t="shared" si="16"/>
        <v>0</v>
      </c>
      <c r="F280" s="10">
        <f>VLOOKUP(A280, [3]Sheet1!$B$5:$D$323,3,0)</f>
        <v>1</v>
      </c>
      <c r="G280" s="10">
        <f>VLOOKUP(A280, [3]Sheet1!$B$5:$E$323,4,0)</f>
        <v>0</v>
      </c>
      <c r="H280" s="10">
        <f>VLOOKUP(A280, [3]Sheet1!$B$5:$F$323,5,0)</f>
        <v>0</v>
      </c>
      <c r="I280" s="5">
        <f t="shared" si="17"/>
        <v>0</v>
      </c>
      <c r="J280" s="5">
        <f t="shared" si="18"/>
        <v>0</v>
      </c>
      <c r="K280" s="5">
        <f t="shared" si="19"/>
        <v>0</v>
      </c>
    </row>
    <row r="281" spans="1:11" x14ac:dyDescent="0.3">
      <c r="A281" t="s">
        <v>288</v>
      </c>
      <c r="B281" t="s">
        <v>608</v>
      </c>
      <c r="C281" s="4">
        <f>VLOOKUP(A281, [1]Tbl2425!$B$8:$G$327,6,0)</f>
        <v>0</v>
      </c>
      <c r="D281" s="4">
        <f>VLOOKUP(A281, [2]Tbl2425!$B$8:$G$327,6,0)</f>
        <v>0</v>
      </c>
      <c r="E281" s="5">
        <f t="shared" si="16"/>
        <v>0</v>
      </c>
      <c r="F281" s="10">
        <f>VLOOKUP(A281, [3]Sheet1!$B$5:$D$323,3,0)</f>
        <v>1</v>
      </c>
      <c r="G281" s="10">
        <f>VLOOKUP(A281, [3]Sheet1!$B$5:$E$323,4,0)</f>
        <v>0</v>
      </c>
      <c r="H281" s="10">
        <f>VLOOKUP(A281, [3]Sheet1!$B$5:$F$323,5,0)</f>
        <v>0</v>
      </c>
      <c r="I281" s="5">
        <f t="shared" si="17"/>
        <v>0</v>
      </c>
      <c r="J281" s="5">
        <f t="shared" si="18"/>
        <v>0</v>
      </c>
      <c r="K281" s="5">
        <f t="shared" si="19"/>
        <v>0</v>
      </c>
    </row>
    <row r="282" spans="1:11" x14ac:dyDescent="0.3">
      <c r="A282" t="s">
        <v>289</v>
      </c>
      <c r="B282" t="s">
        <v>609</v>
      </c>
      <c r="C282" s="4">
        <f>VLOOKUP(A282, [1]Tbl2425!$B$8:$G$327,6,0)</f>
        <v>10130.51</v>
      </c>
      <c r="D282" s="4">
        <f>VLOOKUP(A282, [2]Tbl2425!$B$8:$G$327,6,0)</f>
        <v>0</v>
      </c>
      <c r="E282" s="5">
        <f t="shared" si="16"/>
        <v>10130.51</v>
      </c>
      <c r="F282" s="10">
        <f>VLOOKUP(A282, [3]Sheet1!$B$5:$D$323,3,0)</f>
        <v>1</v>
      </c>
      <c r="G282" s="10">
        <f>VLOOKUP(A282, [3]Sheet1!$B$5:$E$323,4,0)</f>
        <v>0</v>
      </c>
      <c r="H282" s="10">
        <f>VLOOKUP(A282, [3]Sheet1!$B$5:$F$323,5,0)</f>
        <v>0</v>
      </c>
      <c r="I282" s="5">
        <f t="shared" si="17"/>
        <v>10130.51</v>
      </c>
      <c r="J282" s="5">
        <f t="shared" si="18"/>
        <v>0</v>
      </c>
      <c r="K282" s="5">
        <f t="shared" si="19"/>
        <v>0</v>
      </c>
    </row>
    <row r="283" spans="1:11" x14ac:dyDescent="0.3">
      <c r="A283" t="s">
        <v>290</v>
      </c>
      <c r="B283" t="s">
        <v>610</v>
      </c>
      <c r="C283" s="4">
        <f>VLOOKUP(A283, [1]Tbl2425!$B$8:$G$327,6,0)</f>
        <v>0</v>
      </c>
      <c r="D283" s="4">
        <f>VLOOKUP(A283, [2]Tbl2425!$B$8:$G$327,6,0)</f>
        <v>263577.57</v>
      </c>
      <c r="E283" s="5">
        <f t="shared" si="16"/>
        <v>263577.57</v>
      </c>
      <c r="F283" s="10">
        <f>VLOOKUP(A283, [3]Sheet1!$B$5:$D$323,3,0)</f>
        <v>1</v>
      </c>
      <c r="G283" s="10">
        <f>VLOOKUP(A283, [3]Sheet1!$B$5:$E$323,4,0)</f>
        <v>0</v>
      </c>
      <c r="H283" s="10">
        <f>VLOOKUP(A283, [3]Sheet1!$B$5:$F$323,5,0)</f>
        <v>0</v>
      </c>
      <c r="I283" s="5">
        <f t="shared" si="17"/>
        <v>263577.57</v>
      </c>
      <c r="J283" s="5">
        <f t="shared" si="18"/>
        <v>0</v>
      </c>
      <c r="K283" s="5">
        <f t="shared" si="19"/>
        <v>0</v>
      </c>
    </row>
    <row r="284" spans="1:11" x14ac:dyDescent="0.3">
      <c r="A284" t="s">
        <v>291</v>
      </c>
      <c r="B284" t="s">
        <v>611</v>
      </c>
      <c r="C284" s="4">
        <f>VLOOKUP(A284, [1]Tbl2425!$B$8:$G$327,6,0)</f>
        <v>221707.15</v>
      </c>
      <c r="D284" s="4">
        <f>VLOOKUP(A284, [2]Tbl2425!$B$8:$G$327,6,0)</f>
        <v>0</v>
      </c>
      <c r="E284" s="5">
        <f t="shared" si="16"/>
        <v>221707.15</v>
      </c>
      <c r="F284" s="10">
        <f>VLOOKUP(A284, [3]Sheet1!$B$5:$D$323,3,0)</f>
        <v>1</v>
      </c>
      <c r="G284" s="10">
        <f>VLOOKUP(A284, [3]Sheet1!$B$5:$E$323,4,0)</f>
        <v>0</v>
      </c>
      <c r="H284" s="10">
        <f>VLOOKUP(A284, [3]Sheet1!$B$5:$F$323,5,0)</f>
        <v>0</v>
      </c>
      <c r="I284" s="5">
        <f t="shared" si="17"/>
        <v>221707.15</v>
      </c>
      <c r="J284" s="5">
        <f t="shared" si="18"/>
        <v>0</v>
      </c>
      <c r="K284" s="5">
        <f t="shared" si="19"/>
        <v>0</v>
      </c>
    </row>
    <row r="285" spans="1:11" x14ac:dyDescent="0.3">
      <c r="A285" t="s">
        <v>292</v>
      </c>
      <c r="B285" t="s">
        <v>612</v>
      </c>
      <c r="C285" s="4">
        <f>VLOOKUP(A285, [1]Tbl2425!$B$8:$G$327,6,0)</f>
        <v>0</v>
      </c>
      <c r="D285" s="4">
        <f>VLOOKUP(A285, [2]Tbl2425!$B$8:$G$327,6,0)</f>
        <v>5619.88</v>
      </c>
      <c r="E285" s="5">
        <f t="shared" si="16"/>
        <v>5619.88</v>
      </c>
      <c r="F285" s="10">
        <f>VLOOKUP(A285, [3]Sheet1!$B$5:$D$323,3,0)</f>
        <v>0</v>
      </c>
      <c r="G285" s="10">
        <f>VLOOKUP(A285, [3]Sheet1!$B$5:$E$323,4,0)</f>
        <v>1</v>
      </c>
      <c r="H285" s="10">
        <f>VLOOKUP(A285, [3]Sheet1!$B$5:$F$323,5,0)</f>
        <v>0</v>
      </c>
      <c r="I285" s="5">
        <f t="shared" si="17"/>
        <v>0</v>
      </c>
      <c r="J285" s="5">
        <f t="shared" si="18"/>
        <v>5619.88</v>
      </c>
      <c r="K285" s="5">
        <f t="shared" si="19"/>
        <v>0</v>
      </c>
    </row>
    <row r="286" spans="1:11" x14ac:dyDescent="0.3">
      <c r="A286" t="s">
        <v>293</v>
      </c>
      <c r="B286" t="s">
        <v>613</v>
      </c>
      <c r="C286" s="4">
        <f>VLOOKUP(A286, [1]Tbl2425!$B$8:$G$327,6,0)</f>
        <v>0</v>
      </c>
      <c r="D286" s="4">
        <f>VLOOKUP(A286, [2]Tbl2425!$B$8:$G$327,6,0)</f>
        <v>18717.07</v>
      </c>
      <c r="E286" s="5">
        <f t="shared" si="16"/>
        <v>18717.07</v>
      </c>
      <c r="F286" s="10">
        <f>VLOOKUP(A286, [3]Sheet1!$B$5:$D$323,3,0)</f>
        <v>0.75</v>
      </c>
      <c r="G286" s="10">
        <f>VLOOKUP(A286, [3]Sheet1!$B$5:$E$323,4,0)</f>
        <v>0.25</v>
      </c>
      <c r="H286" s="10">
        <f>VLOOKUP(A286, [3]Sheet1!$B$5:$F$323,5,0)</f>
        <v>0</v>
      </c>
      <c r="I286" s="5">
        <f t="shared" si="17"/>
        <v>14037.8025</v>
      </c>
      <c r="J286" s="5">
        <f t="shared" si="18"/>
        <v>4679.2674999999999</v>
      </c>
      <c r="K286" s="5">
        <f t="shared" si="19"/>
        <v>0</v>
      </c>
    </row>
    <row r="287" spans="1:11" x14ac:dyDescent="0.3">
      <c r="A287" t="s">
        <v>294</v>
      </c>
      <c r="B287" t="s">
        <v>614</v>
      </c>
      <c r="C287" s="4">
        <f>VLOOKUP(A287, [1]Tbl2425!$B$8:$G$327,6,0)</f>
        <v>11312.18</v>
      </c>
      <c r="D287" s="4">
        <f>VLOOKUP(A287, [2]Tbl2425!$B$8:$G$327,6,0)</f>
        <v>0</v>
      </c>
      <c r="E287" s="5">
        <f t="shared" si="16"/>
        <v>11312.18</v>
      </c>
      <c r="F287" s="10">
        <f>VLOOKUP(A287, [3]Sheet1!$B$5:$D$323,3,0)</f>
        <v>1</v>
      </c>
      <c r="G287" s="10">
        <f>VLOOKUP(A287, [3]Sheet1!$B$5:$E$323,4,0)</f>
        <v>0</v>
      </c>
      <c r="H287" s="10">
        <f>VLOOKUP(A287, [3]Sheet1!$B$5:$F$323,5,0)</f>
        <v>0</v>
      </c>
      <c r="I287" s="5">
        <f t="shared" si="17"/>
        <v>11312.18</v>
      </c>
      <c r="J287" s="5">
        <f t="shared" si="18"/>
        <v>0</v>
      </c>
      <c r="K287" s="5">
        <f t="shared" si="19"/>
        <v>0</v>
      </c>
    </row>
    <row r="288" spans="1:11" x14ac:dyDescent="0.3">
      <c r="A288" t="s">
        <v>295</v>
      </c>
      <c r="B288" t="s">
        <v>615</v>
      </c>
      <c r="C288" s="4">
        <f>VLOOKUP(A288, [1]Tbl2425!$B$8:$G$327,6,0)</f>
        <v>42651.54</v>
      </c>
      <c r="D288" s="4">
        <f>VLOOKUP(A288, [2]Tbl2425!$B$8:$G$327,6,0)</f>
        <v>0</v>
      </c>
      <c r="E288" s="5">
        <f t="shared" si="16"/>
        <v>42651.54</v>
      </c>
      <c r="F288" s="10">
        <f>VLOOKUP(A288, [3]Sheet1!$B$5:$D$323,3,0)</f>
        <v>1</v>
      </c>
      <c r="G288" s="10">
        <f>VLOOKUP(A288, [3]Sheet1!$B$5:$E$323,4,0)</f>
        <v>0</v>
      </c>
      <c r="H288" s="10">
        <f>VLOOKUP(A288, [3]Sheet1!$B$5:$F$323,5,0)</f>
        <v>0</v>
      </c>
      <c r="I288" s="5">
        <f t="shared" si="17"/>
        <v>42651.54</v>
      </c>
      <c r="J288" s="5">
        <f t="shared" si="18"/>
        <v>0</v>
      </c>
      <c r="K288" s="5">
        <f t="shared" si="19"/>
        <v>0</v>
      </c>
    </row>
    <row r="289" spans="1:11" x14ac:dyDescent="0.3">
      <c r="A289" t="s">
        <v>296</v>
      </c>
      <c r="B289" t="s">
        <v>616</v>
      </c>
      <c r="C289" s="4">
        <f>VLOOKUP(A289, [1]Tbl2425!$B$8:$G$327,6,0)</f>
        <v>0</v>
      </c>
      <c r="D289" s="4">
        <f>VLOOKUP(A289, [2]Tbl2425!$B$8:$G$327,6,0)</f>
        <v>0</v>
      </c>
      <c r="E289" s="5">
        <f t="shared" si="16"/>
        <v>0</v>
      </c>
      <c r="F289" s="10">
        <f>VLOOKUP(A289, [3]Sheet1!$B$5:$D$323,3,0)</f>
        <v>1</v>
      </c>
      <c r="G289" s="10">
        <f>VLOOKUP(A289, [3]Sheet1!$B$5:$E$323,4,0)</f>
        <v>0</v>
      </c>
      <c r="H289" s="10">
        <f>VLOOKUP(A289, [3]Sheet1!$B$5:$F$323,5,0)</f>
        <v>0</v>
      </c>
      <c r="I289" s="5">
        <f t="shared" si="17"/>
        <v>0</v>
      </c>
      <c r="J289" s="5">
        <f t="shared" si="18"/>
        <v>0</v>
      </c>
      <c r="K289" s="5">
        <f t="shared" si="19"/>
        <v>0</v>
      </c>
    </row>
    <row r="290" spans="1:11" x14ac:dyDescent="0.3">
      <c r="A290" t="s">
        <v>297</v>
      </c>
      <c r="B290" t="s">
        <v>617</v>
      </c>
      <c r="C290" s="4">
        <f>VLOOKUP(A290, [1]Tbl2425!$B$8:$G$327,6,0)</f>
        <v>670.08</v>
      </c>
      <c r="D290" s="4">
        <f>VLOOKUP(A290, [2]Tbl2425!$B$8:$G$327,6,0)</f>
        <v>0</v>
      </c>
      <c r="E290" s="5">
        <f t="shared" si="16"/>
        <v>670.08</v>
      </c>
      <c r="F290" s="10">
        <f>VLOOKUP(A290, [3]Sheet1!$B$5:$D$323,3,0)</f>
        <v>1</v>
      </c>
      <c r="G290" s="10">
        <f>VLOOKUP(A290, [3]Sheet1!$B$5:$E$323,4,0)</f>
        <v>0</v>
      </c>
      <c r="H290" s="10">
        <f>VLOOKUP(A290, [3]Sheet1!$B$5:$F$323,5,0)</f>
        <v>0</v>
      </c>
      <c r="I290" s="5">
        <f t="shared" si="17"/>
        <v>670.08</v>
      </c>
      <c r="J290" s="5">
        <f t="shared" si="18"/>
        <v>0</v>
      </c>
      <c r="K290" s="5">
        <f t="shared" si="19"/>
        <v>0</v>
      </c>
    </row>
    <row r="291" spans="1:11" s="13" customFormat="1" x14ac:dyDescent="0.3">
      <c r="A291" s="13" t="s">
        <v>298</v>
      </c>
      <c r="B291" s="13" t="s">
        <v>618</v>
      </c>
      <c r="C291" s="14">
        <f>VLOOKUP(A291, [1]Tbl2425!$B$8:$G$327,6,0)</f>
        <v>8872.94</v>
      </c>
      <c r="D291" s="14">
        <f>VLOOKUP(A291, [2]Tbl2425!$B$8:$G$327,6,0)</f>
        <v>0</v>
      </c>
      <c r="E291" s="15">
        <f t="shared" si="16"/>
        <v>8872.94</v>
      </c>
      <c r="F291" s="16">
        <v>1</v>
      </c>
      <c r="G291" s="16">
        <v>0</v>
      </c>
      <c r="H291" s="16">
        <v>0</v>
      </c>
      <c r="I291" s="15">
        <f t="shared" si="17"/>
        <v>8872.94</v>
      </c>
      <c r="J291" s="15">
        <f t="shared" si="18"/>
        <v>0</v>
      </c>
      <c r="K291" s="15">
        <f t="shared" si="19"/>
        <v>0</v>
      </c>
    </row>
    <row r="292" spans="1:11" x14ac:dyDescent="0.3">
      <c r="A292" t="s">
        <v>299</v>
      </c>
      <c r="B292" t="s">
        <v>619</v>
      </c>
      <c r="C292" s="4">
        <f>VLOOKUP(A292, [1]Tbl2425!$B$8:$G$327,6,0)</f>
        <v>0</v>
      </c>
      <c r="D292" s="4">
        <f>VLOOKUP(A292, [2]Tbl2425!$B$8:$G$327,6,0)</f>
        <v>566.19000000000005</v>
      </c>
      <c r="E292" s="5">
        <f t="shared" si="16"/>
        <v>566.19000000000005</v>
      </c>
      <c r="F292" s="10">
        <f>VLOOKUP(A292, [3]Sheet1!$B$5:$D$323,3,0)</f>
        <v>1</v>
      </c>
      <c r="G292" s="10">
        <f>VLOOKUP(A292, [3]Sheet1!$B$5:$E$323,4,0)</f>
        <v>0</v>
      </c>
      <c r="H292" s="10">
        <f>VLOOKUP(A292, [3]Sheet1!$B$5:$F$323,5,0)</f>
        <v>0</v>
      </c>
      <c r="I292" s="5">
        <f t="shared" si="17"/>
        <v>566.19000000000005</v>
      </c>
      <c r="J292" s="5">
        <f t="shared" si="18"/>
        <v>0</v>
      </c>
      <c r="K292" s="5">
        <f t="shared" si="19"/>
        <v>0</v>
      </c>
    </row>
    <row r="293" spans="1:11" x14ac:dyDescent="0.3">
      <c r="A293" t="s">
        <v>300</v>
      </c>
      <c r="B293" t="s">
        <v>620</v>
      </c>
      <c r="C293" s="4">
        <f>VLOOKUP(A293, [1]Tbl2425!$B$8:$G$327,6,0)</f>
        <v>0</v>
      </c>
      <c r="D293" s="4">
        <f>VLOOKUP(A293, [2]Tbl2425!$B$8:$G$327,6,0)</f>
        <v>0</v>
      </c>
      <c r="E293" s="5">
        <f t="shared" si="16"/>
        <v>0</v>
      </c>
      <c r="F293" s="10">
        <f>VLOOKUP(A293, [3]Sheet1!$B$5:$D$323,3,0)</f>
        <v>1</v>
      </c>
      <c r="G293" s="10">
        <f>VLOOKUP(A293, [3]Sheet1!$B$5:$E$323,4,0)</f>
        <v>0</v>
      </c>
      <c r="H293" s="10">
        <f>VLOOKUP(A293, [3]Sheet1!$B$5:$F$323,5,0)</f>
        <v>0</v>
      </c>
      <c r="I293" s="5">
        <f t="shared" si="17"/>
        <v>0</v>
      </c>
      <c r="J293" s="5">
        <f t="shared" si="18"/>
        <v>0</v>
      </c>
      <c r="K293" s="5">
        <f t="shared" si="19"/>
        <v>0</v>
      </c>
    </row>
    <row r="294" spans="1:11" x14ac:dyDescent="0.3">
      <c r="A294" t="s">
        <v>301</v>
      </c>
      <c r="B294" t="s">
        <v>621</v>
      </c>
      <c r="C294" s="4">
        <f>VLOOKUP(A294, [1]Tbl2425!$B$8:$G$327,6,0)</f>
        <v>15887.54</v>
      </c>
      <c r="D294" s="4">
        <f>VLOOKUP(A294, [2]Tbl2425!$B$8:$G$327,6,0)</f>
        <v>5735.74</v>
      </c>
      <c r="E294" s="5">
        <f t="shared" si="16"/>
        <v>21623.279999999999</v>
      </c>
      <c r="F294" s="10">
        <f>VLOOKUP(A294, [3]Sheet1!$B$5:$D$323,3,0)</f>
        <v>1</v>
      </c>
      <c r="G294" s="10">
        <f>VLOOKUP(A294, [3]Sheet1!$B$5:$E$323,4,0)</f>
        <v>0</v>
      </c>
      <c r="H294" s="10">
        <f>VLOOKUP(A294, [3]Sheet1!$B$5:$F$323,5,0)</f>
        <v>0</v>
      </c>
      <c r="I294" s="5">
        <f t="shared" si="17"/>
        <v>21623.279999999999</v>
      </c>
      <c r="J294" s="5">
        <f t="shared" si="18"/>
        <v>0</v>
      </c>
      <c r="K294" s="5">
        <f t="shared" si="19"/>
        <v>0</v>
      </c>
    </row>
    <row r="295" spans="1:11" x14ac:dyDescent="0.3">
      <c r="A295" t="s">
        <v>302</v>
      </c>
      <c r="B295" t="s">
        <v>622</v>
      </c>
      <c r="C295" s="4">
        <f>VLOOKUP(A295, [1]Tbl2425!$B$8:$G$327,6,0)</f>
        <v>0</v>
      </c>
      <c r="D295" s="4">
        <f>VLOOKUP(A295, [2]Tbl2425!$B$8:$G$327,6,0)</f>
        <v>1277.1199999999999</v>
      </c>
      <c r="E295" s="5">
        <f t="shared" si="16"/>
        <v>1277.1199999999999</v>
      </c>
      <c r="F295" s="10">
        <f>VLOOKUP(A295, [3]Sheet1!$B$5:$D$323,3,0)</f>
        <v>0</v>
      </c>
      <c r="G295" s="10">
        <f>VLOOKUP(A295, [3]Sheet1!$B$5:$E$323,4,0)</f>
        <v>1</v>
      </c>
      <c r="H295" s="10">
        <f>VLOOKUP(A295, [3]Sheet1!$B$5:$F$323,5,0)</f>
        <v>0</v>
      </c>
      <c r="I295" s="5">
        <f t="shared" si="17"/>
        <v>0</v>
      </c>
      <c r="J295" s="5">
        <f t="shared" si="18"/>
        <v>1277.1199999999999</v>
      </c>
      <c r="K295" s="5">
        <f t="shared" si="19"/>
        <v>0</v>
      </c>
    </row>
    <row r="296" spans="1:11" x14ac:dyDescent="0.3">
      <c r="A296" t="s">
        <v>303</v>
      </c>
      <c r="B296" t="s">
        <v>623</v>
      </c>
      <c r="C296" s="4">
        <f>VLOOKUP(A296, [1]Tbl2425!$B$8:$G$327,6,0)</f>
        <v>0</v>
      </c>
      <c r="D296" s="4">
        <f>VLOOKUP(A296, [2]Tbl2425!$B$8:$G$327,6,0)</f>
        <v>5707.95</v>
      </c>
      <c r="E296" s="5">
        <f t="shared" si="16"/>
        <v>5707.95</v>
      </c>
      <c r="F296" s="10">
        <f>VLOOKUP(A296, [3]Sheet1!$B$5:$D$323,3,0)</f>
        <v>1</v>
      </c>
      <c r="G296" s="10">
        <f>VLOOKUP(A296, [3]Sheet1!$B$5:$E$323,4,0)</f>
        <v>0</v>
      </c>
      <c r="H296" s="10">
        <f>VLOOKUP(A296, [3]Sheet1!$B$5:$F$323,5,0)</f>
        <v>0</v>
      </c>
      <c r="I296" s="5">
        <f t="shared" si="17"/>
        <v>5707.95</v>
      </c>
      <c r="J296" s="5">
        <f t="shared" si="18"/>
        <v>0</v>
      </c>
      <c r="K296" s="5">
        <f t="shared" si="19"/>
        <v>0</v>
      </c>
    </row>
    <row r="297" spans="1:11" x14ac:dyDescent="0.3">
      <c r="A297" t="s">
        <v>304</v>
      </c>
      <c r="B297" t="s">
        <v>624</v>
      </c>
      <c r="C297" s="4">
        <f>VLOOKUP(A297, [1]Tbl2425!$B$8:$G$327,6,0)</f>
        <v>0</v>
      </c>
      <c r="D297" s="4">
        <f>VLOOKUP(A297, [2]Tbl2425!$B$8:$G$327,6,0)</f>
        <v>0</v>
      </c>
      <c r="E297" s="5">
        <f t="shared" si="16"/>
        <v>0</v>
      </c>
      <c r="F297" s="10">
        <f>VLOOKUP(A297, [3]Sheet1!$B$5:$D$323,3,0)</f>
        <v>1</v>
      </c>
      <c r="G297" s="10">
        <f>VLOOKUP(A297, [3]Sheet1!$B$5:$E$323,4,0)</f>
        <v>0</v>
      </c>
      <c r="H297" s="10">
        <f>VLOOKUP(A297, [3]Sheet1!$B$5:$F$323,5,0)</f>
        <v>0</v>
      </c>
      <c r="I297" s="5">
        <f t="shared" si="17"/>
        <v>0</v>
      </c>
      <c r="J297" s="5">
        <f t="shared" si="18"/>
        <v>0</v>
      </c>
      <c r="K297" s="5">
        <f t="shared" si="19"/>
        <v>0</v>
      </c>
    </row>
    <row r="298" spans="1:11" x14ac:dyDescent="0.3">
      <c r="A298" t="s">
        <v>305</v>
      </c>
      <c r="B298" t="s">
        <v>625</v>
      </c>
      <c r="C298" s="4">
        <f>VLOOKUP(A298, [1]Tbl2425!$B$8:$G$327,6,0)</f>
        <v>9042.09</v>
      </c>
      <c r="D298" s="4">
        <f>VLOOKUP(A298, [2]Tbl2425!$B$8:$G$327,6,0)</f>
        <v>0</v>
      </c>
      <c r="E298" s="5">
        <f t="shared" si="16"/>
        <v>9042.09</v>
      </c>
      <c r="F298" s="10">
        <f>VLOOKUP(A298, [3]Sheet1!$B$5:$D$323,3,0)</f>
        <v>1</v>
      </c>
      <c r="G298" s="10">
        <f>VLOOKUP(A298, [3]Sheet1!$B$5:$E$323,4,0)</f>
        <v>0</v>
      </c>
      <c r="H298" s="10">
        <f>VLOOKUP(A298, [3]Sheet1!$B$5:$F$323,5,0)</f>
        <v>0</v>
      </c>
      <c r="I298" s="5">
        <f t="shared" si="17"/>
        <v>9042.09</v>
      </c>
      <c r="J298" s="5">
        <f t="shared" si="18"/>
        <v>0</v>
      </c>
      <c r="K298" s="5">
        <f t="shared" si="19"/>
        <v>0</v>
      </c>
    </row>
    <row r="299" spans="1:11" x14ac:dyDescent="0.3">
      <c r="A299" t="s">
        <v>306</v>
      </c>
      <c r="B299" t="s">
        <v>626</v>
      </c>
      <c r="C299" s="4">
        <f>VLOOKUP(A299, [1]Tbl2425!$B$8:$G$327,6,0)</f>
        <v>0</v>
      </c>
      <c r="D299" s="4">
        <f>VLOOKUP(A299, [2]Tbl2425!$B$8:$G$327,6,0)</f>
        <v>0</v>
      </c>
      <c r="E299" s="5">
        <f t="shared" si="16"/>
        <v>0</v>
      </c>
      <c r="F299" s="10">
        <f>VLOOKUP(A299, [3]Sheet1!$B$5:$D$323,3,0)</f>
        <v>1</v>
      </c>
      <c r="G299" s="10">
        <f>VLOOKUP(A299, [3]Sheet1!$B$5:$E$323,4,0)</f>
        <v>0</v>
      </c>
      <c r="H299" s="10">
        <f>VLOOKUP(A299, [3]Sheet1!$B$5:$F$323,5,0)</f>
        <v>0</v>
      </c>
      <c r="I299" s="5">
        <f t="shared" si="17"/>
        <v>0</v>
      </c>
      <c r="J299" s="5">
        <f t="shared" si="18"/>
        <v>0</v>
      </c>
      <c r="K299" s="5">
        <f t="shared" si="19"/>
        <v>0</v>
      </c>
    </row>
    <row r="300" spans="1:11" x14ac:dyDescent="0.3">
      <c r="A300" t="s">
        <v>307</v>
      </c>
      <c r="B300" t="s">
        <v>627</v>
      </c>
      <c r="C300" s="4">
        <f>VLOOKUP(A300, [1]Tbl2425!$B$8:$G$327,6,0)</f>
        <v>0</v>
      </c>
      <c r="D300" s="4">
        <f>VLOOKUP(A300, [2]Tbl2425!$B$8:$G$327,6,0)</f>
        <v>0</v>
      </c>
      <c r="E300" s="5">
        <f t="shared" si="16"/>
        <v>0</v>
      </c>
      <c r="F300" s="10">
        <f>VLOOKUP(A300, [3]Sheet1!$B$5:$D$323,3,0)</f>
        <v>1</v>
      </c>
      <c r="G300" s="10">
        <f>VLOOKUP(A300, [3]Sheet1!$B$5:$E$323,4,0)</f>
        <v>0</v>
      </c>
      <c r="H300" s="10">
        <f>VLOOKUP(A300, [3]Sheet1!$B$5:$F$323,5,0)</f>
        <v>0</v>
      </c>
      <c r="I300" s="5">
        <f t="shared" si="17"/>
        <v>0</v>
      </c>
      <c r="J300" s="5">
        <f t="shared" si="18"/>
        <v>0</v>
      </c>
      <c r="K300" s="5">
        <f t="shared" si="19"/>
        <v>0</v>
      </c>
    </row>
    <row r="301" spans="1:11" x14ac:dyDescent="0.3">
      <c r="A301" t="s">
        <v>308</v>
      </c>
      <c r="B301" t="s">
        <v>628</v>
      </c>
      <c r="C301" s="4">
        <f>VLOOKUP(A301, [1]Tbl2425!$B$8:$G$327,6,0)</f>
        <v>0</v>
      </c>
      <c r="D301" s="4">
        <f>VLOOKUP(A301, [2]Tbl2425!$B$8:$G$327,6,0)</f>
        <v>0</v>
      </c>
      <c r="E301" s="5">
        <f t="shared" si="16"/>
        <v>0</v>
      </c>
      <c r="F301" s="10">
        <f>VLOOKUP(A301, [3]Sheet1!$B$5:$D$323,3,0)</f>
        <v>1</v>
      </c>
      <c r="G301" s="10">
        <f>VLOOKUP(A301, [3]Sheet1!$B$5:$E$323,4,0)</f>
        <v>0</v>
      </c>
      <c r="H301" s="10">
        <f>VLOOKUP(A301, [3]Sheet1!$B$5:$F$323,5,0)</f>
        <v>0</v>
      </c>
      <c r="I301" s="5">
        <f t="shared" si="17"/>
        <v>0</v>
      </c>
      <c r="J301" s="5">
        <f t="shared" si="18"/>
        <v>0</v>
      </c>
      <c r="K301" s="5">
        <f t="shared" si="19"/>
        <v>0</v>
      </c>
    </row>
    <row r="302" spans="1:11" x14ac:dyDescent="0.3">
      <c r="A302" t="s">
        <v>309</v>
      </c>
      <c r="B302" t="s">
        <v>629</v>
      </c>
      <c r="C302" s="4">
        <f>VLOOKUP(A302, [1]Tbl2425!$B$8:$G$327,6,0)</f>
        <v>0</v>
      </c>
      <c r="D302" s="4">
        <f>VLOOKUP(A302, [2]Tbl2425!$B$8:$G$327,6,0)</f>
        <v>0</v>
      </c>
      <c r="E302" s="5">
        <f t="shared" si="16"/>
        <v>0</v>
      </c>
      <c r="F302" s="10">
        <f>VLOOKUP(A302, [3]Sheet1!$B$5:$D$323,3,0)</f>
        <v>1</v>
      </c>
      <c r="G302" s="10">
        <f>VLOOKUP(A302, [3]Sheet1!$B$5:$E$323,4,0)</f>
        <v>0</v>
      </c>
      <c r="H302" s="10">
        <f>VLOOKUP(A302, [3]Sheet1!$B$5:$F$323,5,0)</f>
        <v>0</v>
      </c>
      <c r="I302" s="5">
        <f t="shared" si="17"/>
        <v>0</v>
      </c>
      <c r="J302" s="5">
        <f t="shared" si="18"/>
        <v>0</v>
      </c>
      <c r="K302" s="5">
        <f t="shared" si="19"/>
        <v>0</v>
      </c>
    </row>
    <row r="303" spans="1:11" x14ac:dyDescent="0.3">
      <c r="A303" t="s">
        <v>310</v>
      </c>
      <c r="B303" t="s">
        <v>630</v>
      </c>
      <c r="C303" s="4">
        <f>VLOOKUP(A303, [1]Tbl2425!$B$8:$G$327,6,0)</f>
        <v>0</v>
      </c>
      <c r="D303" s="4">
        <f>VLOOKUP(A303, [2]Tbl2425!$B$8:$G$327,6,0)</f>
        <v>0</v>
      </c>
      <c r="E303" s="5">
        <f t="shared" si="16"/>
        <v>0</v>
      </c>
      <c r="F303" s="10">
        <f>VLOOKUP(A303, [3]Sheet1!$B$5:$D$323,3,0)</f>
        <v>1</v>
      </c>
      <c r="G303" s="10">
        <f>VLOOKUP(A303, [3]Sheet1!$B$5:$E$323,4,0)</f>
        <v>0</v>
      </c>
      <c r="H303" s="10">
        <f>VLOOKUP(A303, [3]Sheet1!$B$5:$F$323,5,0)</f>
        <v>0</v>
      </c>
      <c r="I303" s="5">
        <f t="shared" si="17"/>
        <v>0</v>
      </c>
      <c r="J303" s="5">
        <f t="shared" si="18"/>
        <v>0</v>
      </c>
      <c r="K303" s="5">
        <f t="shared" si="19"/>
        <v>0</v>
      </c>
    </row>
    <row r="304" spans="1:11" x14ac:dyDescent="0.3">
      <c r="A304" t="s">
        <v>311</v>
      </c>
      <c r="B304" t="s">
        <v>631</v>
      </c>
      <c r="C304" s="4">
        <f>VLOOKUP(A304, [1]Tbl2425!$B$8:$G$327,6,0)</f>
        <v>0</v>
      </c>
      <c r="D304" s="4">
        <f>VLOOKUP(A304, [2]Tbl2425!$B$8:$G$327,6,0)</f>
        <v>2957.41</v>
      </c>
      <c r="E304" s="5">
        <f t="shared" si="16"/>
        <v>2957.41</v>
      </c>
      <c r="F304" s="10">
        <f>VLOOKUP(A304, [3]Sheet1!$B$5:$D$323,3,0)</f>
        <v>1</v>
      </c>
      <c r="G304" s="10">
        <f>VLOOKUP(A304, [3]Sheet1!$B$5:$E$323,4,0)</f>
        <v>0</v>
      </c>
      <c r="H304" s="10">
        <f>VLOOKUP(A304, [3]Sheet1!$B$5:$F$323,5,0)</f>
        <v>0</v>
      </c>
      <c r="I304" s="5">
        <f t="shared" si="17"/>
        <v>2957.41</v>
      </c>
      <c r="J304" s="5">
        <f t="shared" si="18"/>
        <v>0</v>
      </c>
      <c r="K304" s="5">
        <f t="shared" si="19"/>
        <v>0</v>
      </c>
    </row>
    <row r="305" spans="1:11" x14ac:dyDescent="0.3">
      <c r="A305" t="s">
        <v>312</v>
      </c>
      <c r="B305" t="s">
        <v>632</v>
      </c>
      <c r="C305" s="4">
        <f>VLOOKUP(A305, [1]Tbl2425!$B$8:$G$327,6,0)</f>
        <v>0</v>
      </c>
      <c r="D305" s="4">
        <f>VLOOKUP(A305, [2]Tbl2425!$B$8:$G$327,6,0)</f>
        <v>0</v>
      </c>
      <c r="E305" s="5">
        <f t="shared" si="16"/>
        <v>0</v>
      </c>
      <c r="F305" s="10">
        <f>VLOOKUP(A305, [3]Sheet1!$B$5:$D$323,3,0)</f>
        <v>0.75</v>
      </c>
      <c r="G305" s="10">
        <f>VLOOKUP(A305, [3]Sheet1!$B$5:$E$323,4,0)</f>
        <v>0.25</v>
      </c>
      <c r="H305" s="10">
        <f>VLOOKUP(A305, [3]Sheet1!$B$5:$F$323,5,0)</f>
        <v>0</v>
      </c>
      <c r="I305" s="5">
        <f t="shared" si="17"/>
        <v>0</v>
      </c>
      <c r="J305" s="5">
        <f t="shared" si="18"/>
        <v>0</v>
      </c>
      <c r="K305" s="5">
        <f t="shared" si="19"/>
        <v>0</v>
      </c>
    </row>
    <row r="306" spans="1:11" x14ac:dyDescent="0.3">
      <c r="A306" t="s">
        <v>313</v>
      </c>
      <c r="B306" t="s">
        <v>633</v>
      </c>
      <c r="C306" s="4">
        <f>VLOOKUP(A306, [1]Tbl2425!$B$8:$G$327,6,0)</f>
        <v>42964.73</v>
      </c>
      <c r="D306" s="4">
        <f>VLOOKUP(A306, [2]Tbl2425!$B$8:$G$327,6,0)</f>
        <v>52375.519999999997</v>
      </c>
      <c r="E306" s="5">
        <f t="shared" si="16"/>
        <v>95340.25</v>
      </c>
      <c r="F306" s="10">
        <f>VLOOKUP(A306, [3]Sheet1!$B$5:$D$323,3,0)</f>
        <v>1</v>
      </c>
      <c r="G306" s="10">
        <f>VLOOKUP(A306, [3]Sheet1!$B$5:$E$323,4,0)</f>
        <v>0</v>
      </c>
      <c r="H306" s="10">
        <f>VLOOKUP(A306, [3]Sheet1!$B$5:$F$323,5,0)</f>
        <v>0</v>
      </c>
      <c r="I306" s="5">
        <f t="shared" si="17"/>
        <v>95340.25</v>
      </c>
      <c r="J306" s="5">
        <f t="shared" si="18"/>
        <v>0</v>
      </c>
      <c r="K306" s="5">
        <f t="shared" si="19"/>
        <v>0</v>
      </c>
    </row>
    <row r="307" spans="1:11" x14ac:dyDescent="0.3">
      <c r="A307" t="s">
        <v>314</v>
      </c>
      <c r="B307" t="s">
        <v>634</v>
      </c>
      <c r="C307" s="4">
        <f>VLOOKUP(A307, [1]Tbl2425!$B$8:$G$327,6,0)</f>
        <v>0</v>
      </c>
      <c r="D307" s="4">
        <f>VLOOKUP(A307, [2]Tbl2425!$B$8:$G$327,6,0)</f>
        <v>0</v>
      </c>
      <c r="E307" s="5">
        <f t="shared" si="16"/>
        <v>0</v>
      </c>
      <c r="F307" s="10">
        <f>VLOOKUP(A307, [3]Sheet1!$B$5:$D$323,3,0)</f>
        <v>1</v>
      </c>
      <c r="G307" s="10">
        <f>VLOOKUP(A307, [3]Sheet1!$B$5:$E$323,4,0)</f>
        <v>0</v>
      </c>
      <c r="H307" s="10">
        <f>VLOOKUP(A307, [3]Sheet1!$B$5:$F$323,5,0)</f>
        <v>0</v>
      </c>
      <c r="I307" s="5">
        <f t="shared" si="17"/>
        <v>0</v>
      </c>
      <c r="J307" s="5">
        <f t="shared" si="18"/>
        <v>0</v>
      </c>
      <c r="K307" s="5">
        <f t="shared" si="19"/>
        <v>0</v>
      </c>
    </row>
    <row r="308" spans="1:11" x14ac:dyDescent="0.3">
      <c r="A308" t="s">
        <v>315</v>
      </c>
      <c r="B308" t="s">
        <v>635</v>
      </c>
      <c r="C308" s="4">
        <f>VLOOKUP(A308, [1]Tbl2425!$B$8:$G$327,6,0)</f>
        <v>165854.51999999999</v>
      </c>
      <c r="D308" s="4">
        <f>VLOOKUP(A308, [2]Tbl2425!$B$8:$G$327,6,0)</f>
        <v>0</v>
      </c>
      <c r="E308" s="5">
        <f t="shared" si="16"/>
        <v>165854.51999999999</v>
      </c>
      <c r="F308" s="10">
        <f>VLOOKUP(A308, [3]Sheet1!$B$5:$D$323,3,0)</f>
        <v>1</v>
      </c>
      <c r="G308" s="10">
        <f>VLOOKUP(A308, [3]Sheet1!$B$5:$E$323,4,0)</f>
        <v>0</v>
      </c>
      <c r="H308" s="10">
        <f>VLOOKUP(A308, [3]Sheet1!$B$5:$F$323,5,0)</f>
        <v>0</v>
      </c>
      <c r="I308" s="5">
        <f t="shared" si="17"/>
        <v>165854.51999999999</v>
      </c>
      <c r="J308" s="5">
        <f t="shared" si="18"/>
        <v>0</v>
      </c>
      <c r="K308" s="5">
        <f t="shared" si="19"/>
        <v>0</v>
      </c>
    </row>
    <row r="309" spans="1:11" x14ac:dyDescent="0.3">
      <c r="A309" t="s">
        <v>316</v>
      </c>
      <c r="B309" t="s">
        <v>636</v>
      </c>
      <c r="C309" s="6">
        <f>VLOOKUP(A309, [1]Tbl2425!$B$8:$G$327,6,0)</f>
        <v>0</v>
      </c>
      <c r="D309" s="6">
        <f>VLOOKUP(A309, [2]Tbl2425!$B$8:$G$327,6,0)</f>
        <v>0</v>
      </c>
      <c r="E309" s="5">
        <f t="shared" si="16"/>
        <v>0</v>
      </c>
      <c r="F309" s="11">
        <f>VLOOKUP(A309, [3]Sheet1!$B$5:$D$323,3,0)</f>
        <v>0.8</v>
      </c>
      <c r="G309" s="11">
        <f>VLOOKUP(A309, [3]Sheet1!$B$5:$E$323,4,0)</f>
        <v>0.2</v>
      </c>
      <c r="H309" s="11">
        <f>VLOOKUP(A309, [3]Sheet1!$B$5:$F$323,5,0)</f>
        <v>0</v>
      </c>
      <c r="I309" s="5">
        <f t="shared" si="17"/>
        <v>0</v>
      </c>
      <c r="J309" s="5">
        <f t="shared" si="18"/>
        <v>0</v>
      </c>
      <c r="K309" s="5">
        <f t="shared" si="19"/>
        <v>0</v>
      </c>
    </row>
    <row r="310" spans="1:11" x14ac:dyDescent="0.3">
      <c r="A310" t="s">
        <v>317</v>
      </c>
      <c r="B310" t="s">
        <v>637</v>
      </c>
      <c r="C310" s="6">
        <f>VLOOKUP(A310, [1]Tbl2425!$B$8:$G$327,6,0)</f>
        <v>48886.46</v>
      </c>
      <c r="D310" s="6">
        <f>VLOOKUP(A310, [2]Tbl2425!$B$8:$G$327,6,0)</f>
        <v>7646.05</v>
      </c>
      <c r="E310" s="5">
        <f t="shared" si="16"/>
        <v>56532.51</v>
      </c>
      <c r="F310" s="11">
        <f>VLOOKUP(A310, [3]Sheet1!$B$5:$D$323,3,0)</f>
        <v>0.86399999999999999</v>
      </c>
      <c r="G310" s="11">
        <f>VLOOKUP(A310, [3]Sheet1!$B$5:$E$323,4,0)</f>
        <v>0.13600000000000001</v>
      </c>
      <c r="H310" s="11">
        <f>VLOOKUP(A310, [3]Sheet1!$B$5:$F$323,5,0)</f>
        <v>0</v>
      </c>
      <c r="I310" s="5">
        <f t="shared" si="17"/>
        <v>48844.088640000002</v>
      </c>
      <c r="J310" s="5">
        <f t="shared" si="18"/>
        <v>7688.4213600000012</v>
      </c>
      <c r="K310" s="5">
        <f t="shared" si="19"/>
        <v>0</v>
      </c>
    </row>
    <row r="311" spans="1:11" x14ac:dyDescent="0.3">
      <c r="A311" t="s">
        <v>318</v>
      </c>
      <c r="B311" t="s">
        <v>638</v>
      </c>
      <c r="C311" s="6">
        <f>VLOOKUP(A311, [1]Tbl2425!$B$8:$G$327,6,0)</f>
        <v>44290.71</v>
      </c>
      <c r="D311" s="6">
        <f>VLOOKUP(A311, [2]Tbl2425!$B$8:$G$327,6,0)</f>
        <v>0</v>
      </c>
      <c r="E311" s="5">
        <f t="shared" si="16"/>
        <v>44290.71</v>
      </c>
      <c r="F311" s="11">
        <f>VLOOKUP(A311, [3]Sheet1!$B$5:$D$323,3,0)</f>
        <v>1</v>
      </c>
      <c r="G311" s="11">
        <f>VLOOKUP(A311, [3]Sheet1!$B$5:$E$323,4,0)</f>
        <v>0</v>
      </c>
      <c r="H311" s="11">
        <f>VLOOKUP(A311, [3]Sheet1!$B$5:$F$323,5,0)</f>
        <v>0</v>
      </c>
      <c r="I311" s="5">
        <f t="shared" si="17"/>
        <v>44290.71</v>
      </c>
      <c r="J311" s="5">
        <f t="shared" si="18"/>
        <v>0</v>
      </c>
      <c r="K311" s="5">
        <f t="shared" si="19"/>
        <v>0</v>
      </c>
    </row>
    <row r="312" spans="1:11" x14ac:dyDescent="0.3">
      <c r="A312" t="s">
        <v>319</v>
      </c>
      <c r="B312" t="s">
        <v>639</v>
      </c>
      <c r="C312" s="6">
        <f>VLOOKUP(A312, [1]Tbl2425!$B$8:$G$327,6,0)</f>
        <v>23826.78</v>
      </c>
      <c r="D312" s="6">
        <f>VLOOKUP(A312, [2]Tbl2425!$B$8:$G$327,6,0)</f>
        <v>16834.36</v>
      </c>
      <c r="E312" s="5">
        <f t="shared" si="16"/>
        <v>40661.14</v>
      </c>
      <c r="F312" s="11">
        <f>VLOOKUP(A312, [3]Sheet1!$B$5:$D$323,3,0)</f>
        <v>0.58599999999999997</v>
      </c>
      <c r="G312" s="11">
        <f>VLOOKUP(A312, [3]Sheet1!$B$5:$E$323,4,0)</f>
        <v>0.41399999999999998</v>
      </c>
      <c r="H312" s="11">
        <f>VLOOKUP(A312, [3]Sheet1!$B$5:$F$323,5,0)</f>
        <v>0</v>
      </c>
      <c r="I312" s="5">
        <f t="shared" si="17"/>
        <v>23827.428039999999</v>
      </c>
      <c r="J312" s="5">
        <f t="shared" si="18"/>
        <v>16833.711960000001</v>
      </c>
      <c r="K312" s="5">
        <f t="shared" si="19"/>
        <v>0</v>
      </c>
    </row>
    <row r="313" spans="1:11" x14ac:dyDescent="0.3">
      <c r="A313" t="s">
        <v>320</v>
      </c>
      <c r="B313" t="s">
        <v>640</v>
      </c>
      <c r="C313" s="6">
        <f>VLOOKUP(A313, [1]Tbl2425!$B$8:$G$327,6,0)</f>
        <v>0</v>
      </c>
      <c r="D313" s="6">
        <f>VLOOKUP(A313, [2]Tbl2425!$B$8:$G$327,6,0)</f>
        <v>0</v>
      </c>
      <c r="E313" s="5">
        <f t="shared" si="16"/>
        <v>0</v>
      </c>
      <c r="F313" s="11">
        <f>VLOOKUP(A313, [3]Sheet1!$B$5:$D$323,3,0)</f>
        <v>1</v>
      </c>
      <c r="G313" s="11">
        <f>VLOOKUP(A313, [3]Sheet1!$B$5:$E$323,4,0)</f>
        <v>0</v>
      </c>
      <c r="H313" s="11">
        <f>VLOOKUP(A313, [3]Sheet1!$B$5:$F$323,5,0)</f>
        <v>0</v>
      </c>
      <c r="I313" s="5">
        <f t="shared" si="17"/>
        <v>0</v>
      </c>
      <c r="J313" s="5">
        <f t="shared" si="18"/>
        <v>0</v>
      </c>
      <c r="K313" s="5">
        <f t="shared" si="19"/>
        <v>0</v>
      </c>
    </row>
    <row r="314" spans="1:11" x14ac:dyDescent="0.3">
      <c r="A314" t="s">
        <v>321</v>
      </c>
      <c r="B314" t="s">
        <v>641</v>
      </c>
      <c r="C314" s="6">
        <f>VLOOKUP(A314, [1]Tbl2425!$B$8:$G$327,6,0)</f>
        <v>0</v>
      </c>
      <c r="D314" s="6">
        <f>VLOOKUP(A314, [2]Tbl2425!$B$8:$G$327,6,0)</f>
        <v>0</v>
      </c>
      <c r="E314" s="5">
        <f t="shared" si="16"/>
        <v>0</v>
      </c>
      <c r="F314" s="11">
        <f>VLOOKUP(A314, [3]Sheet1!$B$5:$D$323,3,0)</f>
        <v>1</v>
      </c>
      <c r="G314" s="11">
        <f>VLOOKUP(A314, [3]Sheet1!$B$5:$E$323,4,0)</f>
        <v>0</v>
      </c>
      <c r="H314" s="11">
        <f>VLOOKUP(A314, [3]Sheet1!$B$5:$F$323,5,0)</f>
        <v>0</v>
      </c>
      <c r="I314" s="5">
        <f t="shared" si="17"/>
        <v>0</v>
      </c>
      <c r="J314" s="5">
        <f t="shared" si="18"/>
        <v>0</v>
      </c>
      <c r="K314" s="5">
        <f t="shared" si="19"/>
        <v>0</v>
      </c>
    </row>
    <row r="315" spans="1:11" x14ac:dyDescent="0.3">
      <c r="A315" t="s">
        <v>322</v>
      </c>
      <c r="B315" t="s">
        <v>642</v>
      </c>
      <c r="C315" s="6">
        <f>VLOOKUP(A315, [1]Tbl2425!$B$8:$G$327,6,0)</f>
        <v>80356</v>
      </c>
      <c r="D315" s="6">
        <f>VLOOKUP(A315, [2]Tbl2425!$B$8:$G$327,6,0)</f>
        <v>0</v>
      </c>
      <c r="E315" s="5">
        <f t="shared" si="16"/>
        <v>80356</v>
      </c>
      <c r="F315" s="11">
        <f>VLOOKUP(A315, [3]Sheet1!$B$5:$D$323,3,0)</f>
        <v>0.9</v>
      </c>
      <c r="G315" s="11">
        <f>VLOOKUP(A315, [3]Sheet1!$B$5:$E$323,4,0)</f>
        <v>0.1</v>
      </c>
      <c r="H315" s="11">
        <f>VLOOKUP(A315, [3]Sheet1!$B$5:$F$323,5,0)</f>
        <v>0</v>
      </c>
      <c r="I315" s="5">
        <f t="shared" si="17"/>
        <v>72320.400000000009</v>
      </c>
      <c r="J315" s="5">
        <f t="shared" si="18"/>
        <v>8035.6</v>
      </c>
      <c r="K315" s="5">
        <f t="shared" si="19"/>
        <v>0</v>
      </c>
    </row>
    <row r="316" spans="1:11" x14ac:dyDescent="0.3">
      <c r="A316" t="s">
        <v>323</v>
      </c>
      <c r="B316" t="s">
        <v>643</v>
      </c>
      <c r="C316" s="6">
        <f>VLOOKUP(A316, [1]Tbl2425!$B$8:$G$327,6,0)</f>
        <v>72858.17</v>
      </c>
      <c r="D316" s="6">
        <f>VLOOKUP(A316, [2]Tbl2425!$B$8:$G$327,6,0)</f>
        <v>0</v>
      </c>
      <c r="E316" s="5">
        <f t="shared" si="16"/>
        <v>72858.17</v>
      </c>
      <c r="F316" s="11">
        <f>VLOOKUP(A316, [3]Sheet1!$B$5:$D$323,3,0)</f>
        <v>0.75</v>
      </c>
      <c r="G316" s="11">
        <f>VLOOKUP(A316, [3]Sheet1!$B$5:$E$323,4,0)</f>
        <v>0.25</v>
      </c>
      <c r="H316" s="11">
        <f>VLOOKUP(A316, [3]Sheet1!$B$5:$F$323,5,0)</f>
        <v>0</v>
      </c>
      <c r="I316" s="5">
        <f t="shared" si="17"/>
        <v>54643.627500000002</v>
      </c>
      <c r="J316" s="5">
        <f t="shared" si="18"/>
        <v>18214.5425</v>
      </c>
      <c r="K316" s="5">
        <f t="shared" si="19"/>
        <v>0</v>
      </c>
    </row>
    <row r="317" spans="1:11" x14ac:dyDescent="0.3">
      <c r="A317" t="s">
        <v>324</v>
      </c>
      <c r="B317" t="s">
        <v>644</v>
      </c>
      <c r="C317" s="6">
        <f>VLOOKUP(A317, [1]Tbl2425!$B$8:$G$327,6,0)</f>
        <v>211950.9</v>
      </c>
      <c r="D317" s="6">
        <f>VLOOKUP(A317, [2]Tbl2425!$B$8:$G$327,6,0)</f>
        <v>51487.71</v>
      </c>
      <c r="E317" s="5">
        <f t="shared" si="16"/>
        <v>263438.61</v>
      </c>
      <c r="F317" s="11">
        <f>VLOOKUP(A317, [3]Sheet1!$B$5:$D$323,3,0)</f>
        <v>0.8</v>
      </c>
      <c r="G317" s="11">
        <f>VLOOKUP(A317, [3]Sheet1!$B$5:$E$323,4,0)</f>
        <v>0.2</v>
      </c>
      <c r="H317" s="11">
        <f>VLOOKUP(A317, [3]Sheet1!$B$5:$F$323,5,0)</f>
        <v>0</v>
      </c>
      <c r="I317" s="5">
        <f t="shared" si="17"/>
        <v>210750.88800000001</v>
      </c>
      <c r="J317" s="5">
        <f t="shared" si="18"/>
        <v>52687.722000000002</v>
      </c>
      <c r="K317" s="5">
        <f t="shared" si="19"/>
        <v>0</v>
      </c>
    </row>
    <row r="318" spans="1:11" x14ac:dyDescent="0.3">
      <c r="A318" t="s">
        <v>325</v>
      </c>
      <c r="B318" t="s">
        <v>645</v>
      </c>
      <c r="C318" s="6">
        <f>VLOOKUP(A318, [1]Tbl2425!$B$8:$G$327,6,0)</f>
        <v>0</v>
      </c>
      <c r="D318" s="6">
        <f>VLOOKUP(A318, [2]Tbl2425!$B$8:$G$327,6,0)</f>
        <v>271120.15999999997</v>
      </c>
      <c r="E318" s="5">
        <f t="shared" si="16"/>
        <v>271120.15999999997</v>
      </c>
      <c r="F318" s="11">
        <f>VLOOKUP(A318, [3]Sheet1!$B$5:$D$323,3,0)</f>
        <v>0.6</v>
      </c>
      <c r="G318" s="11">
        <f>VLOOKUP(A318, [3]Sheet1!$B$5:$E$323,4,0)</f>
        <v>0.4</v>
      </c>
      <c r="H318" s="11">
        <f>VLOOKUP(A318, [3]Sheet1!$B$5:$F$323,5,0)</f>
        <v>0</v>
      </c>
      <c r="I318" s="5">
        <f t="shared" si="17"/>
        <v>162672.09599999999</v>
      </c>
      <c r="J318" s="5">
        <f t="shared" si="18"/>
        <v>108448.064</v>
      </c>
      <c r="K318" s="5">
        <f t="shared" si="19"/>
        <v>0</v>
      </c>
    </row>
    <row r="319" spans="1:11" x14ac:dyDescent="0.3">
      <c r="A319" t="s">
        <v>326</v>
      </c>
      <c r="B319" t="s">
        <v>646</v>
      </c>
      <c r="C319" s="6">
        <f>VLOOKUP(A319, [1]Tbl2425!$B$8:$G$327,6,0)</f>
        <v>0</v>
      </c>
      <c r="D319" s="6">
        <f>VLOOKUP(A319, [2]Tbl2425!$B$8:$G$327,6,0)</f>
        <v>0</v>
      </c>
      <c r="E319" s="5">
        <f t="shared" si="16"/>
        <v>0</v>
      </c>
      <c r="F319" s="11">
        <f>VLOOKUP(A319, [3]Sheet1!$B$5:$D$323,3,0)</f>
        <v>1</v>
      </c>
      <c r="G319" s="11">
        <f>VLOOKUP(A319, [3]Sheet1!$B$5:$E$323,4,0)</f>
        <v>0</v>
      </c>
      <c r="H319" s="11">
        <f>VLOOKUP(A319, [3]Sheet1!$B$5:$F$323,5,0)</f>
        <v>0</v>
      </c>
      <c r="I319" s="5">
        <f t="shared" si="17"/>
        <v>0</v>
      </c>
      <c r="J319" s="5">
        <f t="shared" si="18"/>
        <v>0</v>
      </c>
      <c r="K319" s="5">
        <f t="shared" si="19"/>
        <v>0</v>
      </c>
    </row>
    <row r="320" spans="1:11" ht="15" thickBot="1" x14ac:dyDescent="0.35">
      <c r="A320" s="17" t="s">
        <v>327</v>
      </c>
      <c r="B320" s="17" t="s">
        <v>647</v>
      </c>
      <c r="C320" s="18">
        <f>VLOOKUP(A320, [1]Tbl2425!$B$8:$G$327,6,0)</f>
        <v>0</v>
      </c>
      <c r="D320" s="18">
        <f>VLOOKUP(A320, [2]Tbl2425!$B$8:$G$327,6,0)</f>
        <v>0</v>
      </c>
      <c r="E320" s="19">
        <f t="shared" si="16"/>
        <v>0</v>
      </c>
      <c r="F320" s="20">
        <f>VLOOKUP(A320, [3]Sheet1!$B$5:$D$323,3,0)</f>
        <v>1</v>
      </c>
      <c r="G320" s="20">
        <f>VLOOKUP(A320, [3]Sheet1!$B$5:$E$323,4,0)</f>
        <v>0</v>
      </c>
      <c r="H320" s="20">
        <f>VLOOKUP(A320, [3]Sheet1!$B$5:$F$323,5,0)</f>
        <v>0</v>
      </c>
      <c r="I320" s="19">
        <f t="shared" si="17"/>
        <v>0</v>
      </c>
      <c r="J320" s="19">
        <f t="shared" si="18"/>
        <v>0</v>
      </c>
      <c r="K320" s="19">
        <f t="shared" si="19"/>
        <v>0</v>
      </c>
    </row>
    <row r="321" spans="1:11" ht="15" thickTop="1" x14ac:dyDescent="0.3">
      <c r="A321" t="s">
        <v>328</v>
      </c>
      <c r="B321" t="s">
        <v>648</v>
      </c>
      <c r="C321" s="21">
        <f>VLOOKUP(A321, [1]Tbl2425!$B$8:$G$327,6,0)</f>
        <v>25656597.849999998</v>
      </c>
      <c r="D321" s="21">
        <f>VLOOKUP(A321, [2]Tbl2425!$B$8:$G$327,6,0)</f>
        <v>5656917.0100000016</v>
      </c>
      <c r="E321" s="5">
        <f t="shared" si="16"/>
        <v>31313514.859999999</v>
      </c>
      <c r="F321" s="22"/>
      <c r="G321" s="22"/>
      <c r="H321" s="22"/>
      <c r="I321" s="5"/>
      <c r="J321" s="5"/>
      <c r="K321" s="5"/>
    </row>
    <row r="322" spans="1:11" s="7" customFormat="1" x14ac:dyDescent="0.3">
      <c r="A322" s="7" t="s">
        <v>651</v>
      </c>
      <c r="C322" s="8">
        <f>SUM(C2:C320)</f>
        <v>25656597.849999998</v>
      </c>
      <c r="D322" s="8">
        <f>SUM(D2:D320)</f>
        <v>5656917.0100000016</v>
      </c>
      <c r="E322" s="8">
        <f>SUM(E2:E320)</f>
        <v>31313514.859999999</v>
      </c>
      <c r="F322" s="12">
        <f>AVERAGE(F2:F320)</f>
        <v>0.80840125391849527</v>
      </c>
      <c r="G322" s="12">
        <f>AVERAGE(G2:G320)</f>
        <v>0.17721003134796237</v>
      </c>
      <c r="H322" s="12">
        <f>AVERAGE(H2:H320)</f>
        <v>1.4388714733542319E-2</v>
      </c>
      <c r="I322" s="8">
        <f>SUM(I2:I320)</f>
        <v>25974296.915069997</v>
      </c>
      <c r="J322" s="8">
        <f>SUM(J2:J320)</f>
        <v>4889442.01193</v>
      </c>
      <c r="K322" s="8">
        <f>SUM(K2:K320)</f>
        <v>449775.93300000008</v>
      </c>
    </row>
    <row r="323" spans="1:11" x14ac:dyDescent="0.3">
      <c r="C323" s="6"/>
      <c r="D323" s="6"/>
      <c r="F323" s="11"/>
      <c r="G323" s="11"/>
      <c r="H323" s="11"/>
    </row>
    <row r="324" spans="1:11" x14ac:dyDescent="0.3">
      <c r="C324" s="6"/>
      <c r="D324" s="6"/>
      <c r="F324" s="11"/>
      <c r="G324" s="11"/>
      <c r="H324" s="11"/>
    </row>
  </sheetData>
  <autoFilter ref="A1:K322" xr:uid="{CA6810D6-4947-4372-961D-DAFD72FF694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48EA-ED60-4529-960E-7A5F1C7DC159}">
  <dimension ref="A1:I324"/>
  <sheetViews>
    <sheetView tabSelected="1" workbookViewId="0">
      <pane ySplit="1" topLeftCell="A41" activePane="bottomLeft" state="frozen"/>
      <selection pane="bottomLeft"/>
    </sheetView>
  </sheetViews>
  <sheetFormatPr defaultRowHeight="14.4" x14ac:dyDescent="0.3"/>
  <cols>
    <col min="1" max="1" width="10.109375" bestFit="1" customWidth="1"/>
    <col min="2" max="2" width="51.88671875" bestFit="1" customWidth="1"/>
    <col min="3" max="3" width="15.77734375" style="4" bestFit="1" customWidth="1"/>
    <col min="4" max="4" width="18.44140625" style="4" bestFit="1" customWidth="1"/>
    <col min="5" max="5" width="13.88671875" bestFit="1" customWidth="1"/>
    <col min="6" max="6" width="8.5546875" style="10" bestFit="1" customWidth="1"/>
    <col min="7" max="7" width="10.77734375" style="10" bestFit="1" customWidth="1"/>
    <col min="8" max="8" width="20.109375" bestFit="1" customWidth="1"/>
    <col min="9" max="9" width="23.33203125" bestFit="1" customWidth="1"/>
  </cols>
  <sheetData>
    <row r="1" spans="1:9" s="1" customFormat="1" x14ac:dyDescent="0.3">
      <c r="A1" s="1" t="s">
        <v>0</v>
      </c>
      <c r="B1" s="1" t="s">
        <v>1</v>
      </c>
      <c r="C1" s="3" t="s">
        <v>652</v>
      </c>
      <c r="D1" s="3" t="s">
        <v>653</v>
      </c>
      <c r="E1" s="1" t="s">
        <v>4</v>
      </c>
      <c r="F1" s="9" t="s">
        <v>5</v>
      </c>
      <c r="G1" s="9" t="s">
        <v>6</v>
      </c>
      <c r="H1" s="2" t="s">
        <v>654</v>
      </c>
      <c r="I1" s="2" t="s">
        <v>655</v>
      </c>
    </row>
    <row r="2" spans="1:9" x14ac:dyDescent="0.3">
      <c r="A2" t="s">
        <v>9</v>
      </c>
      <c r="B2" t="s">
        <v>329</v>
      </c>
      <c r="C2" s="4">
        <f>VLOOKUP(A2,[1]Tbl2425!$B$8:$S$327,16,0)</f>
        <v>0</v>
      </c>
      <c r="D2" s="4">
        <f>VLOOKUP(A2,[1]Tbl2425!$B$8:$S$327,17,0)</f>
        <v>0</v>
      </c>
      <c r="E2" s="5">
        <f>C2+D2</f>
        <v>0</v>
      </c>
      <c r="F2" s="10">
        <f>VLOOKUP(A2, [3]Sheet1!$B$5:$H$323,6,0)</f>
        <v>1</v>
      </c>
      <c r="G2" s="10">
        <f>VLOOKUP(A2, [3]Sheet1!$B$5:$H$323,7,0)</f>
        <v>0</v>
      </c>
      <c r="H2" s="5">
        <f t="shared" ref="H2:H65" si="0">E2*F2</f>
        <v>0</v>
      </c>
      <c r="I2" s="5">
        <f t="shared" ref="I2:I65" si="1">E2*G2</f>
        <v>0</v>
      </c>
    </row>
    <row r="3" spans="1:9" x14ac:dyDescent="0.3">
      <c r="A3" t="s">
        <v>10</v>
      </c>
      <c r="B3" t="s">
        <v>330</v>
      </c>
      <c r="C3" s="4">
        <f>VLOOKUP(A3,[1]Tbl2425!$B$8:$S$327,16,0)</f>
        <v>0</v>
      </c>
      <c r="D3" s="4">
        <f>VLOOKUP(A3,[1]Tbl2425!$B$8:$S$327,17,0)</f>
        <v>0</v>
      </c>
      <c r="E3" s="5">
        <f t="shared" ref="E3:E66" si="2">C3+D3</f>
        <v>0</v>
      </c>
      <c r="F3" s="10">
        <f>VLOOKUP(A3, [3]Sheet1!$B$5:$H$323,6,0)</f>
        <v>1</v>
      </c>
      <c r="G3" s="10">
        <f>VLOOKUP(A3, [3]Sheet1!$B$5:$H$323,7,0)</f>
        <v>0</v>
      </c>
      <c r="H3" s="5">
        <f t="shared" si="0"/>
        <v>0</v>
      </c>
      <c r="I3" s="5">
        <f t="shared" si="1"/>
        <v>0</v>
      </c>
    </row>
    <row r="4" spans="1:9" x14ac:dyDescent="0.3">
      <c r="A4" t="s">
        <v>11</v>
      </c>
      <c r="B4" t="s">
        <v>331</v>
      </c>
      <c r="C4" s="4">
        <f>VLOOKUP(A4,[1]Tbl2425!$B$8:$S$327,16,0)</f>
        <v>0</v>
      </c>
      <c r="D4" s="4">
        <f>VLOOKUP(A4,[1]Tbl2425!$B$8:$S$327,17,0)</f>
        <v>0</v>
      </c>
      <c r="E4" s="5">
        <f t="shared" si="2"/>
        <v>0</v>
      </c>
      <c r="F4" s="10">
        <f>VLOOKUP(A4, [3]Sheet1!$B$5:$H$323,6,0)</f>
        <v>1</v>
      </c>
      <c r="G4" s="10">
        <f>VLOOKUP(A4, [3]Sheet1!$B$5:$H$323,7,0)</f>
        <v>0</v>
      </c>
      <c r="H4" s="5">
        <f t="shared" si="0"/>
        <v>0</v>
      </c>
      <c r="I4" s="5">
        <f t="shared" si="1"/>
        <v>0</v>
      </c>
    </row>
    <row r="5" spans="1:9" x14ac:dyDescent="0.3">
      <c r="A5" t="s">
        <v>12</v>
      </c>
      <c r="B5" t="s">
        <v>332</v>
      </c>
      <c r="C5" s="4">
        <f>VLOOKUP(A5,[1]Tbl2425!$B$8:$S$327,16,0)</f>
        <v>0</v>
      </c>
      <c r="D5" s="4">
        <f>VLOOKUP(A5,[1]Tbl2425!$B$8:$S$327,17,0)</f>
        <v>0</v>
      </c>
      <c r="E5" s="5">
        <f t="shared" si="2"/>
        <v>0</v>
      </c>
      <c r="F5" s="10">
        <f>VLOOKUP(A5, [3]Sheet1!$B$5:$H$323,6,0)</f>
        <v>1</v>
      </c>
      <c r="G5" s="10">
        <f>VLOOKUP(A5, [3]Sheet1!$B$5:$H$323,7,0)</f>
        <v>0</v>
      </c>
      <c r="H5" s="5">
        <f t="shared" si="0"/>
        <v>0</v>
      </c>
      <c r="I5" s="5">
        <f t="shared" si="1"/>
        <v>0</v>
      </c>
    </row>
    <row r="6" spans="1:9" x14ac:dyDescent="0.3">
      <c r="A6" t="s">
        <v>13</v>
      </c>
      <c r="B6" t="s">
        <v>333</v>
      </c>
      <c r="C6" s="4">
        <f>VLOOKUP(A6,[1]Tbl2425!$B$8:$S$327,16,0)</f>
        <v>0</v>
      </c>
      <c r="D6" s="4">
        <f>VLOOKUP(A6,[1]Tbl2425!$B$8:$S$327,17,0)</f>
        <v>-4635.28</v>
      </c>
      <c r="E6" s="5">
        <f t="shared" si="2"/>
        <v>-4635.28</v>
      </c>
      <c r="F6" s="10">
        <f>VLOOKUP(A6, [3]Sheet1!$B$5:$H$323,6,0)</f>
        <v>1</v>
      </c>
      <c r="G6" s="10">
        <f>VLOOKUP(A6, [3]Sheet1!$B$5:$H$323,7,0)</f>
        <v>0</v>
      </c>
      <c r="H6" s="5">
        <f t="shared" si="0"/>
        <v>-4635.28</v>
      </c>
      <c r="I6" s="5">
        <f t="shared" si="1"/>
        <v>0</v>
      </c>
    </row>
    <row r="7" spans="1:9" x14ac:dyDescent="0.3">
      <c r="A7" t="s">
        <v>14</v>
      </c>
      <c r="B7" t="s">
        <v>334</v>
      </c>
      <c r="C7" s="4">
        <f>VLOOKUP(A7,[1]Tbl2425!$B$8:$S$327,16,0)</f>
        <v>0</v>
      </c>
      <c r="D7" s="4">
        <f>VLOOKUP(A7,[1]Tbl2425!$B$8:$S$327,17,0)</f>
        <v>0</v>
      </c>
      <c r="E7" s="5">
        <f t="shared" si="2"/>
        <v>0</v>
      </c>
      <c r="F7" s="10">
        <f>VLOOKUP(A7, [3]Sheet1!$B$5:$H$323,6,0)</f>
        <v>1</v>
      </c>
      <c r="G7" s="10">
        <f>VLOOKUP(A7, [3]Sheet1!$B$5:$H$323,7,0)</f>
        <v>0</v>
      </c>
      <c r="H7" s="5">
        <f t="shared" si="0"/>
        <v>0</v>
      </c>
      <c r="I7" s="5">
        <f t="shared" si="1"/>
        <v>0</v>
      </c>
    </row>
    <row r="8" spans="1:9" x14ac:dyDescent="0.3">
      <c r="A8" t="s">
        <v>15</v>
      </c>
      <c r="B8" t="s">
        <v>335</v>
      </c>
      <c r="C8" s="4">
        <f>VLOOKUP(A8,[1]Tbl2425!$B$8:$S$327,16,0)</f>
        <v>0</v>
      </c>
      <c r="D8" s="4">
        <f>VLOOKUP(A8,[1]Tbl2425!$B$8:$S$327,17,0)</f>
        <v>0</v>
      </c>
      <c r="E8" s="5">
        <f t="shared" si="2"/>
        <v>0</v>
      </c>
      <c r="F8" s="10">
        <f>VLOOKUP(A8, [3]Sheet1!$B$5:$H$323,6,0)</f>
        <v>1</v>
      </c>
      <c r="G8" s="10">
        <f>VLOOKUP(A8, [3]Sheet1!$B$5:$H$323,7,0)</f>
        <v>0</v>
      </c>
      <c r="H8" s="5">
        <f t="shared" si="0"/>
        <v>0</v>
      </c>
      <c r="I8" s="5">
        <f t="shared" si="1"/>
        <v>0</v>
      </c>
    </row>
    <row r="9" spans="1:9" x14ac:dyDescent="0.3">
      <c r="A9" t="s">
        <v>16</v>
      </c>
      <c r="B9" t="s">
        <v>336</v>
      </c>
      <c r="C9" s="4">
        <f>VLOOKUP(A9,[1]Tbl2425!$B$8:$S$327,16,0)</f>
        <v>0</v>
      </c>
      <c r="D9" s="4">
        <f>VLOOKUP(A9,[1]Tbl2425!$B$8:$S$327,17,0)</f>
        <v>0</v>
      </c>
      <c r="E9" s="5">
        <f t="shared" si="2"/>
        <v>0</v>
      </c>
      <c r="F9" s="10">
        <f>VLOOKUP(A9, [3]Sheet1!$B$5:$H$323,6,0)</f>
        <v>1</v>
      </c>
      <c r="G9" s="10">
        <f>VLOOKUP(A9, [3]Sheet1!$B$5:$H$323,7,0)</f>
        <v>0</v>
      </c>
      <c r="H9" s="5">
        <f t="shared" si="0"/>
        <v>0</v>
      </c>
      <c r="I9" s="5">
        <f t="shared" si="1"/>
        <v>0</v>
      </c>
    </row>
    <row r="10" spans="1:9" x14ac:dyDescent="0.3">
      <c r="A10" t="s">
        <v>17</v>
      </c>
      <c r="B10" t="s">
        <v>337</v>
      </c>
      <c r="C10" s="4">
        <f>VLOOKUP(A10,[1]Tbl2425!$B$8:$S$327,16,0)</f>
        <v>0</v>
      </c>
      <c r="D10" s="4">
        <f>VLOOKUP(A10,[1]Tbl2425!$B$8:$S$327,17,0)</f>
        <v>-5977.48</v>
      </c>
      <c r="E10" s="5">
        <f t="shared" si="2"/>
        <v>-5977.48</v>
      </c>
      <c r="F10" s="10">
        <f>VLOOKUP(A10, [3]Sheet1!$B$5:$H$323,6,0)</f>
        <v>0</v>
      </c>
      <c r="G10" s="10">
        <f>VLOOKUP(A10, [3]Sheet1!$B$5:$H$323,7,0)</f>
        <v>1</v>
      </c>
      <c r="H10" s="5">
        <f t="shared" si="0"/>
        <v>0</v>
      </c>
      <c r="I10" s="5">
        <f t="shared" si="1"/>
        <v>-5977.48</v>
      </c>
    </row>
    <row r="11" spans="1:9" x14ac:dyDescent="0.3">
      <c r="A11" t="s">
        <v>18</v>
      </c>
      <c r="B11" t="s">
        <v>338</v>
      </c>
      <c r="C11" s="4">
        <f>VLOOKUP(A11,[1]Tbl2425!$B$8:$S$327,16,0)</f>
        <v>0</v>
      </c>
      <c r="D11" s="4">
        <f>VLOOKUP(A11,[1]Tbl2425!$B$8:$S$327,17,0)</f>
        <v>-6574.97</v>
      </c>
      <c r="E11" s="5">
        <f t="shared" si="2"/>
        <v>-6574.97</v>
      </c>
      <c r="F11" s="10">
        <f>VLOOKUP(A11, [3]Sheet1!$B$5:$H$323,6,0)</f>
        <v>0.5</v>
      </c>
      <c r="G11" s="10">
        <f>VLOOKUP(A11, [3]Sheet1!$B$5:$H$323,7,0)</f>
        <v>0.5</v>
      </c>
      <c r="H11" s="5">
        <f t="shared" si="0"/>
        <v>-3287.4850000000001</v>
      </c>
      <c r="I11" s="5">
        <f t="shared" si="1"/>
        <v>-3287.4850000000001</v>
      </c>
    </row>
    <row r="12" spans="1:9" x14ac:dyDescent="0.3">
      <c r="A12" t="s">
        <v>19</v>
      </c>
      <c r="B12" t="s">
        <v>339</v>
      </c>
      <c r="C12" s="4">
        <f>VLOOKUP(A12,[1]Tbl2425!$B$8:$S$327,16,0)</f>
        <v>0</v>
      </c>
      <c r="D12" s="4">
        <f>VLOOKUP(A12,[1]Tbl2425!$B$8:$S$327,17,0)</f>
        <v>0</v>
      </c>
      <c r="E12" s="5">
        <f t="shared" si="2"/>
        <v>0</v>
      </c>
      <c r="F12" s="10">
        <f>VLOOKUP(A12, [3]Sheet1!$B$5:$H$323,6,0)</f>
        <v>1</v>
      </c>
      <c r="G12" s="10">
        <f>VLOOKUP(A12, [3]Sheet1!$B$5:$H$323,7,0)</f>
        <v>0</v>
      </c>
      <c r="H12" s="5">
        <f t="shared" si="0"/>
        <v>0</v>
      </c>
      <c r="I12" s="5">
        <f t="shared" si="1"/>
        <v>0</v>
      </c>
    </row>
    <row r="13" spans="1:9" x14ac:dyDescent="0.3">
      <c r="A13" t="s">
        <v>20</v>
      </c>
      <c r="B13" t="s">
        <v>340</v>
      </c>
      <c r="C13" s="4">
        <f>VLOOKUP(A13,[1]Tbl2425!$B$8:$S$327,16,0)</f>
        <v>0</v>
      </c>
      <c r="D13" s="4">
        <f>VLOOKUP(A13,[1]Tbl2425!$B$8:$S$327,17,0)</f>
        <v>0</v>
      </c>
      <c r="E13" s="5">
        <f t="shared" si="2"/>
        <v>0</v>
      </c>
      <c r="F13" s="10">
        <f>VLOOKUP(A13, [3]Sheet1!$B$5:$H$323,6,0)</f>
        <v>1</v>
      </c>
      <c r="G13" s="10">
        <f>VLOOKUP(A13, [3]Sheet1!$B$5:$H$323,7,0)</f>
        <v>0</v>
      </c>
      <c r="H13" s="5">
        <f t="shared" si="0"/>
        <v>0</v>
      </c>
      <c r="I13" s="5">
        <f t="shared" si="1"/>
        <v>0</v>
      </c>
    </row>
    <row r="14" spans="1:9" x14ac:dyDescent="0.3">
      <c r="A14" t="s">
        <v>21</v>
      </c>
      <c r="B14" t="s">
        <v>341</v>
      </c>
      <c r="C14" s="4">
        <f>VLOOKUP(A14,[1]Tbl2425!$B$8:$S$327,16,0)</f>
        <v>0</v>
      </c>
      <c r="D14" s="4">
        <f>VLOOKUP(A14,[1]Tbl2425!$B$8:$S$327,17,0)</f>
        <v>0</v>
      </c>
      <c r="E14" s="5">
        <f t="shared" si="2"/>
        <v>0</v>
      </c>
      <c r="F14" s="10">
        <f>VLOOKUP(A14, [3]Sheet1!$B$5:$H$323,6,0)</f>
        <v>1</v>
      </c>
      <c r="G14" s="10">
        <f>VLOOKUP(A14, [3]Sheet1!$B$5:$H$323,7,0)</f>
        <v>0</v>
      </c>
      <c r="H14" s="5">
        <f t="shared" si="0"/>
        <v>0</v>
      </c>
      <c r="I14" s="5">
        <f t="shared" si="1"/>
        <v>0</v>
      </c>
    </row>
    <row r="15" spans="1:9" x14ac:dyDescent="0.3">
      <c r="A15" t="s">
        <v>22</v>
      </c>
      <c r="B15" t="s">
        <v>342</v>
      </c>
      <c r="C15" s="4">
        <f>VLOOKUP(A15,[1]Tbl2425!$B$8:$S$327,16,0)</f>
        <v>0</v>
      </c>
      <c r="D15" s="4">
        <f>VLOOKUP(A15,[1]Tbl2425!$B$8:$S$327,17,0)</f>
        <v>0</v>
      </c>
      <c r="E15" s="5">
        <f t="shared" si="2"/>
        <v>0</v>
      </c>
      <c r="F15" s="10">
        <f>VLOOKUP(A15, [3]Sheet1!$B$5:$H$323,6,0)</f>
        <v>1</v>
      </c>
      <c r="G15" s="10">
        <f>VLOOKUP(A15, [3]Sheet1!$B$5:$H$323,7,0)</f>
        <v>0</v>
      </c>
      <c r="H15" s="5">
        <f t="shared" si="0"/>
        <v>0</v>
      </c>
      <c r="I15" s="5">
        <f t="shared" si="1"/>
        <v>0</v>
      </c>
    </row>
    <row r="16" spans="1:9" x14ac:dyDescent="0.3">
      <c r="A16" t="s">
        <v>23</v>
      </c>
      <c r="B16" t="s">
        <v>343</v>
      </c>
      <c r="C16" s="4">
        <f>VLOOKUP(A16,[1]Tbl2425!$B$8:$S$327,16,0)</f>
        <v>0</v>
      </c>
      <c r="D16" s="4">
        <f>VLOOKUP(A16,[1]Tbl2425!$B$8:$S$327,17,0)</f>
        <v>0</v>
      </c>
      <c r="E16" s="5">
        <f t="shared" si="2"/>
        <v>0</v>
      </c>
      <c r="F16" s="10">
        <f>VLOOKUP(A16, [3]Sheet1!$B$5:$H$323,6,0)</f>
        <v>1</v>
      </c>
      <c r="G16" s="10">
        <f>VLOOKUP(A16, [3]Sheet1!$B$5:$H$323,7,0)</f>
        <v>0</v>
      </c>
      <c r="H16" s="5">
        <f t="shared" si="0"/>
        <v>0</v>
      </c>
      <c r="I16" s="5">
        <f t="shared" si="1"/>
        <v>0</v>
      </c>
    </row>
    <row r="17" spans="1:9" x14ac:dyDescent="0.3">
      <c r="A17" t="s">
        <v>24</v>
      </c>
      <c r="B17" t="s">
        <v>344</v>
      </c>
      <c r="C17" s="4">
        <f>VLOOKUP(A17,[1]Tbl2425!$B$8:$S$327,16,0)</f>
        <v>0</v>
      </c>
      <c r="D17" s="4">
        <f>VLOOKUP(A17,[1]Tbl2425!$B$8:$S$327,17,0)</f>
        <v>0</v>
      </c>
      <c r="E17" s="5">
        <f t="shared" si="2"/>
        <v>0</v>
      </c>
      <c r="F17" s="10">
        <f>VLOOKUP(A17, [3]Sheet1!$B$5:$H$323,6,0)</f>
        <v>0.5</v>
      </c>
      <c r="G17" s="10">
        <f>VLOOKUP(A17, [3]Sheet1!$B$5:$H$323,7,0)</f>
        <v>0.5</v>
      </c>
      <c r="H17" s="5">
        <f t="shared" si="0"/>
        <v>0</v>
      </c>
      <c r="I17" s="5">
        <f t="shared" si="1"/>
        <v>0</v>
      </c>
    </row>
    <row r="18" spans="1:9" x14ac:dyDescent="0.3">
      <c r="A18" t="s">
        <v>25</v>
      </c>
      <c r="B18" t="s">
        <v>345</v>
      </c>
      <c r="C18" s="4">
        <f>VLOOKUP(A18,[1]Tbl2425!$B$8:$S$327,16,0)</f>
        <v>0</v>
      </c>
      <c r="D18" s="4">
        <f>VLOOKUP(A18,[1]Tbl2425!$B$8:$S$327,17,0)</f>
        <v>0</v>
      </c>
      <c r="E18" s="5">
        <f t="shared" si="2"/>
        <v>0</v>
      </c>
      <c r="F18" s="10">
        <f>VLOOKUP(A18, [3]Sheet1!$B$5:$H$323,6,0)</f>
        <v>0.5</v>
      </c>
      <c r="G18" s="10">
        <f>VLOOKUP(A18, [3]Sheet1!$B$5:$H$323,7,0)</f>
        <v>0.5</v>
      </c>
      <c r="H18" s="5">
        <f t="shared" si="0"/>
        <v>0</v>
      </c>
      <c r="I18" s="5">
        <f t="shared" si="1"/>
        <v>0</v>
      </c>
    </row>
    <row r="19" spans="1:9" x14ac:dyDescent="0.3">
      <c r="A19" t="s">
        <v>26</v>
      </c>
      <c r="B19" t="s">
        <v>346</v>
      </c>
      <c r="C19" s="4">
        <f>VLOOKUP(A19,[1]Tbl2425!$B$8:$S$327,16,0)</f>
        <v>0</v>
      </c>
      <c r="D19" s="4">
        <f>VLOOKUP(A19,[1]Tbl2425!$B$8:$S$327,17,0)</f>
        <v>0</v>
      </c>
      <c r="E19" s="5">
        <f t="shared" si="2"/>
        <v>0</v>
      </c>
      <c r="F19" s="10">
        <f>VLOOKUP(A19, [3]Sheet1!$B$5:$H$323,6,0)</f>
        <v>1</v>
      </c>
      <c r="G19" s="10">
        <f>VLOOKUP(A19, [3]Sheet1!$B$5:$H$323,7,0)</f>
        <v>0</v>
      </c>
      <c r="H19" s="5">
        <f t="shared" si="0"/>
        <v>0</v>
      </c>
      <c r="I19" s="5">
        <f t="shared" si="1"/>
        <v>0</v>
      </c>
    </row>
    <row r="20" spans="1:9" x14ac:dyDescent="0.3">
      <c r="A20" t="s">
        <v>27</v>
      </c>
      <c r="B20" t="s">
        <v>347</v>
      </c>
      <c r="C20" s="4">
        <f>VLOOKUP(A20,[1]Tbl2425!$B$8:$S$327,16,0)</f>
        <v>0</v>
      </c>
      <c r="D20" s="4">
        <f>VLOOKUP(A20,[1]Tbl2425!$B$8:$S$327,17,0)</f>
        <v>0</v>
      </c>
      <c r="E20" s="5">
        <f t="shared" si="2"/>
        <v>0</v>
      </c>
      <c r="F20" s="10">
        <f>VLOOKUP(A20, [3]Sheet1!$B$5:$H$323,6,0)</f>
        <v>0.79</v>
      </c>
      <c r="G20" s="10">
        <f>VLOOKUP(A20, [3]Sheet1!$B$5:$H$323,7,0)</f>
        <v>0.21</v>
      </c>
      <c r="H20" s="5">
        <f t="shared" si="0"/>
        <v>0</v>
      </c>
      <c r="I20" s="5">
        <f t="shared" si="1"/>
        <v>0</v>
      </c>
    </row>
    <row r="21" spans="1:9" x14ac:dyDescent="0.3">
      <c r="A21" t="s">
        <v>28</v>
      </c>
      <c r="B21" t="s">
        <v>348</v>
      </c>
      <c r="C21" s="4">
        <f>VLOOKUP(A21,[1]Tbl2425!$B$8:$S$327,16,0)</f>
        <v>0</v>
      </c>
      <c r="D21" s="4">
        <f>VLOOKUP(A21,[1]Tbl2425!$B$8:$S$327,17,0)</f>
        <v>0</v>
      </c>
      <c r="E21" s="5">
        <f t="shared" si="2"/>
        <v>0</v>
      </c>
      <c r="F21" s="10">
        <f>VLOOKUP(A21, [3]Sheet1!$B$5:$H$323,6,0)</f>
        <v>1</v>
      </c>
      <c r="G21" s="10">
        <f>VLOOKUP(A21, [3]Sheet1!$B$5:$H$323,7,0)</f>
        <v>0</v>
      </c>
      <c r="H21" s="5">
        <f t="shared" si="0"/>
        <v>0</v>
      </c>
      <c r="I21" s="5">
        <f t="shared" si="1"/>
        <v>0</v>
      </c>
    </row>
    <row r="22" spans="1:9" x14ac:dyDescent="0.3">
      <c r="A22" t="s">
        <v>29</v>
      </c>
      <c r="B22" t="s">
        <v>349</v>
      </c>
      <c r="C22" s="4">
        <f>VLOOKUP(A22,[1]Tbl2425!$B$8:$S$327,16,0)</f>
        <v>0</v>
      </c>
      <c r="D22" s="4">
        <f>VLOOKUP(A22,[1]Tbl2425!$B$8:$S$327,17,0)</f>
        <v>0</v>
      </c>
      <c r="E22" s="5">
        <f t="shared" si="2"/>
        <v>0</v>
      </c>
      <c r="F22" s="10">
        <f>VLOOKUP(A22, [3]Sheet1!$B$5:$H$323,6,0)</f>
        <v>1</v>
      </c>
      <c r="G22" s="10">
        <f>VLOOKUP(A22, [3]Sheet1!$B$5:$H$323,7,0)</f>
        <v>0</v>
      </c>
      <c r="H22" s="5">
        <f t="shared" si="0"/>
        <v>0</v>
      </c>
      <c r="I22" s="5">
        <f t="shared" si="1"/>
        <v>0</v>
      </c>
    </row>
    <row r="23" spans="1:9" x14ac:dyDescent="0.3">
      <c r="A23" t="s">
        <v>30</v>
      </c>
      <c r="B23" t="s">
        <v>350</v>
      </c>
      <c r="C23" s="4">
        <f>VLOOKUP(A23,[1]Tbl2425!$B$8:$S$327,16,0)</f>
        <v>0</v>
      </c>
      <c r="D23" s="4">
        <f>VLOOKUP(A23,[1]Tbl2425!$B$8:$S$327,17,0)</f>
        <v>0</v>
      </c>
      <c r="E23" s="5">
        <f t="shared" si="2"/>
        <v>0</v>
      </c>
      <c r="F23" s="10">
        <f>VLOOKUP(A23, [3]Sheet1!$B$5:$H$323,6,0)</f>
        <v>0.5</v>
      </c>
      <c r="G23" s="10">
        <f>VLOOKUP(A23, [3]Sheet1!$B$5:$H$323,7,0)</f>
        <v>0.5</v>
      </c>
      <c r="H23" s="5">
        <f t="shared" si="0"/>
        <v>0</v>
      </c>
      <c r="I23" s="5">
        <f t="shared" si="1"/>
        <v>0</v>
      </c>
    </row>
    <row r="24" spans="1:9" x14ac:dyDescent="0.3">
      <c r="A24" t="s">
        <v>31</v>
      </c>
      <c r="B24" t="s">
        <v>351</v>
      </c>
      <c r="C24" s="4">
        <f>VLOOKUP(A24,[1]Tbl2425!$B$8:$S$327,16,0)</f>
        <v>0</v>
      </c>
      <c r="D24" s="4">
        <f>VLOOKUP(A24,[1]Tbl2425!$B$8:$S$327,17,0)</f>
        <v>0</v>
      </c>
      <c r="E24" s="5">
        <f t="shared" si="2"/>
        <v>0</v>
      </c>
      <c r="F24" s="10">
        <f>VLOOKUP(A24, [3]Sheet1!$B$5:$H$323,6,0)</f>
        <v>0.75</v>
      </c>
      <c r="G24" s="10">
        <f>VLOOKUP(A24, [3]Sheet1!$B$5:$H$323,7,0)</f>
        <v>0.25</v>
      </c>
      <c r="H24" s="5">
        <f t="shared" si="0"/>
        <v>0</v>
      </c>
      <c r="I24" s="5">
        <f t="shared" si="1"/>
        <v>0</v>
      </c>
    </row>
    <row r="25" spans="1:9" x14ac:dyDescent="0.3">
      <c r="A25" t="s">
        <v>32</v>
      </c>
      <c r="B25" t="s">
        <v>352</v>
      </c>
      <c r="C25" s="4">
        <f>VLOOKUP(A25,[1]Tbl2425!$B$8:$S$327,16,0)</f>
        <v>0</v>
      </c>
      <c r="D25" s="4">
        <f>VLOOKUP(A25,[1]Tbl2425!$B$8:$S$327,17,0)</f>
        <v>0</v>
      </c>
      <c r="E25" s="5">
        <f t="shared" si="2"/>
        <v>0</v>
      </c>
      <c r="F25" s="10">
        <f>VLOOKUP(A25, [3]Sheet1!$B$5:$H$323,6,0)</f>
        <v>1</v>
      </c>
      <c r="G25" s="10">
        <f>VLOOKUP(A25, [3]Sheet1!$B$5:$H$323,7,0)</f>
        <v>0</v>
      </c>
      <c r="H25" s="5">
        <f t="shared" si="0"/>
        <v>0</v>
      </c>
      <c r="I25" s="5">
        <f t="shared" si="1"/>
        <v>0</v>
      </c>
    </row>
    <row r="26" spans="1:9" x14ac:dyDescent="0.3">
      <c r="A26" t="s">
        <v>33</v>
      </c>
      <c r="B26" t="s">
        <v>353</v>
      </c>
      <c r="C26" s="4">
        <f>VLOOKUP(A26,[1]Tbl2425!$B$8:$S$327,16,0)</f>
        <v>0</v>
      </c>
      <c r="D26" s="4">
        <f>VLOOKUP(A26,[1]Tbl2425!$B$8:$S$327,17,0)</f>
        <v>0</v>
      </c>
      <c r="E26" s="5">
        <f t="shared" si="2"/>
        <v>0</v>
      </c>
      <c r="F26" s="10">
        <f>VLOOKUP(A26, [3]Sheet1!$B$5:$H$323,6,0)</f>
        <v>0.5</v>
      </c>
      <c r="G26" s="10">
        <f>VLOOKUP(A26, [3]Sheet1!$B$5:$H$323,7,0)</f>
        <v>0.5</v>
      </c>
      <c r="H26" s="5">
        <f t="shared" si="0"/>
        <v>0</v>
      </c>
      <c r="I26" s="5">
        <f t="shared" si="1"/>
        <v>0</v>
      </c>
    </row>
    <row r="27" spans="1:9" x14ac:dyDescent="0.3">
      <c r="A27" t="s">
        <v>34</v>
      </c>
      <c r="B27" t="s">
        <v>354</v>
      </c>
      <c r="C27" s="4">
        <f>VLOOKUP(A27,[1]Tbl2425!$B$8:$S$327,16,0)</f>
        <v>0</v>
      </c>
      <c r="D27" s="4">
        <f>VLOOKUP(A27,[1]Tbl2425!$B$8:$S$327,17,0)</f>
        <v>-176.62</v>
      </c>
      <c r="E27" s="5">
        <f t="shared" si="2"/>
        <v>-176.62</v>
      </c>
      <c r="F27" s="10">
        <f>VLOOKUP(A27, [3]Sheet1!$B$5:$H$323,6,0)</f>
        <v>0</v>
      </c>
      <c r="G27" s="10">
        <f>VLOOKUP(A27, [3]Sheet1!$B$5:$H$323,7,0)</f>
        <v>1</v>
      </c>
      <c r="H27" s="5">
        <f t="shared" si="0"/>
        <v>0</v>
      </c>
      <c r="I27" s="5">
        <f t="shared" si="1"/>
        <v>-176.62</v>
      </c>
    </row>
    <row r="28" spans="1:9" x14ac:dyDescent="0.3">
      <c r="A28" t="s">
        <v>35</v>
      </c>
      <c r="B28" t="s">
        <v>355</v>
      </c>
      <c r="C28" s="4">
        <f>VLOOKUP(A28,[1]Tbl2425!$B$8:$S$327,16,0)</f>
        <v>0</v>
      </c>
      <c r="D28" s="4">
        <f>VLOOKUP(A28,[1]Tbl2425!$B$8:$S$327,17,0)</f>
        <v>0</v>
      </c>
      <c r="E28" s="5">
        <f t="shared" si="2"/>
        <v>0</v>
      </c>
      <c r="F28" s="10">
        <f>VLOOKUP(A28, [3]Sheet1!$B$5:$H$323,6,0)</f>
        <v>1</v>
      </c>
      <c r="G28" s="10">
        <f>VLOOKUP(A28, [3]Sheet1!$B$5:$H$323,7,0)</f>
        <v>0</v>
      </c>
      <c r="H28" s="5">
        <f t="shared" si="0"/>
        <v>0</v>
      </c>
      <c r="I28" s="5">
        <f t="shared" si="1"/>
        <v>0</v>
      </c>
    </row>
    <row r="29" spans="1:9" x14ac:dyDescent="0.3">
      <c r="A29" t="s">
        <v>36</v>
      </c>
      <c r="B29" t="s">
        <v>356</v>
      </c>
      <c r="C29" s="4">
        <f>VLOOKUP(A29,[1]Tbl2425!$B$8:$S$327,16,0)</f>
        <v>0</v>
      </c>
      <c r="D29" s="4">
        <f>VLOOKUP(A29,[1]Tbl2425!$B$8:$S$327,17,0)</f>
        <v>0</v>
      </c>
      <c r="E29" s="5">
        <f t="shared" si="2"/>
        <v>0</v>
      </c>
      <c r="F29" s="10">
        <f>VLOOKUP(A29, [3]Sheet1!$B$5:$H$323,6,0)</f>
        <v>0.5</v>
      </c>
      <c r="G29" s="10">
        <f>VLOOKUP(A29, [3]Sheet1!$B$5:$H$323,7,0)</f>
        <v>0.5</v>
      </c>
      <c r="H29" s="5">
        <f t="shared" si="0"/>
        <v>0</v>
      </c>
      <c r="I29" s="5">
        <f t="shared" si="1"/>
        <v>0</v>
      </c>
    </row>
    <row r="30" spans="1:9" x14ac:dyDescent="0.3">
      <c r="A30" t="s">
        <v>37</v>
      </c>
      <c r="B30" t="s">
        <v>357</v>
      </c>
      <c r="C30" s="4">
        <f>VLOOKUP(A30,[1]Tbl2425!$B$8:$S$327,16,0)</f>
        <v>0</v>
      </c>
      <c r="D30" s="4">
        <f>VLOOKUP(A30,[1]Tbl2425!$B$8:$S$327,17,0)</f>
        <v>0</v>
      </c>
      <c r="E30" s="5">
        <f t="shared" si="2"/>
        <v>0</v>
      </c>
      <c r="F30" s="10">
        <f>VLOOKUP(A30, [3]Sheet1!$B$5:$H$323,6,0)</f>
        <v>1</v>
      </c>
      <c r="G30" s="10">
        <f>VLOOKUP(A30, [3]Sheet1!$B$5:$H$323,7,0)</f>
        <v>0</v>
      </c>
      <c r="H30" s="5">
        <f t="shared" si="0"/>
        <v>0</v>
      </c>
      <c r="I30" s="5">
        <f t="shared" si="1"/>
        <v>0</v>
      </c>
    </row>
    <row r="31" spans="1:9" x14ac:dyDescent="0.3">
      <c r="A31" t="s">
        <v>38</v>
      </c>
      <c r="B31" t="s">
        <v>358</v>
      </c>
      <c r="C31" s="4">
        <f>VLOOKUP(A31,[1]Tbl2425!$B$8:$S$327,16,0)</f>
        <v>0</v>
      </c>
      <c r="D31" s="4">
        <f>VLOOKUP(A31,[1]Tbl2425!$B$8:$S$327,17,0)</f>
        <v>0</v>
      </c>
      <c r="E31" s="5">
        <f t="shared" si="2"/>
        <v>0</v>
      </c>
      <c r="F31" s="10">
        <f>VLOOKUP(A31, [3]Sheet1!$B$5:$H$323,6,0)</f>
        <v>1</v>
      </c>
      <c r="G31" s="10">
        <f>VLOOKUP(A31, [3]Sheet1!$B$5:$H$323,7,0)</f>
        <v>0</v>
      </c>
      <c r="H31" s="5">
        <f t="shared" si="0"/>
        <v>0</v>
      </c>
      <c r="I31" s="5">
        <f t="shared" si="1"/>
        <v>0</v>
      </c>
    </row>
    <row r="32" spans="1:9" x14ac:dyDescent="0.3">
      <c r="A32" t="s">
        <v>39</v>
      </c>
      <c r="B32" t="s">
        <v>359</v>
      </c>
      <c r="C32" s="4">
        <f>VLOOKUP(A32,[1]Tbl2425!$B$8:$S$327,16,0)</f>
        <v>0</v>
      </c>
      <c r="D32" s="4">
        <f>VLOOKUP(A32,[1]Tbl2425!$B$8:$S$327,17,0)</f>
        <v>0</v>
      </c>
      <c r="E32" s="5">
        <f t="shared" si="2"/>
        <v>0</v>
      </c>
      <c r="F32" s="10">
        <f>VLOOKUP(A32, [3]Sheet1!$B$5:$H$323,6,0)</f>
        <v>0.5</v>
      </c>
      <c r="G32" s="10">
        <f>VLOOKUP(A32, [3]Sheet1!$B$5:$H$323,7,0)</f>
        <v>0.5</v>
      </c>
      <c r="H32" s="5">
        <f t="shared" si="0"/>
        <v>0</v>
      </c>
      <c r="I32" s="5">
        <f t="shared" si="1"/>
        <v>0</v>
      </c>
    </row>
    <row r="33" spans="1:9" x14ac:dyDescent="0.3">
      <c r="A33" t="s">
        <v>40</v>
      </c>
      <c r="B33" t="s">
        <v>360</v>
      </c>
      <c r="C33" s="4">
        <f>VLOOKUP(A33,[1]Tbl2425!$B$8:$S$327,16,0)</f>
        <v>0</v>
      </c>
      <c r="D33" s="4">
        <f>VLOOKUP(A33,[1]Tbl2425!$B$8:$S$327,17,0)</f>
        <v>0</v>
      </c>
      <c r="E33" s="5">
        <f t="shared" si="2"/>
        <v>0</v>
      </c>
      <c r="F33" s="10">
        <f>VLOOKUP(A33, [3]Sheet1!$B$5:$H$323,6,0)</f>
        <v>1</v>
      </c>
      <c r="G33" s="10">
        <f>VLOOKUP(A33, [3]Sheet1!$B$5:$H$323,7,0)</f>
        <v>0</v>
      </c>
      <c r="H33" s="5">
        <f t="shared" si="0"/>
        <v>0</v>
      </c>
      <c r="I33" s="5">
        <f t="shared" si="1"/>
        <v>0</v>
      </c>
    </row>
    <row r="34" spans="1:9" x14ac:dyDescent="0.3">
      <c r="A34" t="s">
        <v>41</v>
      </c>
      <c r="B34" t="s">
        <v>361</v>
      </c>
      <c r="C34" s="4">
        <f>VLOOKUP(A34,[1]Tbl2425!$B$8:$S$327,16,0)</f>
        <v>0</v>
      </c>
      <c r="D34" s="4">
        <f>VLOOKUP(A34,[1]Tbl2425!$B$8:$S$327,17,0)</f>
        <v>0</v>
      </c>
      <c r="E34" s="5">
        <f t="shared" si="2"/>
        <v>0</v>
      </c>
      <c r="F34" s="10">
        <f>VLOOKUP(A34, [3]Sheet1!$B$5:$H$323,6,0)</f>
        <v>1</v>
      </c>
      <c r="G34" s="10">
        <f>VLOOKUP(A34, [3]Sheet1!$B$5:$H$323,7,0)</f>
        <v>0</v>
      </c>
      <c r="H34" s="5">
        <f t="shared" si="0"/>
        <v>0</v>
      </c>
      <c r="I34" s="5">
        <f t="shared" si="1"/>
        <v>0</v>
      </c>
    </row>
    <row r="35" spans="1:9" x14ac:dyDescent="0.3">
      <c r="A35" t="s">
        <v>42</v>
      </c>
      <c r="B35" t="s">
        <v>362</v>
      </c>
      <c r="C35" s="4">
        <f>VLOOKUP(A35,[1]Tbl2425!$B$8:$S$327,16,0)</f>
        <v>0</v>
      </c>
      <c r="D35" s="4">
        <f>VLOOKUP(A35,[1]Tbl2425!$B$8:$S$327,17,0)</f>
        <v>0</v>
      </c>
      <c r="E35" s="5">
        <f t="shared" si="2"/>
        <v>0</v>
      </c>
      <c r="F35" s="10">
        <f>VLOOKUP(A35, [3]Sheet1!$B$5:$H$323,6,0)</f>
        <v>1</v>
      </c>
      <c r="G35" s="10">
        <f>VLOOKUP(A35, [3]Sheet1!$B$5:$H$323,7,0)</f>
        <v>0</v>
      </c>
      <c r="H35" s="5">
        <f t="shared" si="0"/>
        <v>0</v>
      </c>
      <c r="I35" s="5">
        <f t="shared" si="1"/>
        <v>0</v>
      </c>
    </row>
    <row r="36" spans="1:9" x14ac:dyDescent="0.3">
      <c r="A36" t="s">
        <v>43</v>
      </c>
      <c r="B36" t="s">
        <v>363</v>
      </c>
      <c r="C36" s="4">
        <f>VLOOKUP(A36,[1]Tbl2425!$B$8:$S$327,16,0)</f>
        <v>0</v>
      </c>
      <c r="D36" s="4">
        <f>VLOOKUP(A36,[1]Tbl2425!$B$8:$S$327,17,0)</f>
        <v>0</v>
      </c>
      <c r="E36" s="5">
        <f t="shared" si="2"/>
        <v>0</v>
      </c>
      <c r="F36" s="10">
        <f>VLOOKUP(A36, [3]Sheet1!$B$5:$H$323,6,0)</f>
        <v>1</v>
      </c>
      <c r="G36" s="10">
        <f>VLOOKUP(A36, [3]Sheet1!$B$5:$H$323,7,0)</f>
        <v>0</v>
      </c>
      <c r="H36" s="5">
        <f t="shared" si="0"/>
        <v>0</v>
      </c>
      <c r="I36" s="5">
        <f t="shared" si="1"/>
        <v>0</v>
      </c>
    </row>
    <row r="37" spans="1:9" x14ac:dyDescent="0.3">
      <c r="A37" t="s">
        <v>44</v>
      </c>
      <c r="B37" t="s">
        <v>364</v>
      </c>
      <c r="C37" s="4">
        <f>VLOOKUP(A37,[1]Tbl2425!$B$8:$S$327,16,0)</f>
        <v>0</v>
      </c>
      <c r="D37" s="4">
        <f>VLOOKUP(A37,[1]Tbl2425!$B$8:$S$327,17,0)</f>
        <v>0</v>
      </c>
      <c r="E37" s="5">
        <f t="shared" si="2"/>
        <v>0</v>
      </c>
      <c r="F37" s="10">
        <f>VLOOKUP(A37, [3]Sheet1!$B$5:$H$323,6,0)</f>
        <v>1</v>
      </c>
      <c r="G37" s="10">
        <f>VLOOKUP(A37, [3]Sheet1!$B$5:$H$323,7,0)</f>
        <v>0</v>
      </c>
      <c r="H37" s="5">
        <f t="shared" si="0"/>
        <v>0</v>
      </c>
      <c r="I37" s="5">
        <f t="shared" si="1"/>
        <v>0</v>
      </c>
    </row>
    <row r="38" spans="1:9" x14ac:dyDescent="0.3">
      <c r="A38" t="s">
        <v>45</v>
      </c>
      <c r="B38" t="s">
        <v>365</v>
      </c>
      <c r="C38" s="4">
        <f>VLOOKUP(A38,[1]Tbl2425!$B$8:$S$327,16,0)</f>
        <v>-2486.4899999999998</v>
      </c>
      <c r="D38" s="4">
        <f>VLOOKUP(A38,[1]Tbl2425!$B$8:$S$327,17,0)</f>
        <v>0</v>
      </c>
      <c r="E38" s="5">
        <f t="shared" si="2"/>
        <v>-2486.4899999999998</v>
      </c>
      <c r="F38" s="10">
        <f>VLOOKUP(A38, [3]Sheet1!$B$5:$H$323,6,0)</f>
        <v>1</v>
      </c>
      <c r="G38" s="10">
        <f>VLOOKUP(A38, [3]Sheet1!$B$5:$H$323,7,0)</f>
        <v>0</v>
      </c>
      <c r="H38" s="5">
        <f t="shared" si="0"/>
        <v>-2486.4899999999998</v>
      </c>
      <c r="I38" s="5">
        <f t="shared" si="1"/>
        <v>0</v>
      </c>
    </row>
    <row r="39" spans="1:9" x14ac:dyDescent="0.3">
      <c r="A39" t="s">
        <v>46</v>
      </c>
      <c r="B39" t="s">
        <v>366</v>
      </c>
      <c r="C39" s="4">
        <f>VLOOKUP(A39,[1]Tbl2425!$B$8:$S$327,16,0)</f>
        <v>0</v>
      </c>
      <c r="D39" s="4">
        <f>VLOOKUP(A39,[1]Tbl2425!$B$8:$S$327,17,0)</f>
        <v>0</v>
      </c>
      <c r="E39" s="5">
        <f t="shared" si="2"/>
        <v>0</v>
      </c>
      <c r="F39" s="10">
        <f>VLOOKUP(A39, [3]Sheet1!$B$5:$H$323,6,0)</f>
        <v>0.7</v>
      </c>
      <c r="G39" s="10">
        <f>VLOOKUP(A39, [3]Sheet1!$B$5:$H$323,7,0)</f>
        <v>0.3</v>
      </c>
      <c r="H39" s="5">
        <f t="shared" si="0"/>
        <v>0</v>
      </c>
      <c r="I39" s="5">
        <f t="shared" si="1"/>
        <v>0</v>
      </c>
    </row>
    <row r="40" spans="1:9" x14ac:dyDescent="0.3">
      <c r="A40" t="s">
        <v>47</v>
      </c>
      <c r="B40" t="s">
        <v>367</v>
      </c>
      <c r="C40" s="4">
        <f>VLOOKUP(A40,[1]Tbl2425!$B$8:$S$327,16,0)</f>
        <v>0</v>
      </c>
      <c r="D40" s="4">
        <f>VLOOKUP(A40,[1]Tbl2425!$B$8:$S$327,17,0)</f>
        <v>0</v>
      </c>
      <c r="E40" s="5">
        <f t="shared" si="2"/>
        <v>0</v>
      </c>
      <c r="F40" s="10">
        <f>VLOOKUP(A40, [3]Sheet1!$B$5:$H$323,6,0)</f>
        <v>1</v>
      </c>
      <c r="G40" s="10">
        <f>VLOOKUP(A40, [3]Sheet1!$B$5:$H$323,7,0)</f>
        <v>0</v>
      </c>
      <c r="H40" s="5">
        <f t="shared" si="0"/>
        <v>0</v>
      </c>
      <c r="I40" s="5">
        <f t="shared" si="1"/>
        <v>0</v>
      </c>
    </row>
    <row r="41" spans="1:9" x14ac:dyDescent="0.3">
      <c r="A41" t="s">
        <v>48</v>
      </c>
      <c r="B41" t="s">
        <v>368</v>
      </c>
      <c r="C41" s="4">
        <f>VLOOKUP(A41,[1]Tbl2425!$B$8:$S$327,16,0)</f>
        <v>0</v>
      </c>
      <c r="D41" s="4">
        <f>VLOOKUP(A41,[1]Tbl2425!$B$8:$S$327,17,0)</f>
        <v>0</v>
      </c>
      <c r="E41" s="5">
        <f t="shared" si="2"/>
        <v>0</v>
      </c>
      <c r="F41" s="10">
        <f>VLOOKUP(A41, [3]Sheet1!$B$5:$H$323,6,0)</f>
        <v>0.89300000000000002</v>
      </c>
      <c r="G41" s="10">
        <f>VLOOKUP(A41, [3]Sheet1!$B$5:$H$323,7,0)</f>
        <v>0.107</v>
      </c>
      <c r="H41" s="5">
        <f t="shared" si="0"/>
        <v>0</v>
      </c>
      <c r="I41" s="5">
        <f t="shared" si="1"/>
        <v>0</v>
      </c>
    </row>
    <row r="42" spans="1:9" x14ac:dyDescent="0.3">
      <c r="A42" t="s">
        <v>49</v>
      </c>
      <c r="B42" t="s">
        <v>369</v>
      </c>
      <c r="C42" s="4">
        <f>VLOOKUP(A42,[1]Tbl2425!$B$8:$S$327,16,0)</f>
        <v>0</v>
      </c>
      <c r="D42" s="4">
        <f>VLOOKUP(A42,[1]Tbl2425!$B$8:$S$327,17,0)</f>
        <v>0</v>
      </c>
      <c r="E42" s="5">
        <f t="shared" si="2"/>
        <v>0</v>
      </c>
      <c r="F42" s="10">
        <f>VLOOKUP(A42, [3]Sheet1!$B$5:$H$323,6,0)</f>
        <v>1</v>
      </c>
      <c r="G42" s="10">
        <f>VLOOKUP(A42, [3]Sheet1!$B$5:$H$323,7,0)</f>
        <v>0</v>
      </c>
      <c r="H42" s="5">
        <f t="shared" si="0"/>
        <v>0</v>
      </c>
      <c r="I42" s="5">
        <f t="shared" si="1"/>
        <v>0</v>
      </c>
    </row>
    <row r="43" spans="1:9" x14ac:dyDescent="0.3">
      <c r="A43" t="s">
        <v>50</v>
      </c>
      <c r="B43" t="s">
        <v>370</v>
      </c>
      <c r="C43" s="4">
        <f>VLOOKUP(A43,[1]Tbl2425!$B$8:$S$327,16,0)</f>
        <v>-636.35</v>
      </c>
      <c r="D43" s="4">
        <f>VLOOKUP(A43,[1]Tbl2425!$B$8:$S$327,17,0)</f>
        <v>0</v>
      </c>
      <c r="E43" s="5">
        <f t="shared" si="2"/>
        <v>-636.35</v>
      </c>
      <c r="F43" s="10">
        <f>VLOOKUP(A43, [3]Sheet1!$B$5:$H$323,6,0)</f>
        <v>0.03</v>
      </c>
      <c r="G43" s="10">
        <f>VLOOKUP(A43, [3]Sheet1!$B$5:$H$323,7,0)</f>
        <v>0.97</v>
      </c>
      <c r="H43" s="5">
        <f t="shared" si="0"/>
        <v>-19.090499999999999</v>
      </c>
      <c r="I43" s="5">
        <f t="shared" si="1"/>
        <v>-617.2595</v>
      </c>
    </row>
    <row r="44" spans="1:9" x14ac:dyDescent="0.3">
      <c r="A44" t="s">
        <v>51</v>
      </c>
      <c r="B44" t="s">
        <v>371</v>
      </c>
      <c r="C44" s="4">
        <f>VLOOKUP(A44,[1]Tbl2425!$B$8:$S$327,16,0)</f>
        <v>0</v>
      </c>
      <c r="D44" s="4">
        <f>VLOOKUP(A44,[1]Tbl2425!$B$8:$S$327,17,0)</f>
        <v>0</v>
      </c>
      <c r="E44" s="5">
        <f t="shared" si="2"/>
        <v>0</v>
      </c>
      <c r="F44" s="10">
        <f>VLOOKUP(A44, [3]Sheet1!$B$5:$H$323,6,0)</f>
        <v>0.67</v>
      </c>
      <c r="G44" s="10">
        <f>VLOOKUP(A44, [3]Sheet1!$B$5:$H$323,7,0)</f>
        <v>0.33</v>
      </c>
      <c r="H44" s="5">
        <f t="shared" si="0"/>
        <v>0</v>
      </c>
      <c r="I44" s="5">
        <f t="shared" si="1"/>
        <v>0</v>
      </c>
    </row>
    <row r="45" spans="1:9" x14ac:dyDescent="0.3">
      <c r="A45" t="s">
        <v>52</v>
      </c>
      <c r="B45" t="s">
        <v>372</v>
      </c>
      <c r="C45" s="4">
        <f>VLOOKUP(A45,[1]Tbl2425!$B$8:$S$327,16,0)</f>
        <v>0</v>
      </c>
      <c r="D45" s="4">
        <f>VLOOKUP(A45,[1]Tbl2425!$B$8:$S$327,17,0)</f>
        <v>0</v>
      </c>
      <c r="E45" s="5">
        <f t="shared" si="2"/>
        <v>0</v>
      </c>
      <c r="F45" s="10">
        <f>VLOOKUP(A45, [3]Sheet1!$B$5:$H$323,6,0)</f>
        <v>1</v>
      </c>
      <c r="G45" s="10">
        <f>VLOOKUP(A45, [3]Sheet1!$B$5:$H$323,7,0)</f>
        <v>0</v>
      </c>
      <c r="H45" s="5">
        <f t="shared" si="0"/>
        <v>0</v>
      </c>
      <c r="I45" s="5">
        <f t="shared" si="1"/>
        <v>0</v>
      </c>
    </row>
    <row r="46" spans="1:9" x14ac:dyDescent="0.3">
      <c r="A46" t="s">
        <v>53</v>
      </c>
      <c r="B46" t="s">
        <v>373</v>
      </c>
      <c r="C46" s="4">
        <f>VLOOKUP(A46,[1]Tbl2425!$B$8:$S$327,16,0)</f>
        <v>0</v>
      </c>
      <c r="D46" s="4">
        <f>VLOOKUP(A46,[1]Tbl2425!$B$8:$S$327,17,0)</f>
        <v>0</v>
      </c>
      <c r="E46" s="5">
        <f t="shared" si="2"/>
        <v>0</v>
      </c>
      <c r="F46" s="10">
        <f>VLOOKUP(A46, [3]Sheet1!$B$5:$H$323,6,0)</f>
        <v>1</v>
      </c>
      <c r="G46" s="10">
        <f>VLOOKUP(A46, [3]Sheet1!$B$5:$H$323,7,0)</f>
        <v>0</v>
      </c>
      <c r="H46" s="5">
        <f t="shared" si="0"/>
        <v>0</v>
      </c>
      <c r="I46" s="5">
        <f t="shared" si="1"/>
        <v>0</v>
      </c>
    </row>
    <row r="47" spans="1:9" x14ac:dyDescent="0.3">
      <c r="A47" t="s">
        <v>54</v>
      </c>
      <c r="B47" t="s">
        <v>374</v>
      </c>
      <c r="C47" s="4">
        <f>VLOOKUP(A47,[1]Tbl2425!$B$8:$S$327,16,0)</f>
        <v>0</v>
      </c>
      <c r="D47" s="4">
        <f>VLOOKUP(A47,[1]Tbl2425!$B$8:$S$327,17,0)</f>
        <v>0</v>
      </c>
      <c r="E47" s="5">
        <f t="shared" si="2"/>
        <v>0</v>
      </c>
      <c r="F47" s="10">
        <f>VLOOKUP(A47, [3]Sheet1!$B$5:$H$323,6,0)</f>
        <v>1</v>
      </c>
      <c r="G47" s="10">
        <f>VLOOKUP(A47, [3]Sheet1!$B$5:$H$323,7,0)</f>
        <v>0</v>
      </c>
      <c r="H47" s="5">
        <f t="shared" si="0"/>
        <v>0</v>
      </c>
      <c r="I47" s="5">
        <f t="shared" si="1"/>
        <v>0</v>
      </c>
    </row>
    <row r="48" spans="1:9" x14ac:dyDescent="0.3">
      <c r="A48" t="s">
        <v>55</v>
      </c>
      <c r="B48" t="s">
        <v>375</v>
      </c>
      <c r="C48" s="4">
        <f>VLOOKUP(A48,[1]Tbl2425!$B$8:$S$327,16,0)</f>
        <v>0</v>
      </c>
      <c r="D48" s="4">
        <f>VLOOKUP(A48,[1]Tbl2425!$B$8:$S$327,17,0)</f>
        <v>0</v>
      </c>
      <c r="E48" s="5">
        <f t="shared" si="2"/>
        <v>0</v>
      </c>
      <c r="F48" s="10">
        <f>VLOOKUP(A48, [3]Sheet1!$B$5:$H$323,6,0)</f>
        <v>0.5</v>
      </c>
      <c r="G48" s="10">
        <f>VLOOKUP(A48, [3]Sheet1!$B$5:$H$323,7,0)</f>
        <v>0.5</v>
      </c>
      <c r="H48" s="5">
        <f t="shared" si="0"/>
        <v>0</v>
      </c>
      <c r="I48" s="5">
        <f t="shared" si="1"/>
        <v>0</v>
      </c>
    </row>
    <row r="49" spans="1:9" x14ac:dyDescent="0.3">
      <c r="A49" t="s">
        <v>56</v>
      </c>
      <c r="B49" t="s">
        <v>376</v>
      </c>
      <c r="C49" s="4">
        <f>VLOOKUP(A49,[1]Tbl2425!$B$8:$S$327,16,0)</f>
        <v>0</v>
      </c>
      <c r="D49" s="4">
        <f>VLOOKUP(A49,[1]Tbl2425!$B$8:$S$327,17,0)</f>
        <v>0</v>
      </c>
      <c r="E49" s="5">
        <f t="shared" si="2"/>
        <v>0</v>
      </c>
      <c r="F49" s="10">
        <f>VLOOKUP(A49, [3]Sheet1!$B$5:$H$323,6,0)</f>
        <v>0.5</v>
      </c>
      <c r="G49" s="10">
        <f>VLOOKUP(A49, [3]Sheet1!$B$5:$H$323,7,0)</f>
        <v>0.5</v>
      </c>
      <c r="H49" s="5">
        <f t="shared" si="0"/>
        <v>0</v>
      </c>
      <c r="I49" s="5">
        <f t="shared" si="1"/>
        <v>0</v>
      </c>
    </row>
    <row r="50" spans="1:9" x14ac:dyDescent="0.3">
      <c r="A50" t="s">
        <v>57</v>
      </c>
      <c r="B50" t="s">
        <v>377</v>
      </c>
      <c r="C50" s="4">
        <f>VLOOKUP(A50,[1]Tbl2425!$B$8:$S$327,16,0)</f>
        <v>0</v>
      </c>
      <c r="D50" s="4">
        <f>VLOOKUP(A50,[1]Tbl2425!$B$8:$S$327,17,0)</f>
        <v>0</v>
      </c>
      <c r="E50" s="5">
        <f t="shared" si="2"/>
        <v>0</v>
      </c>
      <c r="F50" s="10">
        <f>VLOOKUP(A50, [3]Sheet1!$B$5:$H$323,6,0)</f>
        <v>1</v>
      </c>
      <c r="G50" s="10">
        <f>VLOOKUP(A50, [3]Sheet1!$B$5:$H$323,7,0)</f>
        <v>0</v>
      </c>
      <c r="H50" s="5">
        <f t="shared" si="0"/>
        <v>0</v>
      </c>
      <c r="I50" s="5">
        <f t="shared" si="1"/>
        <v>0</v>
      </c>
    </row>
    <row r="51" spans="1:9" x14ac:dyDescent="0.3">
      <c r="A51" t="s">
        <v>58</v>
      </c>
      <c r="B51" t="s">
        <v>378</v>
      </c>
      <c r="C51" s="4">
        <f>VLOOKUP(A51,[1]Tbl2425!$B$8:$S$327,16,0)</f>
        <v>0</v>
      </c>
      <c r="D51" s="4">
        <f>VLOOKUP(A51,[1]Tbl2425!$B$8:$S$327,17,0)</f>
        <v>0</v>
      </c>
      <c r="E51" s="5">
        <f t="shared" si="2"/>
        <v>0</v>
      </c>
      <c r="F51" s="10">
        <f>VLOOKUP(A51, [3]Sheet1!$B$5:$H$323,6,0)</f>
        <v>0.5</v>
      </c>
      <c r="G51" s="10">
        <f>VLOOKUP(A51, [3]Sheet1!$B$5:$H$323,7,0)</f>
        <v>0.5</v>
      </c>
      <c r="H51" s="5">
        <f t="shared" si="0"/>
        <v>0</v>
      </c>
      <c r="I51" s="5">
        <f t="shared" si="1"/>
        <v>0</v>
      </c>
    </row>
    <row r="52" spans="1:9" x14ac:dyDescent="0.3">
      <c r="A52" t="s">
        <v>59</v>
      </c>
      <c r="B52" t="s">
        <v>379</v>
      </c>
      <c r="C52" s="4">
        <f>VLOOKUP(A52,[1]Tbl2425!$B$8:$S$327,16,0)</f>
        <v>0</v>
      </c>
      <c r="D52" s="4">
        <f>VLOOKUP(A52,[1]Tbl2425!$B$8:$S$327,17,0)</f>
        <v>0</v>
      </c>
      <c r="E52" s="5">
        <f t="shared" si="2"/>
        <v>0</v>
      </c>
      <c r="F52" s="10">
        <f>VLOOKUP(A52, [3]Sheet1!$B$5:$H$323,6,0)</f>
        <v>0.5</v>
      </c>
      <c r="G52" s="10">
        <f>VLOOKUP(A52, [3]Sheet1!$B$5:$H$323,7,0)</f>
        <v>0.5</v>
      </c>
      <c r="H52" s="5">
        <f t="shared" si="0"/>
        <v>0</v>
      </c>
      <c r="I52" s="5">
        <f t="shared" si="1"/>
        <v>0</v>
      </c>
    </row>
    <row r="53" spans="1:9" x14ac:dyDescent="0.3">
      <c r="A53" t="s">
        <v>60</v>
      </c>
      <c r="B53" t="s">
        <v>380</v>
      </c>
      <c r="C53" s="4">
        <f>VLOOKUP(A53,[1]Tbl2425!$B$8:$S$327,16,0)</f>
        <v>0</v>
      </c>
      <c r="D53" s="4">
        <f>VLOOKUP(A53,[1]Tbl2425!$B$8:$S$327,17,0)</f>
        <v>0</v>
      </c>
      <c r="E53" s="5">
        <f t="shared" si="2"/>
        <v>0</v>
      </c>
      <c r="F53" s="10">
        <f>VLOOKUP(A53, [3]Sheet1!$B$5:$H$323,6,0)</f>
        <v>1</v>
      </c>
      <c r="G53" s="10">
        <f>VLOOKUP(A53, [3]Sheet1!$B$5:$H$323,7,0)</f>
        <v>0</v>
      </c>
      <c r="H53" s="5">
        <f t="shared" si="0"/>
        <v>0</v>
      </c>
      <c r="I53" s="5">
        <f t="shared" si="1"/>
        <v>0</v>
      </c>
    </row>
    <row r="54" spans="1:9" x14ac:dyDescent="0.3">
      <c r="A54" t="s">
        <v>61</v>
      </c>
      <c r="B54" t="s">
        <v>381</v>
      </c>
      <c r="C54" s="4">
        <f>VLOOKUP(A54,[1]Tbl2425!$B$8:$S$327,16,0)</f>
        <v>-9706.58</v>
      </c>
      <c r="D54" s="4">
        <f>VLOOKUP(A54,[1]Tbl2425!$B$8:$S$327,17,0)</f>
        <v>0</v>
      </c>
      <c r="E54" s="5">
        <f t="shared" si="2"/>
        <v>-9706.58</v>
      </c>
      <c r="F54" s="10">
        <f>VLOOKUP(A54, [3]Sheet1!$B$5:$H$323,6,0)</f>
        <v>1</v>
      </c>
      <c r="G54" s="10">
        <f>VLOOKUP(A54, [3]Sheet1!$B$5:$H$323,7,0)</f>
        <v>0</v>
      </c>
      <c r="H54" s="5">
        <f t="shared" si="0"/>
        <v>-9706.58</v>
      </c>
      <c r="I54" s="5">
        <f t="shared" si="1"/>
        <v>0</v>
      </c>
    </row>
    <row r="55" spans="1:9" x14ac:dyDescent="0.3">
      <c r="A55" t="s">
        <v>62</v>
      </c>
      <c r="B55" t="s">
        <v>382</v>
      </c>
      <c r="C55" s="4">
        <f>VLOOKUP(A55,[1]Tbl2425!$B$8:$S$327,16,0)</f>
        <v>0</v>
      </c>
      <c r="D55" s="4">
        <f>VLOOKUP(A55,[1]Tbl2425!$B$8:$S$327,17,0)</f>
        <v>0</v>
      </c>
      <c r="E55" s="5">
        <f t="shared" si="2"/>
        <v>0</v>
      </c>
      <c r="F55" s="10">
        <f>VLOOKUP(A55, [3]Sheet1!$B$5:$H$323,6,0)</f>
        <v>1</v>
      </c>
      <c r="G55" s="10">
        <f>VLOOKUP(A55, [3]Sheet1!$B$5:$H$323,7,0)</f>
        <v>0</v>
      </c>
      <c r="H55" s="5">
        <f t="shared" si="0"/>
        <v>0</v>
      </c>
      <c r="I55" s="5">
        <f t="shared" si="1"/>
        <v>0</v>
      </c>
    </row>
    <row r="56" spans="1:9" x14ac:dyDescent="0.3">
      <c r="A56" t="s">
        <v>63</v>
      </c>
      <c r="B56" t="s">
        <v>383</v>
      </c>
      <c r="C56" s="4">
        <f>VLOOKUP(A56,[1]Tbl2425!$B$8:$S$327,16,0)</f>
        <v>0</v>
      </c>
      <c r="D56" s="4">
        <f>VLOOKUP(A56,[1]Tbl2425!$B$8:$S$327,17,0)</f>
        <v>0</v>
      </c>
      <c r="E56" s="5">
        <f t="shared" si="2"/>
        <v>0</v>
      </c>
      <c r="F56" s="10">
        <f>VLOOKUP(A56, [3]Sheet1!$B$5:$H$323,6,0)</f>
        <v>1</v>
      </c>
      <c r="G56" s="10">
        <f>VLOOKUP(A56, [3]Sheet1!$B$5:$H$323,7,0)</f>
        <v>0</v>
      </c>
      <c r="H56" s="5">
        <f t="shared" si="0"/>
        <v>0</v>
      </c>
      <c r="I56" s="5">
        <f t="shared" si="1"/>
        <v>0</v>
      </c>
    </row>
    <row r="57" spans="1:9" x14ac:dyDescent="0.3">
      <c r="A57" t="s">
        <v>64</v>
      </c>
      <c r="B57" t="s">
        <v>384</v>
      </c>
      <c r="C57" s="4">
        <f>VLOOKUP(A57,[1]Tbl2425!$B$8:$S$327,16,0)</f>
        <v>0</v>
      </c>
      <c r="D57" s="4">
        <f>VLOOKUP(A57,[1]Tbl2425!$B$8:$S$327,17,0)</f>
        <v>0</v>
      </c>
      <c r="E57" s="5">
        <f t="shared" si="2"/>
        <v>0</v>
      </c>
      <c r="F57" s="10">
        <f>VLOOKUP(A57, [3]Sheet1!$B$5:$H$323,6,0)</f>
        <v>1</v>
      </c>
      <c r="G57" s="10">
        <f>VLOOKUP(A57, [3]Sheet1!$B$5:$H$323,7,0)</f>
        <v>0</v>
      </c>
      <c r="H57" s="5">
        <f t="shared" si="0"/>
        <v>0</v>
      </c>
      <c r="I57" s="5">
        <f t="shared" si="1"/>
        <v>0</v>
      </c>
    </row>
    <row r="58" spans="1:9" x14ac:dyDescent="0.3">
      <c r="A58" t="s">
        <v>65</v>
      </c>
      <c r="B58" t="s">
        <v>385</v>
      </c>
      <c r="C58" s="4">
        <f>VLOOKUP(A58,[1]Tbl2425!$B$8:$S$327,16,0)</f>
        <v>0</v>
      </c>
      <c r="D58" s="4">
        <f>VLOOKUP(A58,[1]Tbl2425!$B$8:$S$327,17,0)</f>
        <v>0</v>
      </c>
      <c r="E58" s="5">
        <f t="shared" si="2"/>
        <v>0</v>
      </c>
      <c r="F58" s="10">
        <f>VLOOKUP(A58, [3]Sheet1!$B$5:$H$323,6,0)</f>
        <v>0.9</v>
      </c>
      <c r="G58" s="10">
        <f>VLOOKUP(A58, [3]Sheet1!$B$5:$H$323,7,0)</f>
        <v>0.1</v>
      </c>
      <c r="H58" s="5">
        <f t="shared" si="0"/>
        <v>0</v>
      </c>
      <c r="I58" s="5">
        <f t="shared" si="1"/>
        <v>0</v>
      </c>
    </row>
    <row r="59" spans="1:9" x14ac:dyDescent="0.3">
      <c r="A59" t="s">
        <v>66</v>
      </c>
      <c r="B59" t="s">
        <v>386</v>
      </c>
      <c r="C59" s="4">
        <f>VLOOKUP(A59,[1]Tbl2425!$B$8:$S$327,16,0)</f>
        <v>0</v>
      </c>
      <c r="D59" s="4">
        <f>VLOOKUP(A59,[1]Tbl2425!$B$8:$S$327,17,0)</f>
        <v>0</v>
      </c>
      <c r="E59" s="5">
        <f t="shared" si="2"/>
        <v>0</v>
      </c>
      <c r="F59" s="10">
        <f>VLOOKUP(A59, [3]Sheet1!$B$5:$H$323,6,0)</f>
        <v>1</v>
      </c>
      <c r="G59" s="10">
        <f>VLOOKUP(A59, [3]Sheet1!$B$5:$H$323,7,0)</f>
        <v>0</v>
      </c>
      <c r="H59" s="5">
        <f t="shared" si="0"/>
        <v>0</v>
      </c>
      <c r="I59" s="5">
        <f t="shared" si="1"/>
        <v>0</v>
      </c>
    </row>
    <row r="60" spans="1:9" x14ac:dyDescent="0.3">
      <c r="A60" t="s">
        <v>67</v>
      </c>
      <c r="B60" t="s">
        <v>387</v>
      </c>
      <c r="C60" s="4">
        <f>VLOOKUP(A60,[1]Tbl2425!$B$8:$S$327,16,0)</f>
        <v>0</v>
      </c>
      <c r="D60" s="4">
        <f>VLOOKUP(A60,[1]Tbl2425!$B$8:$S$327,17,0)</f>
        <v>0</v>
      </c>
      <c r="E60" s="5">
        <f t="shared" si="2"/>
        <v>0</v>
      </c>
      <c r="F60" s="10">
        <f>VLOOKUP(A60, [3]Sheet1!$B$5:$H$323,6,0)</f>
        <v>1</v>
      </c>
      <c r="G60" s="10">
        <f>VLOOKUP(A60, [3]Sheet1!$B$5:$H$323,7,0)</f>
        <v>0</v>
      </c>
      <c r="H60" s="5">
        <f t="shared" si="0"/>
        <v>0</v>
      </c>
      <c r="I60" s="5">
        <f t="shared" si="1"/>
        <v>0</v>
      </c>
    </row>
    <row r="61" spans="1:9" x14ac:dyDescent="0.3">
      <c r="A61" t="s">
        <v>68</v>
      </c>
      <c r="B61" t="s">
        <v>388</v>
      </c>
      <c r="C61" s="4">
        <f>VLOOKUP(A61,[1]Tbl2425!$B$8:$S$327,16,0)</f>
        <v>0</v>
      </c>
      <c r="D61" s="4">
        <f>VLOOKUP(A61,[1]Tbl2425!$B$8:$S$327,17,0)</f>
        <v>0</v>
      </c>
      <c r="E61" s="5">
        <f t="shared" si="2"/>
        <v>0</v>
      </c>
      <c r="F61" s="10">
        <f>VLOOKUP(A61, [3]Sheet1!$B$5:$H$323,6,0)</f>
        <v>1</v>
      </c>
      <c r="G61" s="10">
        <f>VLOOKUP(A61, [3]Sheet1!$B$5:$H$323,7,0)</f>
        <v>0</v>
      </c>
      <c r="H61" s="5">
        <f t="shared" si="0"/>
        <v>0</v>
      </c>
      <c r="I61" s="5">
        <f t="shared" si="1"/>
        <v>0</v>
      </c>
    </row>
    <row r="62" spans="1:9" x14ac:dyDescent="0.3">
      <c r="A62" t="s">
        <v>69</v>
      </c>
      <c r="B62" t="s">
        <v>389</v>
      </c>
      <c r="C62" s="4">
        <f>VLOOKUP(A62,[1]Tbl2425!$B$8:$S$327,16,0)</f>
        <v>0</v>
      </c>
      <c r="D62" s="4">
        <f>VLOOKUP(A62,[1]Tbl2425!$B$8:$S$327,17,0)</f>
        <v>0</v>
      </c>
      <c r="E62" s="5">
        <f t="shared" si="2"/>
        <v>0</v>
      </c>
      <c r="F62" s="10">
        <f>VLOOKUP(A62, [3]Sheet1!$B$5:$H$323,6,0)</f>
        <v>1</v>
      </c>
      <c r="G62" s="10">
        <f>VLOOKUP(A62, [3]Sheet1!$B$5:$H$323,7,0)</f>
        <v>0</v>
      </c>
      <c r="H62" s="5">
        <f t="shared" si="0"/>
        <v>0</v>
      </c>
      <c r="I62" s="5">
        <f t="shared" si="1"/>
        <v>0</v>
      </c>
    </row>
    <row r="63" spans="1:9" x14ac:dyDescent="0.3">
      <c r="A63" t="s">
        <v>70</v>
      </c>
      <c r="B63" t="s">
        <v>390</v>
      </c>
      <c r="C63" s="4">
        <f>VLOOKUP(A63,[1]Tbl2425!$B$8:$S$327,16,0)</f>
        <v>0</v>
      </c>
      <c r="D63" s="4">
        <f>VLOOKUP(A63,[1]Tbl2425!$B$8:$S$327,17,0)</f>
        <v>0</v>
      </c>
      <c r="E63" s="5">
        <f t="shared" si="2"/>
        <v>0</v>
      </c>
      <c r="F63" s="10">
        <f>VLOOKUP(A63, [3]Sheet1!$B$5:$H$323,6,0)</f>
        <v>0.53500000000000003</v>
      </c>
      <c r="G63" s="10">
        <f>VLOOKUP(A63, [3]Sheet1!$B$5:$H$323,7,0)</f>
        <v>0.46500000000000002</v>
      </c>
      <c r="H63" s="5">
        <f t="shared" si="0"/>
        <v>0</v>
      </c>
      <c r="I63" s="5">
        <f t="shared" si="1"/>
        <v>0</v>
      </c>
    </row>
    <row r="64" spans="1:9" x14ac:dyDescent="0.3">
      <c r="A64" t="s">
        <v>71</v>
      </c>
      <c r="B64" t="s">
        <v>391</v>
      </c>
      <c r="C64" s="4">
        <f>VLOOKUP(A64,[1]Tbl2425!$B$8:$S$327,16,0)</f>
        <v>0</v>
      </c>
      <c r="D64" s="4">
        <f>VLOOKUP(A64,[1]Tbl2425!$B$8:$S$327,17,0)</f>
        <v>0</v>
      </c>
      <c r="E64" s="5">
        <f t="shared" si="2"/>
        <v>0</v>
      </c>
      <c r="F64" s="10">
        <f>VLOOKUP(A64, [3]Sheet1!$B$5:$H$323,6,0)</f>
        <v>0.87</v>
      </c>
      <c r="G64" s="10">
        <f>VLOOKUP(A64, [3]Sheet1!$B$5:$H$323,7,0)</f>
        <v>0.13</v>
      </c>
      <c r="H64" s="5">
        <f t="shared" si="0"/>
        <v>0</v>
      </c>
      <c r="I64" s="5">
        <f t="shared" si="1"/>
        <v>0</v>
      </c>
    </row>
    <row r="65" spans="1:9" x14ac:dyDescent="0.3">
      <c r="A65" t="s">
        <v>72</v>
      </c>
      <c r="B65" t="s">
        <v>392</v>
      </c>
      <c r="C65" s="4">
        <f>VLOOKUP(A65,[1]Tbl2425!$B$8:$S$327,16,0)</f>
        <v>0</v>
      </c>
      <c r="D65" s="4">
        <f>VLOOKUP(A65,[1]Tbl2425!$B$8:$S$327,17,0)</f>
        <v>0</v>
      </c>
      <c r="E65" s="5">
        <f t="shared" si="2"/>
        <v>0</v>
      </c>
      <c r="F65" s="10">
        <f>VLOOKUP(A65, [3]Sheet1!$B$5:$H$323,6,0)</f>
        <v>0.5</v>
      </c>
      <c r="G65" s="10">
        <f>VLOOKUP(A65, [3]Sheet1!$B$5:$H$323,7,0)</f>
        <v>0.5</v>
      </c>
      <c r="H65" s="5">
        <f t="shared" si="0"/>
        <v>0</v>
      </c>
      <c r="I65" s="5">
        <f t="shared" si="1"/>
        <v>0</v>
      </c>
    </row>
    <row r="66" spans="1:9" x14ac:dyDescent="0.3">
      <c r="A66" t="s">
        <v>73</v>
      </c>
      <c r="B66" t="s">
        <v>393</v>
      </c>
      <c r="C66" s="4">
        <f>VLOOKUP(A66,[1]Tbl2425!$B$8:$S$327,16,0)</f>
        <v>0</v>
      </c>
      <c r="D66" s="4">
        <f>VLOOKUP(A66,[1]Tbl2425!$B$8:$S$327,17,0)</f>
        <v>-257.01</v>
      </c>
      <c r="E66" s="5">
        <f t="shared" si="2"/>
        <v>-257.01</v>
      </c>
      <c r="F66" s="10">
        <f>VLOOKUP(A66, [3]Sheet1!$B$5:$H$323,6,0)</f>
        <v>0</v>
      </c>
      <c r="G66" s="10">
        <f>VLOOKUP(A66, [3]Sheet1!$B$5:$H$323,7,0)</f>
        <v>1</v>
      </c>
      <c r="H66" s="5">
        <f t="shared" ref="H66:H129" si="3">E66*F66</f>
        <v>0</v>
      </c>
      <c r="I66" s="5">
        <f t="shared" ref="I66:I129" si="4">E66*G66</f>
        <v>-257.01</v>
      </c>
    </row>
    <row r="67" spans="1:9" x14ac:dyDescent="0.3">
      <c r="A67" t="s">
        <v>74</v>
      </c>
      <c r="B67" t="s">
        <v>394</v>
      </c>
      <c r="C67" s="4">
        <f>VLOOKUP(A67,[1]Tbl2425!$B$8:$S$327,16,0)</f>
        <v>0</v>
      </c>
      <c r="D67" s="4">
        <f>VLOOKUP(A67,[1]Tbl2425!$B$8:$S$327,17,0)</f>
        <v>0</v>
      </c>
      <c r="E67" s="5">
        <f t="shared" ref="E67:E130" si="5">C67+D67</f>
        <v>0</v>
      </c>
      <c r="F67" s="10">
        <f>VLOOKUP(A67, [3]Sheet1!$B$5:$H$323,6,0)</f>
        <v>1</v>
      </c>
      <c r="G67" s="10">
        <f>VLOOKUP(A67, [3]Sheet1!$B$5:$H$323,7,0)</f>
        <v>0</v>
      </c>
      <c r="H67" s="5">
        <f t="shared" si="3"/>
        <v>0</v>
      </c>
      <c r="I67" s="5">
        <f t="shared" si="4"/>
        <v>0</v>
      </c>
    </row>
    <row r="68" spans="1:9" x14ac:dyDescent="0.3">
      <c r="A68" t="s">
        <v>75</v>
      </c>
      <c r="B68" t="s">
        <v>395</v>
      </c>
      <c r="C68" s="4">
        <f>VLOOKUP(A68,[1]Tbl2425!$B$8:$S$327,16,0)</f>
        <v>0</v>
      </c>
      <c r="D68" s="4">
        <f>VLOOKUP(A68,[1]Tbl2425!$B$8:$S$327,17,0)</f>
        <v>0</v>
      </c>
      <c r="E68" s="5">
        <f t="shared" si="5"/>
        <v>0</v>
      </c>
      <c r="F68" s="10">
        <f>VLOOKUP(A68, [3]Sheet1!$B$5:$H$323,6,0)</f>
        <v>0.5</v>
      </c>
      <c r="G68" s="10">
        <f>VLOOKUP(A68, [3]Sheet1!$B$5:$H$323,7,0)</f>
        <v>0.5</v>
      </c>
      <c r="H68" s="5">
        <f t="shared" si="3"/>
        <v>0</v>
      </c>
      <c r="I68" s="5">
        <f t="shared" si="4"/>
        <v>0</v>
      </c>
    </row>
    <row r="69" spans="1:9" x14ac:dyDescent="0.3">
      <c r="A69" t="s">
        <v>76</v>
      </c>
      <c r="B69" t="s">
        <v>396</v>
      </c>
      <c r="C69" s="4">
        <f>VLOOKUP(A69,[1]Tbl2425!$B$8:$S$327,16,0)</f>
        <v>0</v>
      </c>
      <c r="D69" s="4">
        <f>VLOOKUP(A69,[1]Tbl2425!$B$8:$S$327,17,0)</f>
        <v>0</v>
      </c>
      <c r="E69" s="5">
        <f t="shared" si="5"/>
        <v>0</v>
      </c>
      <c r="F69" s="10">
        <f>VLOOKUP(A69, [3]Sheet1!$B$5:$H$323,6,0)</f>
        <v>0.9</v>
      </c>
      <c r="G69" s="10">
        <f>VLOOKUP(A69, [3]Sheet1!$B$5:$H$323,7,0)</f>
        <v>0.1</v>
      </c>
      <c r="H69" s="5">
        <f t="shared" si="3"/>
        <v>0</v>
      </c>
      <c r="I69" s="5">
        <f t="shared" si="4"/>
        <v>0</v>
      </c>
    </row>
    <row r="70" spans="1:9" x14ac:dyDescent="0.3">
      <c r="A70" t="s">
        <v>77</v>
      </c>
      <c r="B70" t="s">
        <v>397</v>
      </c>
      <c r="C70" s="4">
        <f>VLOOKUP(A70,[1]Tbl2425!$B$8:$S$327,16,0)</f>
        <v>0</v>
      </c>
      <c r="D70" s="4">
        <f>VLOOKUP(A70,[1]Tbl2425!$B$8:$S$327,17,0)</f>
        <v>0</v>
      </c>
      <c r="E70" s="5">
        <f t="shared" si="5"/>
        <v>0</v>
      </c>
      <c r="F70" s="10">
        <f>VLOOKUP(A70, [3]Sheet1!$B$5:$H$323,6,0)</f>
        <v>0.78300000000000003</v>
      </c>
      <c r="G70" s="10">
        <f>VLOOKUP(A70, [3]Sheet1!$B$5:$H$323,7,0)</f>
        <v>0.217</v>
      </c>
      <c r="H70" s="5">
        <f t="shared" si="3"/>
        <v>0</v>
      </c>
      <c r="I70" s="5">
        <f t="shared" si="4"/>
        <v>0</v>
      </c>
    </row>
    <row r="71" spans="1:9" x14ac:dyDescent="0.3">
      <c r="A71" t="s">
        <v>78</v>
      </c>
      <c r="B71" t="s">
        <v>398</v>
      </c>
      <c r="C71" s="4">
        <f>VLOOKUP(A71,[1]Tbl2425!$B$8:$S$327,16,0)</f>
        <v>0</v>
      </c>
      <c r="D71" s="4">
        <f>VLOOKUP(A71,[1]Tbl2425!$B$8:$S$327,17,0)</f>
        <v>0</v>
      </c>
      <c r="E71" s="5">
        <f t="shared" si="5"/>
        <v>0</v>
      </c>
      <c r="F71" s="10">
        <f>VLOOKUP(A71, [3]Sheet1!$B$5:$H$323,6,0)</f>
        <v>1</v>
      </c>
      <c r="G71" s="10">
        <f>VLOOKUP(A71, [3]Sheet1!$B$5:$H$323,7,0)</f>
        <v>0</v>
      </c>
      <c r="H71" s="5">
        <f t="shared" si="3"/>
        <v>0</v>
      </c>
      <c r="I71" s="5">
        <f t="shared" si="4"/>
        <v>0</v>
      </c>
    </row>
    <row r="72" spans="1:9" x14ac:dyDescent="0.3">
      <c r="A72" t="s">
        <v>79</v>
      </c>
      <c r="B72" t="s">
        <v>399</v>
      </c>
      <c r="C72" s="4">
        <f>VLOOKUP(A72,[1]Tbl2425!$B$8:$S$327,16,0)</f>
        <v>0</v>
      </c>
      <c r="D72" s="4">
        <f>VLOOKUP(A72,[1]Tbl2425!$B$8:$S$327,17,0)</f>
        <v>0</v>
      </c>
      <c r="E72" s="5">
        <f t="shared" si="5"/>
        <v>0</v>
      </c>
      <c r="F72" s="10">
        <f>VLOOKUP(A72, [3]Sheet1!$B$5:$H$323,6,0)</f>
        <v>0.78</v>
      </c>
      <c r="G72" s="10">
        <f>VLOOKUP(A72, [3]Sheet1!$B$5:$H$323,7,0)</f>
        <v>0.22</v>
      </c>
      <c r="H72" s="5">
        <f t="shared" si="3"/>
        <v>0</v>
      </c>
      <c r="I72" s="5">
        <f t="shared" si="4"/>
        <v>0</v>
      </c>
    </row>
    <row r="73" spans="1:9" x14ac:dyDescent="0.3">
      <c r="A73" t="s">
        <v>80</v>
      </c>
      <c r="B73" t="s">
        <v>400</v>
      </c>
      <c r="C73" s="4">
        <f>VLOOKUP(A73,[1]Tbl2425!$B$8:$S$327,16,0)</f>
        <v>0</v>
      </c>
      <c r="D73" s="4">
        <f>VLOOKUP(A73,[1]Tbl2425!$B$8:$S$327,17,0)</f>
        <v>0</v>
      </c>
      <c r="E73" s="5">
        <f t="shared" si="5"/>
        <v>0</v>
      </c>
      <c r="F73" s="10">
        <f>VLOOKUP(A73, [3]Sheet1!$B$5:$H$323,6,0)</f>
        <v>1</v>
      </c>
      <c r="G73" s="10">
        <f>VLOOKUP(A73, [3]Sheet1!$B$5:$H$323,7,0)</f>
        <v>0</v>
      </c>
      <c r="H73" s="5">
        <f t="shared" si="3"/>
        <v>0</v>
      </c>
      <c r="I73" s="5">
        <f t="shared" si="4"/>
        <v>0</v>
      </c>
    </row>
    <row r="74" spans="1:9" x14ac:dyDescent="0.3">
      <c r="A74" t="s">
        <v>81</v>
      </c>
      <c r="B74" t="s">
        <v>401</v>
      </c>
      <c r="C74" s="4">
        <f>VLOOKUP(A74,[1]Tbl2425!$B$8:$S$327,16,0)</f>
        <v>0</v>
      </c>
      <c r="D74" s="4">
        <f>VLOOKUP(A74,[1]Tbl2425!$B$8:$S$327,17,0)</f>
        <v>0</v>
      </c>
      <c r="E74" s="5">
        <f t="shared" si="5"/>
        <v>0</v>
      </c>
      <c r="F74" s="10">
        <f>VLOOKUP(A74, [3]Sheet1!$B$5:$H$323,6,0)</f>
        <v>1</v>
      </c>
      <c r="G74" s="10">
        <f>VLOOKUP(A74, [3]Sheet1!$B$5:$H$323,7,0)</f>
        <v>0</v>
      </c>
      <c r="H74" s="5">
        <f t="shared" si="3"/>
        <v>0</v>
      </c>
      <c r="I74" s="5">
        <f t="shared" si="4"/>
        <v>0</v>
      </c>
    </row>
    <row r="75" spans="1:9" x14ac:dyDescent="0.3">
      <c r="A75" t="s">
        <v>82</v>
      </c>
      <c r="B75" t="s">
        <v>402</v>
      </c>
      <c r="C75" s="4">
        <f>VLOOKUP(A75,[1]Tbl2425!$B$8:$S$327,16,0)</f>
        <v>0</v>
      </c>
      <c r="D75" s="4">
        <f>VLOOKUP(A75,[1]Tbl2425!$B$8:$S$327,17,0)</f>
        <v>-4410.63</v>
      </c>
      <c r="E75" s="5">
        <f t="shared" si="5"/>
        <v>-4410.63</v>
      </c>
      <c r="F75" s="10">
        <f>VLOOKUP(A75, [3]Sheet1!$B$5:$H$323,6,0)</f>
        <v>1</v>
      </c>
      <c r="G75" s="10">
        <f>VLOOKUP(A75, [3]Sheet1!$B$5:$H$323,7,0)</f>
        <v>0</v>
      </c>
      <c r="H75" s="5">
        <f t="shared" si="3"/>
        <v>-4410.63</v>
      </c>
      <c r="I75" s="5">
        <f t="shared" si="4"/>
        <v>0</v>
      </c>
    </row>
    <row r="76" spans="1:9" x14ac:dyDescent="0.3">
      <c r="A76" t="s">
        <v>83</v>
      </c>
      <c r="B76" t="s">
        <v>403</v>
      </c>
      <c r="C76" s="4">
        <f>VLOOKUP(A76,[1]Tbl2425!$B$8:$S$327,16,0)</f>
        <v>0</v>
      </c>
      <c r="D76" s="4">
        <f>VLOOKUP(A76,[1]Tbl2425!$B$8:$S$327,17,0)</f>
        <v>0</v>
      </c>
      <c r="E76" s="5">
        <f t="shared" si="5"/>
        <v>0</v>
      </c>
      <c r="F76" s="10">
        <f>VLOOKUP(A76, [3]Sheet1!$B$5:$H$323,6,0)</f>
        <v>0</v>
      </c>
      <c r="G76" s="10">
        <f>VLOOKUP(A76, [3]Sheet1!$B$5:$H$323,7,0)</f>
        <v>1</v>
      </c>
      <c r="H76" s="5">
        <f t="shared" si="3"/>
        <v>0</v>
      </c>
      <c r="I76" s="5">
        <f t="shared" si="4"/>
        <v>0</v>
      </c>
    </row>
    <row r="77" spans="1:9" x14ac:dyDescent="0.3">
      <c r="A77" t="s">
        <v>84</v>
      </c>
      <c r="B77" t="s">
        <v>404</v>
      </c>
      <c r="C77" s="4">
        <f>VLOOKUP(A77,[1]Tbl2425!$B$8:$S$327,16,0)</f>
        <v>0</v>
      </c>
      <c r="D77" s="4">
        <f>VLOOKUP(A77,[1]Tbl2425!$B$8:$S$327,17,0)</f>
        <v>0</v>
      </c>
      <c r="E77" s="5">
        <f t="shared" si="5"/>
        <v>0</v>
      </c>
      <c r="F77" s="10">
        <f>VLOOKUP(A77, [3]Sheet1!$B$5:$H$323,6,0)</f>
        <v>1</v>
      </c>
      <c r="G77" s="10">
        <f>VLOOKUP(A77, [3]Sheet1!$B$5:$H$323,7,0)</f>
        <v>0</v>
      </c>
      <c r="H77" s="5">
        <f t="shared" si="3"/>
        <v>0</v>
      </c>
      <c r="I77" s="5">
        <f t="shared" si="4"/>
        <v>0</v>
      </c>
    </row>
    <row r="78" spans="1:9" x14ac:dyDescent="0.3">
      <c r="A78" t="s">
        <v>85</v>
      </c>
      <c r="B78" t="s">
        <v>405</v>
      </c>
      <c r="C78" s="4">
        <f>VLOOKUP(A78,[1]Tbl2425!$B$8:$S$327,16,0)</f>
        <v>0</v>
      </c>
      <c r="D78" s="4">
        <f>VLOOKUP(A78,[1]Tbl2425!$B$8:$S$327,17,0)</f>
        <v>0</v>
      </c>
      <c r="E78" s="5">
        <f t="shared" si="5"/>
        <v>0</v>
      </c>
      <c r="F78" s="10">
        <f>VLOOKUP(A78, [3]Sheet1!$B$5:$H$323,6,0)</f>
        <v>1</v>
      </c>
      <c r="G78" s="10">
        <f>VLOOKUP(A78, [3]Sheet1!$B$5:$H$323,7,0)</f>
        <v>0</v>
      </c>
      <c r="H78" s="5">
        <f t="shared" si="3"/>
        <v>0</v>
      </c>
      <c r="I78" s="5">
        <f t="shared" si="4"/>
        <v>0</v>
      </c>
    </row>
    <row r="79" spans="1:9" x14ac:dyDescent="0.3">
      <c r="A79" t="s">
        <v>86</v>
      </c>
      <c r="B79" t="s">
        <v>406</v>
      </c>
      <c r="C79" s="4">
        <f>VLOOKUP(A79,[1]Tbl2425!$B$8:$S$327,16,0)</f>
        <v>0</v>
      </c>
      <c r="D79" s="4">
        <f>VLOOKUP(A79,[1]Tbl2425!$B$8:$S$327,17,0)</f>
        <v>-180.51</v>
      </c>
      <c r="E79" s="5">
        <f t="shared" si="5"/>
        <v>-180.51</v>
      </c>
      <c r="F79" s="10">
        <f>VLOOKUP(A79, [3]Sheet1!$B$5:$H$323,6,0)</f>
        <v>1</v>
      </c>
      <c r="G79" s="10">
        <f>VLOOKUP(A79, [3]Sheet1!$B$5:$H$323,7,0)</f>
        <v>0</v>
      </c>
      <c r="H79" s="5">
        <f t="shared" si="3"/>
        <v>-180.51</v>
      </c>
      <c r="I79" s="5">
        <f t="shared" si="4"/>
        <v>0</v>
      </c>
    </row>
    <row r="80" spans="1:9" x14ac:dyDescent="0.3">
      <c r="A80" t="s">
        <v>87</v>
      </c>
      <c r="B80" t="s">
        <v>407</v>
      </c>
      <c r="C80" s="4">
        <f>VLOOKUP(A80,[1]Tbl2425!$B$8:$S$327,16,0)</f>
        <v>-26128.61</v>
      </c>
      <c r="D80" s="4">
        <f>VLOOKUP(A80,[1]Tbl2425!$B$8:$S$327,17,0)</f>
        <v>0</v>
      </c>
      <c r="E80" s="5">
        <f t="shared" si="5"/>
        <v>-26128.61</v>
      </c>
      <c r="F80" s="10">
        <f>VLOOKUP(A80, [3]Sheet1!$B$5:$H$323,6,0)</f>
        <v>1</v>
      </c>
      <c r="G80" s="10">
        <f>VLOOKUP(A80, [3]Sheet1!$B$5:$H$323,7,0)</f>
        <v>0</v>
      </c>
      <c r="H80" s="5">
        <f t="shared" si="3"/>
        <v>-26128.61</v>
      </c>
      <c r="I80" s="5">
        <f t="shared" si="4"/>
        <v>0</v>
      </c>
    </row>
    <row r="81" spans="1:9" x14ac:dyDescent="0.3">
      <c r="A81" t="s">
        <v>88</v>
      </c>
      <c r="B81" t="s">
        <v>408</v>
      </c>
      <c r="C81" s="4">
        <f>VLOOKUP(A81,[1]Tbl2425!$B$8:$S$327,16,0)</f>
        <v>0</v>
      </c>
      <c r="D81" s="4">
        <f>VLOOKUP(A81,[1]Tbl2425!$B$8:$S$327,17,0)</f>
        <v>0</v>
      </c>
      <c r="E81" s="5">
        <f t="shared" si="5"/>
        <v>0</v>
      </c>
      <c r="F81" s="10">
        <f>VLOOKUP(A81, [3]Sheet1!$B$5:$H$323,6,0)</f>
        <v>1</v>
      </c>
      <c r="G81" s="10">
        <f>VLOOKUP(A81, [3]Sheet1!$B$5:$H$323,7,0)</f>
        <v>0</v>
      </c>
      <c r="H81" s="5">
        <f t="shared" si="3"/>
        <v>0</v>
      </c>
      <c r="I81" s="5">
        <f t="shared" si="4"/>
        <v>0</v>
      </c>
    </row>
    <row r="82" spans="1:9" x14ac:dyDescent="0.3">
      <c r="A82" t="s">
        <v>89</v>
      </c>
      <c r="B82" t="s">
        <v>409</v>
      </c>
      <c r="C82" s="4">
        <f>VLOOKUP(A82,[1]Tbl2425!$B$8:$S$327,16,0)</f>
        <v>0</v>
      </c>
      <c r="D82" s="4">
        <f>VLOOKUP(A82,[1]Tbl2425!$B$8:$S$327,17,0)</f>
        <v>0</v>
      </c>
      <c r="E82" s="5">
        <f t="shared" si="5"/>
        <v>0</v>
      </c>
      <c r="F82" s="10">
        <f>VLOOKUP(A82, [3]Sheet1!$B$5:$H$323,6,0)</f>
        <v>1</v>
      </c>
      <c r="G82" s="10">
        <f>VLOOKUP(A82, [3]Sheet1!$B$5:$H$323,7,0)</f>
        <v>0</v>
      </c>
      <c r="H82" s="5">
        <f t="shared" si="3"/>
        <v>0</v>
      </c>
      <c r="I82" s="5">
        <f t="shared" si="4"/>
        <v>0</v>
      </c>
    </row>
    <row r="83" spans="1:9" x14ac:dyDescent="0.3">
      <c r="A83" t="s">
        <v>90</v>
      </c>
      <c r="B83" t="s">
        <v>410</v>
      </c>
      <c r="C83" s="4">
        <f>VLOOKUP(A83,[1]Tbl2425!$B$8:$S$327,16,0)</f>
        <v>0</v>
      </c>
      <c r="D83" s="4">
        <f>VLOOKUP(A83,[1]Tbl2425!$B$8:$S$327,17,0)</f>
        <v>0</v>
      </c>
      <c r="E83" s="5">
        <f t="shared" si="5"/>
        <v>0</v>
      </c>
      <c r="F83" s="10">
        <f>VLOOKUP(A83, [3]Sheet1!$B$5:$H$323,6,0)</f>
        <v>1</v>
      </c>
      <c r="G83" s="10">
        <f>VLOOKUP(A83, [3]Sheet1!$B$5:$H$323,7,0)</f>
        <v>0</v>
      </c>
      <c r="H83" s="5">
        <f t="shared" si="3"/>
        <v>0</v>
      </c>
      <c r="I83" s="5">
        <f t="shared" si="4"/>
        <v>0</v>
      </c>
    </row>
    <row r="84" spans="1:9" x14ac:dyDescent="0.3">
      <c r="A84" t="s">
        <v>91</v>
      </c>
      <c r="B84" t="s">
        <v>411</v>
      </c>
      <c r="C84" s="4">
        <f>VLOOKUP(A84,[1]Tbl2425!$B$8:$S$327,16,0)</f>
        <v>0</v>
      </c>
      <c r="D84" s="4">
        <f>VLOOKUP(A84,[1]Tbl2425!$B$8:$S$327,17,0)</f>
        <v>0</v>
      </c>
      <c r="E84" s="5">
        <f t="shared" si="5"/>
        <v>0</v>
      </c>
      <c r="F84" s="10">
        <f>VLOOKUP(A84, [3]Sheet1!$B$5:$H$323,6,0)</f>
        <v>1</v>
      </c>
      <c r="G84" s="10">
        <f>VLOOKUP(A84, [3]Sheet1!$B$5:$H$323,7,0)</f>
        <v>0</v>
      </c>
      <c r="H84" s="5">
        <f t="shared" si="3"/>
        <v>0</v>
      </c>
      <c r="I84" s="5">
        <f t="shared" si="4"/>
        <v>0</v>
      </c>
    </row>
    <row r="85" spans="1:9" x14ac:dyDescent="0.3">
      <c r="A85" t="s">
        <v>92</v>
      </c>
      <c r="B85" t="s">
        <v>412</v>
      </c>
      <c r="C85" s="4">
        <f>VLOOKUP(A85,[1]Tbl2425!$B$8:$S$327,16,0)</f>
        <v>0</v>
      </c>
      <c r="D85" s="4">
        <f>VLOOKUP(A85,[1]Tbl2425!$B$8:$S$327,17,0)</f>
        <v>0</v>
      </c>
      <c r="E85" s="5">
        <f t="shared" si="5"/>
        <v>0</v>
      </c>
      <c r="F85" s="10">
        <f>VLOOKUP(A85, [3]Sheet1!$B$5:$H$323,6,0)</f>
        <v>1</v>
      </c>
      <c r="G85" s="10">
        <f>VLOOKUP(A85, [3]Sheet1!$B$5:$H$323,7,0)</f>
        <v>0</v>
      </c>
      <c r="H85" s="5">
        <f t="shared" si="3"/>
        <v>0</v>
      </c>
      <c r="I85" s="5">
        <f t="shared" si="4"/>
        <v>0</v>
      </c>
    </row>
    <row r="86" spans="1:9" x14ac:dyDescent="0.3">
      <c r="A86" t="s">
        <v>93</v>
      </c>
      <c r="B86" t="s">
        <v>413</v>
      </c>
      <c r="C86" s="4">
        <f>VLOOKUP(A86,[1]Tbl2425!$B$8:$S$327,16,0)</f>
        <v>0</v>
      </c>
      <c r="D86" s="4">
        <f>VLOOKUP(A86,[1]Tbl2425!$B$8:$S$327,17,0)</f>
        <v>0</v>
      </c>
      <c r="E86" s="5">
        <f t="shared" si="5"/>
        <v>0</v>
      </c>
      <c r="F86" s="10">
        <f>VLOOKUP(A86, [3]Sheet1!$B$5:$H$323,6,0)</f>
        <v>0</v>
      </c>
      <c r="G86" s="10">
        <f>VLOOKUP(A86, [3]Sheet1!$B$5:$H$323,7,0)</f>
        <v>1</v>
      </c>
      <c r="H86" s="5">
        <f t="shared" si="3"/>
        <v>0</v>
      </c>
      <c r="I86" s="5">
        <f t="shared" si="4"/>
        <v>0</v>
      </c>
    </row>
    <row r="87" spans="1:9" x14ac:dyDescent="0.3">
      <c r="A87" t="s">
        <v>94</v>
      </c>
      <c r="B87" t="s">
        <v>414</v>
      </c>
      <c r="C87" s="4">
        <f>VLOOKUP(A87,[1]Tbl2425!$B$8:$S$327,16,0)</f>
        <v>0</v>
      </c>
      <c r="D87" s="4">
        <f>VLOOKUP(A87,[1]Tbl2425!$B$8:$S$327,17,0)</f>
        <v>0</v>
      </c>
      <c r="E87" s="5">
        <f t="shared" si="5"/>
        <v>0</v>
      </c>
      <c r="F87" s="10">
        <f>VLOOKUP(A87, [3]Sheet1!$B$5:$H$323,6,0)</f>
        <v>1</v>
      </c>
      <c r="G87" s="10">
        <f>VLOOKUP(A87, [3]Sheet1!$B$5:$H$323,7,0)</f>
        <v>0</v>
      </c>
      <c r="H87" s="5">
        <f t="shared" si="3"/>
        <v>0</v>
      </c>
      <c r="I87" s="5">
        <f t="shared" si="4"/>
        <v>0</v>
      </c>
    </row>
    <row r="88" spans="1:9" x14ac:dyDescent="0.3">
      <c r="A88" t="s">
        <v>95</v>
      </c>
      <c r="B88" t="s">
        <v>415</v>
      </c>
      <c r="C88" s="4">
        <f>VLOOKUP(A88,[1]Tbl2425!$B$8:$S$327,16,0)</f>
        <v>0</v>
      </c>
      <c r="D88" s="4">
        <f>VLOOKUP(A88,[1]Tbl2425!$B$8:$S$327,17,0)</f>
        <v>0</v>
      </c>
      <c r="E88" s="5">
        <f t="shared" si="5"/>
        <v>0</v>
      </c>
      <c r="F88" s="10">
        <f>VLOOKUP(A88, [3]Sheet1!$B$5:$H$323,6,0)</f>
        <v>1</v>
      </c>
      <c r="G88" s="10">
        <f>VLOOKUP(A88, [3]Sheet1!$B$5:$H$323,7,0)</f>
        <v>0</v>
      </c>
      <c r="H88" s="5">
        <f t="shared" si="3"/>
        <v>0</v>
      </c>
      <c r="I88" s="5">
        <f t="shared" si="4"/>
        <v>0</v>
      </c>
    </row>
    <row r="89" spans="1:9" x14ac:dyDescent="0.3">
      <c r="A89" t="s">
        <v>96</v>
      </c>
      <c r="B89" t="s">
        <v>416</v>
      </c>
      <c r="C89" s="4">
        <f>VLOOKUP(A89,[1]Tbl2425!$B$8:$S$327,16,0)</f>
        <v>0</v>
      </c>
      <c r="D89" s="4">
        <f>VLOOKUP(A89,[1]Tbl2425!$B$8:$S$327,17,0)</f>
        <v>0</v>
      </c>
      <c r="E89" s="5">
        <f t="shared" si="5"/>
        <v>0</v>
      </c>
      <c r="F89" s="10">
        <f>VLOOKUP(A89, [3]Sheet1!$B$5:$H$323,6,0)</f>
        <v>0.5</v>
      </c>
      <c r="G89" s="10">
        <f>VLOOKUP(A89, [3]Sheet1!$B$5:$H$323,7,0)</f>
        <v>0.5</v>
      </c>
      <c r="H89" s="5">
        <f t="shared" si="3"/>
        <v>0</v>
      </c>
      <c r="I89" s="5">
        <f t="shared" si="4"/>
        <v>0</v>
      </c>
    </row>
    <row r="90" spans="1:9" x14ac:dyDescent="0.3">
      <c r="A90" t="s">
        <v>97</v>
      </c>
      <c r="B90" t="s">
        <v>417</v>
      </c>
      <c r="C90" s="4">
        <f>VLOOKUP(A90,[1]Tbl2425!$B$8:$S$327,16,0)</f>
        <v>0</v>
      </c>
      <c r="D90" s="4">
        <f>VLOOKUP(A90,[1]Tbl2425!$B$8:$S$327,17,0)</f>
        <v>0</v>
      </c>
      <c r="E90" s="5">
        <f t="shared" si="5"/>
        <v>0</v>
      </c>
      <c r="F90" s="10">
        <f>VLOOKUP(A90, [3]Sheet1!$B$5:$H$323,6,0)</f>
        <v>0.5</v>
      </c>
      <c r="G90" s="10">
        <f>VLOOKUP(A90, [3]Sheet1!$B$5:$H$323,7,0)</f>
        <v>0.5</v>
      </c>
      <c r="H90" s="5">
        <f t="shared" si="3"/>
        <v>0</v>
      </c>
      <c r="I90" s="5">
        <f t="shared" si="4"/>
        <v>0</v>
      </c>
    </row>
    <row r="91" spans="1:9" x14ac:dyDescent="0.3">
      <c r="A91" t="s">
        <v>98</v>
      </c>
      <c r="B91" t="s">
        <v>418</v>
      </c>
      <c r="C91" s="4">
        <f>VLOOKUP(A91,[1]Tbl2425!$B$8:$S$327,16,0)</f>
        <v>0</v>
      </c>
      <c r="D91" s="4">
        <f>VLOOKUP(A91,[1]Tbl2425!$B$8:$S$327,17,0)</f>
        <v>0</v>
      </c>
      <c r="E91" s="5">
        <f t="shared" si="5"/>
        <v>0</v>
      </c>
      <c r="F91" s="10">
        <f>VLOOKUP(A91, [3]Sheet1!$B$5:$H$323,6,0)</f>
        <v>0</v>
      </c>
      <c r="G91" s="10">
        <f>VLOOKUP(A91, [3]Sheet1!$B$5:$H$323,7,0)</f>
        <v>1</v>
      </c>
      <c r="H91" s="5">
        <f t="shared" si="3"/>
        <v>0</v>
      </c>
      <c r="I91" s="5">
        <f t="shared" si="4"/>
        <v>0</v>
      </c>
    </row>
    <row r="92" spans="1:9" x14ac:dyDescent="0.3">
      <c r="A92" t="s">
        <v>99</v>
      </c>
      <c r="B92" t="s">
        <v>419</v>
      </c>
      <c r="C92" s="4">
        <f>VLOOKUP(A92,[1]Tbl2425!$B$8:$S$327,16,0)</f>
        <v>0</v>
      </c>
      <c r="D92" s="4">
        <f>VLOOKUP(A92,[1]Tbl2425!$B$8:$S$327,17,0)</f>
        <v>0</v>
      </c>
      <c r="E92" s="5">
        <f t="shared" si="5"/>
        <v>0</v>
      </c>
      <c r="F92" s="10">
        <f>VLOOKUP(A92, [3]Sheet1!$B$5:$H$323,6,0)</f>
        <v>0.8</v>
      </c>
      <c r="G92" s="10">
        <f>VLOOKUP(A92, [3]Sheet1!$B$5:$H$323,7,0)</f>
        <v>0.2</v>
      </c>
      <c r="H92" s="5">
        <f t="shared" si="3"/>
        <v>0</v>
      </c>
      <c r="I92" s="5">
        <f t="shared" si="4"/>
        <v>0</v>
      </c>
    </row>
    <row r="93" spans="1:9" x14ac:dyDescent="0.3">
      <c r="A93" t="s">
        <v>100</v>
      </c>
      <c r="B93" t="s">
        <v>420</v>
      </c>
      <c r="C93" s="4">
        <f>VLOOKUP(A93,[1]Tbl2425!$B$8:$S$327,16,0)</f>
        <v>0</v>
      </c>
      <c r="D93" s="4">
        <f>VLOOKUP(A93,[1]Tbl2425!$B$8:$S$327,17,0)</f>
        <v>0</v>
      </c>
      <c r="E93" s="5">
        <f t="shared" si="5"/>
        <v>0</v>
      </c>
      <c r="F93" s="10">
        <f>VLOOKUP(A93, [3]Sheet1!$B$5:$H$323,6,0)</f>
        <v>1</v>
      </c>
      <c r="G93" s="10">
        <f>VLOOKUP(A93, [3]Sheet1!$B$5:$H$323,7,0)</f>
        <v>0</v>
      </c>
      <c r="H93" s="5">
        <f t="shared" si="3"/>
        <v>0</v>
      </c>
      <c r="I93" s="5">
        <f t="shared" si="4"/>
        <v>0</v>
      </c>
    </row>
    <row r="94" spans="1:9" x14ac:dyDescent="0.3">
      <c r="A94" t="s">
        <v>101</v>
      </c>
      <c r="B94" t="s">
        <v>421</v>
      </c>
      <c r="C94" s="4">
        <f>VLOOKUP(A94,[1]Tbl2425!$B$8:$S$327,16,0)</f>
        <v>0</v>
      </c>
      <c r="D94" s="4">
        <f>VLOOKUP(A94,[1]Tbl2425!$B$8:$S$327,17,0)</f>
        <v>0</v>
      </c>
      <c r="E94" s="5">
        <f t="shared" si="5"/>
        <v>0</v>
      </c>
      <c r="F94" s="10">
        <f>VLOOKUP(A94, [3]Sheet1!$B$5:$H$323,6,0)</f>
        <v>1</v>
      </c>
      <c r="G94" s="10">
        <f>VLOOKUP(A94, [3]Sheet1!$B$5:$H$323,7,0)</f>
        <v>0</v>
      </c>
      <c r="H94" s="5">
        <f t="shared" si="3"/>
        <v>0</v>
      </c>
      <c r="I94" s="5">
        <f t="shared" si="4"/>
        <v>0</v>
      </c>
    </row>
    <row r="95" spans="1:9" x14ac:dyDescent="0.3">
      <c r="A95" t="s">
        <v>102</v>
      </c>
      <c r="B95" t="s">
        <v>422</v>
      </c>
      <c r="C95" s="4">
        <f>VLOOKUP(A95,[1]Tbl2425!$B$8:$S$327,16,0)</f>
        <v>0</v>
      </c>
      <c r="D95" s="4">
        <f>VLOOKUP(A95,[1]Tbl2425!$B$8:$S$327,17,0)</f>
        <v>0</v>
      </c>
      <c r="E95" s="5">
        <f t="shared" si="5"/>
        <v>0</v>
      </c>
      <c r="F95" s="10">
        <f>VLOOKUP(A95, [3]Sheet1!$B$5:$H$323,6,0)</f>
        <v>1</v>
      </c>
      <c r="G95" s="10">
        <f>VLOOKUP(A95, [3]Sheet1!$B$5:$H$323,7,0)</f>
        <v>0</v>
      </c>
      <c r="H95" s="5">
        <f t="shared" si="3"/>
        <v>0</v>
      </c>
      <c r="I95" s="5">
        <f t="shared" si="4"/>
        <v>0</v>
      </c>
    </row>
    <row r="96" spans="1:9" x14ac:dyDescent="0.3">
      <c r="A96" t="s">
        <v>103</v>
      </c>
      <c r="B96" t="s">
        <v>423</v>
      </c>
      <c r="C96" s="4">
        <f>VLOOKUP(A96,[1]Tbl2425!$B$8:$S$327,16,0)</f>
        <v>0</v>
      </c>
      <c r="D96" s="4">
        <f>VLOOKUP(A96,[1]Tbl2425!$B$8:$S$327,17,0)</f>
        <v>0</v>
      </c>
      <c r="E96" s="5">
        <f t="shared" si="5"/>
        <v>0</v>
      </c>
      <c r="F96" s="10">
        <f>VLOOKUP(A96, [3]Sheet1!$B$5:$H$323,6,0)</f>
        <v>0.73</v>
      </c>
      <c r="G96" s="10">
        <f>VLOOKUP(A96, [3]Sheet1!$B$5:$H$323,7,0)</f>
        <v>0.27</v>
      </c>
      <c r="H96" s="5">
        <f t="shared" si="3"/>
        <v>0</v>
      </c>
      <c r="I96" s="5">
        <f t="shared" si="4"/>
        <v>0</v>
      </c>
    </row>
    <row r="97" spans="1:9" x14ac:dyDescent="0.3">
      <c r="A97" t="s">
        <v>104</v>
      </c>
      <c r="B97" t="s">
        <v>424</v>
      </c>
      <c r="C97" s="4">
        <f>VLOOKUP(A97,[1]Tbl2425!$B$8:$S$327,16,0)</f>
        <v>0</v>
      </c>
      <c r="D97" s="4">
        <f>VLOOKUP(A97,[1]Tbl2425!$B$8:$S$327,17,0)</f>
        <v>0</v>
      </c>
      <c r="E97" s="5">
        <f t="shared" si="5"/>
        <v>0</v>
      </c>
      <c r="F97" s="10">
        <f>VLOOKUP(A97, [3]Sheet1!$B$5:$H$323,6,0)</f>
        <v>0</v>
      </c>
      <c r="G97" s="10">
        <f>VLOOKUP(A97, [3]Sheet1!$B$5:$H$323,7,0)</f>
        <v>1</v>
      </c>
      <c r="H97" s="5">
        <f t="shared" si="3"/>
        <v>0</v>
      </c>
      <c r="I97" s="5">
        <f t="shared" si="4"/>
        <v>0</v>
      </c>
    </row>
    <row r="98" spans="1:9" x14ac:dyDescent="0.3">
      <c r="A98" t="s">
        <v>105</v>
      </c>
      <c r="B98" t="s">
        <v>425</v>
      </c>
      <c r="C98" s="4">
        <f>VLOOKUP(A98,[1]Tbl2425!$B$8:$S$327,16,0)</f>
        <v>0</v>
      </c>
      <c r="D98" s="4">
        <f>VLOOKUP(A98,[1]Tbl2425!$B$8:$S$327,17,0)</f>
        <v>0</v>
      </c>
      <c r="E98" s="5">
        <f t="shared" si="5"/>
        <v>0</v>
      </c>
      <c r="F98" s="10">
        <f>VLOOKUP(A98, [3]Sheet1!$B$5:$H$323,6,0)</f>
        <v>1</v>
      </c>
      <c r="G98" s="10">
        <f>VLOOKUP(A98, [3]Sheet1!$B$5:$H$323,7,0)</f>
        <v>0</v>
      </c>
      <c r="H98" s="5">
        <f t="shared" si="3"/>
        <v>0</v>
      </c>
      <c r="I98" s="5">
        <f t="shared" si="4"/>
        <v>0</v>
      </c>
    </row>
    <row r="99" spans="1:9" x14ac:dyDescent="0.3">
      <c r="A99" t="s">
        <v>106</v>
      </c>
      <c r="B99" t="s">
        <v>426</v>
      </c>
      <c r="C99" s="4">
        <f>VLOOKUP(A99,[1]Tbl2425!$B$8:$S$327,16,0)</f>
        <v>0</v>
      </c>
      <c r="D99" s="4">
        <f>VLOOKUP(A99,[1]Tbl2425!$B$8:$S$327,17,0)</f>
        <v>0</v>
      </c>
      <c r="E99" s="5">
        <f t="shared" si="5"/>
        <v>0</v>
      </c>
      <c r="F99" s="10">
        <f>VLOOKUP(A99, [3]Sheet1!$B$5:$H$323,6,0)</f>
        <v>0</v>
      </c>
      <c r="G99" s="10">
        <f>VLOOKUP(A99, [3]Sheet1!$B$5:$H$323,7,0)</f>
        <v>1</v>
      </c>
      <c r="H99" s="5">
        <f t="shared" si="3"/>
        <v>0</v>
      </c>
      <c r="I99" s="5">
        <f t="shared" si="4"/>
        <v>0</v>
      </c>
    </row>
    <row r="100" spans="1:9" x14ac:dyDescent="0.3">
      <c r="A100" t="s">
        <v>107</v>
      </c>
      <c r="B100" t="s">
        <v>427</v>
      </c>
      <c r="C100" s="4">
        <f>VLOOKUP(A100,[1]Tbl2425!$B$8:$S$327,16,0)</f>
        <v>0</v>
      </c>
      <c r="D100" s="4">
        <f>VLOOKUP(A100,[1]Tbl2425!$B$8:$S$327,17,0)</f>
        <v>0</v>
      </c>
      <c r="E100" s="5">
        <f t="shared" si="5"/>
        <v>0</v>
      </c>
      <c r="F100" s="10">
        <f>VLOOKUP(A100, [3]Sheet1!$B$5:$H$323,6,0)</f>
        <v>0.83199999999999996</v>
      </c>
      <c r="G100" s="10">
        <f>VLOOKUP(A100, [3]Sheet1!$B$5:$H$323,7,0)</f>
        <v>0.16800000000000001</v>
      </c>
      <c r="H100" s="5">
        <f t="shared" si="3"/>
        <v>0</v>
      </c>
      <c r="I100" s="5">
        <f t="shared" si="4"/>
        <v>0</v>
      </c>
    </row>
    <row r="101" spans="1:9" x14ac:dyDescent="0.3">
      <c r="A101" t="s">
        <v>108</v>
      </c>
      <c r="B101" t="s">
        <v>428</v>
      </c>
      <c r="C101" s="4">
        <f>VLOOKUP(A101,[1]Tbl2425!$B$8:$S$327,16,0)</f>
        <v>-588.15</v>
      </c>
      <c r="D101" s="4">
        <f>VLOOKUP(A101,[1]Tbl2425!$B$8:$S$327,17,0)</f>
        <v>0</v>
      </c>
      <c r="E101" s="5">
        <f t="shared" si="5"/>
        <v>-588.15</v>
      </c>
      <c r="F101" s="10">
        <f>VLOOKUP(A101, [3]Sheet1!$B$5:$H$323,6,0)</f>
        <v>1</v>
      </c>
      <c r="G101" s="10">
        <f>VLOOKUP(A101, [3]Sheet1!$B$5:$H$323,7,0)</f>
        <v>0</v>
      </c>
      <c r="H101" s="5">
        <f t="shared" si="3"/>
        <v>-588.15</v>
      </c>
      <c r="I101" s="5">
        <f t="shared" si="4"/>
        <v>0</v>
      </c>
    </row>
    <row r="102" spans="1:9" x14ac:dyDescent="0.3">
      <c r="A102" t="s">
        <v>109</v>
      </c>
      <c r="B102" t="s">
        <v>429</v>
      </c>
      <c r="C102" s="4">
        <f>VLOOKUP(A102,[1]Tbl2425!$B$8:$S$327,16,0)</f>
        <v>0</v>
      </c>
      <c r="D102" s="4">
        <f>VLOOKUP(A102,[1]Tbl2425!$B$8:$S$327,17,0)</f>
        <v>0</v>
      </c>
      <c r="E102" s="5">
        <f t="shared" si="5"/>
        <v>0</v>
      </c>
      <c r="F102" s="10">
        <f>VLOOKUP(A102, [3]Sheet1!$B$5:$H$323,6,0)</f>
        <v>0.64</v>
      </c>
      <c r="G102" s="10">
        <f>VLOOKUP(A102, [3]Sheet1!$B$5:$H$323,7,0)</f>
        <v>0.36</v>
      </c>
      <c r="H102" s="5">
        <f t="shared" si="3"/>
        <v>0</v>
      </c>
      <c r="I102" s="5">
        <f t="shared" si="4"/>
        <v>0</v>
      </c>
    </row>
    <row r="103" spans="1:9" x14ac:dyDescent="0.3">
      <c r="A103" t="s">
        <v>110</v>
      </c>
      <c r="B103" t="s">
        <v>430</v>
      </c>
      <c r="C103" s="4">
        <f>VLOOKUP(A103,[1]Tbl2425!$B$8:$S$327,16,0)</f>
        <v>0</v>
      </c>
      <c r="D103" s="4">
        <f>VLOOKUP(A103,[1]Tbl2425!$B$8:$S$327,17,0)</f>
        <v>0</v>
      </c>
      <c r="E103" s="5">
        <f t="shared" si="5"/>
        <v>0</v>
      </c>
      <c r="F103" s="10">
        <f>VLOOKUP(A103, [3]Sheet1!$B$5:$H$323,6,0)</f>
        <v>0.998</v>
      </c>
      <c r="G103" s="10">
        <f>VLOOKUP(A103, [3]Sheet1!$B$5:$H$323,7,0)</f>
        <v>2E-3</v>
      </c>
      <c r="H103" s="5">
        <f t="shared" si="3"/>
        <v>0</v>
      </c>
      <c r="I103" s="5">
        <f t="shared" si="4"/>
        <v>0</v>
      </c>
    </row>
    <row r="104" spans="1:9" x14ac:dyDescent="0.3">
      <c r="A104" t="s">
        <v>111</v>
      </c>
      <c r="B104" t="s">
        <v>431</v>
      </c>
      <c r="C104" s="4">
        <f>VLOOKUP(A104,[1]Tbl2425!$B$8:$S$327,16,0)</f>
        <v>0</v>
      </c>
      <c r="D104" s="4">
        <f>VLOOKUP(A104,[1]Tbl2425!$B$8:$S$327,17,0)</f>
        <v>0</v>
      </c>
      <c r="E104" s="5">
        <f t="shared" si="5"/>
        <v>0</v>
      </c>
      <c r="F104" s="10">
        <f>VLOOKUP(A104, [3]Sheet1!$B$5:$H$323,6,0)</f>
        <v>0</v>
      </c>
      <c r="G104" s="10">
        <f>VLOOKUP(A104, [3]Sheet1!$B$5:$H$323,7,0)</f>
        <v>1</v>
      </c>
      <c r="H104" s="5">
        <f t="shared" si="3"/>
        <v>0</v>
      </c>
      <c r="I104" s="5">
        <f t="shared" si="4"/>
        <v>0</v>
      </c>
    </row>
    <row r="105" spans="1:9" x14ac:dyDescent="0.3">
      <c r="A105" t="s">
        <v>112</v>
      </c>
      <c r="B105" t="s">
        <v>432</v>
      </c>
      <c r="C105" s="4">
        <f>VLOOKUP(A105,[1]Tbl2425!$B$8:$S$327,16,0)</f>
        <v>0</v>
      </c>
      <c r="D105" s="4">
        <f>VLOOKUP(A105,[1]Tbl2425!$B$8:$S$327,17,0)</f>
        <v>0</v>
      </c>
      <c r="E105" s="5">
        <f t="shared" si="5"/>
        <v>0</v>
      </c>
      <c r="F105" s="10">
        <f>VLOOKUP(A105, [3]Sheet1!$B$5:$H$323,6,0)</f>
        <v>1</v>
      </c>
      <c r="G105" s="10">
        <f>VLOOKUP(A105, [3]Sheet1!$B$5:$H$323,7,0)</f>
        <v>0</v>
      </c>
      <c r="H105" s="5">
        <f t="shared" si="3"/>
        <v>0</v>
      </c>
      <c r="I105" s="5">
        <f t="shared" si="4"/>
        <v>0</v>
      </c>
    </row>
    <row r="106" spans="1:9" x14ac:dyDescent="0.3">
      <c r="A106" t="s">
        <v>113</v>
      </c>
      <c r="B106" t="s">
        <v>433</v>
      </c>
      <c r="C106" s="4">
        <f>VLOOKUP(A106,[1]Tbl2425!$B$8:$S$327,16,0)</f>
        <v>0</v>
      </c>
      <c r="D106" s="4">
        <f>VLOOKUP(A106,[1]Tbl2425!$B$8:$S$327,17,0)</f>
        <v>0</v>
      </c>
      <c r="E106" s="5">
        <f t="shared" si="5"/>
        <v>0</v>
      </c>
      <c r="F106" s="10">
        <f>VLOOKUP(A106, [3]Sheet1!$B$5:$H$323,6,0)</f>
        <v>1</v>
      </c>
      <c r="G106" s="10">
        <f>VLOOKUP(A106, [3]Sheet1!$B$5:$H$323,7,0)</f>
        <v>0</v>
      </c>
      <c r="H106" s="5">
        <f t="shared" si="3"/>
        <v>0</v>
      </c>
      <c r="I106" s="5">
        <f t="shared" si="4"/>
        <v>0</v>
      </c>
    </row>
    <row r="107" spans="1:9" x14ac:dyDescent="0.3">
      <c r="A107" t="s">
        <v>114</v>
      </c>
      <c r="B107" t="s">
        <v>434</v>
      </c>
      <c r="C107" s="4">
        <f>VLOOKUP(A107,[1]Tbl2425!$B$8:$S$327,16,0)</f>
        <v>0</v>
      </c>
      <c r="D107" s="4">
        <f>VLOOKUP(A107,[1]Tbl2425!$B$8:$S$327,17,0)</f>
        <v>0</v>
      </c>
      <c r="E107" s="5">
        <f t="shared" si="5"/>
        <v>0</v>
      </c>
      <c r="F107" s="10">
        <f>VLOOKUP(A107, [3]Sheet1!$B$5:$H$323,6,0)</f>
        <v>1</v>
      </c>
      <c r="G107" s="10">
        <f>VLOOKUP(A107, [3]Sheet1!$B$5:$H$323,7,0)</f>
        <v>0</v>
      </c>
      <c r="H107" s="5">
        <f t="shared" si="3"/>
        <v>0</v>
      </c>
      <c r="I107" s="5">
        <f t="shared" si="4"/>
        <v>0</v>
      </c>
    </row>
    <row r="108" spans="1:9" x14ac:dyDescent="0.3">
      <c r="A108" t="s">
        <v>115</v>
      </c>
      <c r="B108" t="s">
        <v>435</v>
      </c>
      <c r="C108" s="4">
        <f>VLOOKUP(A108,[1]Tbl2425!$B$8:$S$327,16,0)</f>
        <v>0</v>
      </c>
      <c r="D108" s="4">
        <f>VLOOKUP(A108,[1]Tbl2425!$B$8:$S$327,17,0)</f>
        <v>0</v>
      </c>
      <c r="E108" s="5">
        <f t="shared" si="5"/>
        <v>0</v>
      </c>
      <c r="F108" s="10">
        <f>VLOOKUP(A108, [3]Sheet1!$B$5:$H$323,6,0)</f>
        <v>0.95</v>
      </c>
      <c r="G108" s="10">
        <f>VLOOKUP(A108, [3]Sheet1!$B$5:$H$323,7,0)</f>
        <v>0.05</v>
      </c>
      <c r="H108" s="5">
        <f t="shared" si="3"/>
        <v>0</v>
      </c>
      <c r="I108" s="5">
        <f t="shared" si="4"/>
        <v>0</v>
      </c>
    </row>
    <row r="109" spans="1:9" x14ac:dyDescent="0.3">
      <c r="A109" t="s">
        <v>116</v>
      </c>
      <c r="B109" t="s">
        <v>436</v>
      </c>
      <c r="C109" s="4">
        <f>VLOOKUP(A109,[1]Tbl2425!$B$8:$S$327,16,0)</f>
        <v>0</v>
      </c>
      <c r="D109" s="4">
        <f>VLOOKUP(A109,[1]Tbl2425!$B$8:$S$327,17,0)</f>
        <v>0</v>
      </c>
      <c r="E109" s="5">
        <f t="shared" si="5"/>
        <v>0</v>
      </c>
      <c r="F109" s="10">
        <f>VLOOKUP(A109, [3]Sheet1!$B$5:$H$323,6,0)</f>
        <v>1</v>
      </c>
      <c r="G109" s="10">
        <f>VLOOKUP(A109, [3]Sheet1!$B$5:$H$323,7,0)</f>
        <v>0</v>
      </c>
      <c r="H109" s="5">
        <f t="shared" si="3"/>
        <v>0</v>
      </c>
      <c r="I109" s="5">
        <f t="shared" si="4"/>
        <v>0</v>
      </c>
    </row>
    <row r="110" spans="1:9" x14ac:dyDescent="0.3">
      <c r="A110" t="s">
        <v>117</v>
      </c>
      <c r="B110" t="s">
        <v>437</v>
      </c>
      <c r="C110" s="4">
        <f>VLOOKUP(A110,[1]Tbl2425!$B$8:$S$327,16,0)</f>
        <v>0</v>
      </c>
      <c r="D110" s="4">
        <f>VLOOKUP(A110,[1]Tbl2425!$B$8:$S$327,17,0)</f>
        <v>0</v>
      </c>
      <c r="E110" s="5">
        <f t="shared" si="5"/>
        <v>0</v>
      </c>
      <c r="F110" s="10">
        <f>VLOOKUP(A110, [3]Sheet1!$B$5:$H$323,6,0)</f>
        <v>1</v>
      </c>
      <c r="G110" s="10">
        <f>VLOOKUP(A110, [3]Sheet1!$B$5:$H$323,7,0)</f>
        <v>0</v>
      </c>
      <c r="H110" s="5">
        <f t="shared" si="3"/>
        <v>0</v>
      </c>
      <c r="I110" s="5">
        <f t="shared" si="4"/>
        <v>0</v>
      </c>
    </row>
    <row r="111" spans="1:9" x14ac:dyDescent="0.3">
      <c r="A111" t="s">
        <v>118</v>
      </c>
      <c r="B111" t="s">
        <v>438</v>
      </c>
      <c r="C111" s="4">
        <f>VLOOKUP(A111,[1]Tbl2425!$B$8:$S$327,16,0)</f>
        <v>0</v>
      </c>
      <c r="D111" s="4">
        <f>VLOOKUP(A111,[1]Tbl2425!$B$8:$S$327,17,0)</f>
        <v>-167786.77</v>
      </c>
      <c r="E111" s="5">
        <f t="shared" si="5"/>
        <v>-167786.77</v>
      </c>
      <c r="F111" s="10">
        <f>VLOOKUP(A111, [3]Sheet1!$B$5:$H$323,6,0)</f>
        <v>0</v>
      </c>
      <c r="G111" s="10">
        <f>VLOOKUP(A111, [3]Sheet1!$B$5:$H$323,7,0)</f>
        <v>1</v>
      </c>
      <c r="H111" s="5">
        <f t="shared" si="3"/>
        <v>0</v>
      </c>
      <c r="I111" s="5">
        <f t="shared" si="4"/>
        <v>-167786.77</v>
      </c>
    </row>
    <row r="112" spans="1:9" x14ac:dyDescent="0.3">
      <c r="A112" t="s">
        <v>119</v>
      </c>
      <c r="B112" t="s">
        <v>439</v>
      </c>
      <c r="C112" s="4">
        <f>VLOOKUP(A112,[1]Tbl2425!$B$8:$S$327,16,0)</f>
        <v>0</v>
      </c>
      <c r="D112" s="4">
        <f>VLOOKUP(A112,[1]Tbl2425!$B$8:$S$327,17,0)</f>
        <v>0</v>
      </c>
      <c r="E112" s="5">
        <f t="shared" si="5"/>
        <v>0</v>
      </c>
      <c r="F112" s="10">
        <f>VLOOKUP(A112, [3]Sheet1!$B$5:$H$323,6,0)</f>
        <v>1</v>
      </c>
      <c r="G112" s="10">
        <f>VLOOKUP(A112, [3]Sheet1!$B$5:$H$323,7,0)</f>
        <v>0</v>
      </c>
      <c r="H112" s="5">
        <f t="shared" si="3"/>
        <v>0</v>
      </c>
      <c r="I112" s="5">
        <f t="shared" si="4"/>
        <v>0</v>
      </c>
    </row>
    <row r="113" spans="1:9" x14ac:dyDescent="0.3">
      <c r="A113" t="s">
        <v>120</v>
      </c>
      <c r="B113" t="s">
        <v>440</v>
      </c>
      <c r="C113" s="4">
        <f>VLOOKUP(A113,[1]Tbl2425!$B$8:$S$327,16,0)</f>
        <v>0</v>
      </c>
      <c r="D113" s="4">
        <f>VLOOKUP(A113,[1]Tbl2425!$B$8:$S$327,17,0)</f>
        <v>0</v>
      </c>
      <c r="E113" s="5">
        <f t="shared" si="5"/>
        <v>0</v>
      </c>
      <c r="F113" s="10">
        <f>VLOOKUP(A113, [3]Sheet1!$B$5:$H$323,6,0)</f>
        <v>1</v>
      </c>
      <c r="G113" s="10">
        <f>VLOOKUP(A113, [3]Sheet1!$B$5:$H$323,7,0)</f>
        <v>0</v>
      </c>
      <c r="H113" s="5">
        <f t="shared" si="3"/>
        <v>0</v>
      </c>
      <c r="I113" s="5">
        <f t="shared" si="4"/>
        <v>0</v>
      </c>
    </row>
    <row r="114" spans="1:9" x14ac:dyDescent="0.3">
      <c r="A114" t="s">
        <v>121</v>
      </c>
      <c r="B114" t="s">
        <v>441</v>
      </c>
      <c r="C114" s="4">
        <f>VLOOKUP(A114,[1]Tbl2425!$B$8:$S$327,16,0)</f>
        <v>0</v>
      </c>
      <c r="D114" s="4">
        <f>VLOOKUP(A114,[1]Tbl2425!$B$8:$S$327,17,0)</f>
        <v>0</v>
      </c>
      <c r="E114" s="5">
        <f t="shared" si="5"/>
        <v>0</v>
      </c>
      <c r="F114" s="10">
        <f>VLOOKUP(A114, [3]Sheet1!$B$5:$H$323,6,0)</f>
        <v>1</v>
      </c>
      <c r="G114" s="10">
        <f>VLOOKUP(A114, [3]Sheet1!$B$5:$H$323,7,0)</f>
        <v>0</v>
      </c>
      <c r="H114" s="5">
        <f t="shared" si="3"/>
        <v>0</v>
      </c>
      <c r="I114" s="5">
        <f t="shared" si="4"/>
        <v>0</v>
      </c>
    </row>
    <row r="115" spans="1:9" x14ac:dyDescent="0.3">
      <c r="A115" t="s">
        <v>122</v>
      </c>
      <c r="B115" t="s">
        <v>442</v>
      </c>
      <c r="C115" s="4">
        <f>VLOOKUP(A115,[1]Tbl2425!$B$8:$S$327,16,0)</f>
        <v>0</v>
      </c>
      <c r="D115" s="4">
        <f>VLOOKUP(A115,[1]Tbl2425!$B$8:$S$327,17,0)</f>
        <v>0</v>
      </c>
      <c r="E115" s="5">
        <f t="shared" si="5"/>
        <v>0</v>
      </c>
      <c r="F115" s="10">
        <f>VLOOKUP(A115, [3]Sheet1!$B$5:$H$323,6,0)</f>
        <v>1</v>
      </c>
      <c r="G115" s="10">
        <f>VLOOKUP(A115, [3]Sheet1!$B$5:$H$323,7,0)</f>
        <v>0</v>
      </c>
      <c r="H115" s="5">
        <f t="shared" si="3"/>
        <v>0</v>
      </c>
      <c r="I115" s="5">
        <f t="shared" si="4"/>
        <v>0</v>
      </c>
    </row>
    <row r="116" spans="1:9" x14ac:dyDescent="0.3">
      <c r="A116" t="s">
        <v>123</v>
      </c>
      <c r="B116" t="s">
        <v>443</v>
      </c>
      <c r="C116" s="4">
        <f>VLOOKUP(A116,[1]Tbl2425!$B$8:$S$327,16,0)</f>
        <v>0</v>
      </c>
      <c r="D116" s="4">
        <f>VLOOKUP(A116,[1]Tbl2425!$B$8:$S$327,17,0)</f>
        <v>0</v>
      </c>
      <c r="E116" s="5">
        <f t="shared" si="5"/>
        <v>0</v>
      </c>
      <c r="F116" s="10">
        <f>VLOOKUP(A116, [3]Sheet1!$B$5:$H$323,6,0)</f>
        <v>0</v>
      </c>
      <c r="G116" s="10">
        <f>VLOOKUP(A116, [3]Sheet1!$B$5:$H$323,7,0)</f>
        <v>1</v>
      </c>
      <c r="H116" s="5">
        <f t="shared" si="3"/>
        <v>0</v>
      </c>
      <c r="I116" s="5">
        <f t="shared" si="4"/>
        <v>0</v>
      </c>
    </row>
    <row r="117" spans="1:9" x14ac:dyDescent="0.3">
      <c r="A117" t="s">
        <v>124</v>
      </c>
      <c r="B117" t="s">
        <v>444</v>
      </c>
      <c r="C117" s="4">
        <f>VLOOKUP(A117,[1]Tbl2425!$B$8:$S$327,16,0)</f>
        <v>0</v>
      </c>
      <c r="D117" s="4">
        <f>VLOOKUP(A117,[1]Tbl2425!$B$8:$S$327,17,0)</f>
        <v>0</v>
      </c>
      <c r="E117" s="5">
        <f t="shared" si="5"/>
        <v>0</v>
      </c>
      <c r="F117" s="10">
        <f>VLOOKUP(A117, [3]Sheet1!$B$5:$H$323,6,0)</f>
        <v>1</v>
      </c>
      <c r="G117" s="10">
        <f>VLOOKUP(A117, [3]Sheet1!$B$5:$H$323,7,0)</f>
        <v>0</v>
      </c>
      <c r="H117" s="5">
        <f t="shared" si="3"/>
        <v>0</v>
      </c>
      <c r="I117" s="5">
        <f t="shared" si="4"/>
        <v>0</v>
      </c>
    </row>
    <row r="118" spans="1:9" x14ac:dyDescent="0.3">
      <c r="A118" t="s">
        <v>125</v>
      </c>
      <c r="B118" t="s">
        <v>445</v>
      </c>
      <c r="C118" s="4">
        <f>VLOOKUP(A118,[1]Tbl2425!$B$8:$S$327,16,0)</f>
        <v>0</v>
      </c>
      <c r="D118" s="4">
        <f>VLOOKUP(A118,[1]Tbl2425!$B$8:$S$327,17,0)</f>
        <v>0</v>
      </c>
      <c r="E118" s="5">
        <f t="shared" si="5"/>
        <v>0</v>
      </c>
      <c r="F118" s="10">
        <f>VLOOKUP(A118, [3]Sheet1!$B$5:$H$323,6,0)</f>
        <v>1</v>
      </c>
      <c r="G118" s="10">
        <f>VLOOKUP(A118, [3]Sheet1!$B$5:$H$323,7,0)</f>
        <v>0</v>
      </c>
      <c r="H118" s="5">
        <f t="shared" si="3"/>
        <v>0</v>
      </c>
      <c r="I118" s="5">
        <f t="shared" si="4"/>
        <v>0</v>
      </c>
    </row>
    <row r="119" spans="1:9" x14ac:dyDescent="0.3">
      <c r="A119" t="s">
        <v>126</v>
      </c>
      <c r="B119" t="s">
        <v>446</v>
      </c>
      <c r="C119" s="4">
        <f>VLOOKUP(A119,[1]Tbl2425!$B$8:$S$327,16,0)</f>
        <v>0</v>
      </c>
      <c r="D119" s="4">
        <f>VLOOKUP(A119,[1]Tbl2425!$B$8:$S$327,17,0)</f>
        <v>0</v>
      </c>
      <c r="E119" s="5">
        <f t="shared" si="5"/>
        <v>0</v>
      </c>
      <c r="F119" s="10">
        <f>VLOOKUP(A119, [3]Sheet1!$B$5:$H$323,6,0)</f>
        <v>1</v>
      </c>
      <c r="G119" s="10">
        <f>VLOOKUP(A119, [3]Sheet1!$B$5:$H$323,7,0)</f>
        <v>0</v>
      </c>
      <c r="H119" s="5">
        <f t="shared" si="3"/>
        <v>0</v>
      </c>
      <c r="I119" s="5">
        <f t="shared" si="4"/>
        <v>0</v>
      </c>
    </row>
    <row r="120" spans="1:9" x14ac:dyDescent="0.3">
      <c r="A120" t="s">
        <v>127</v>
      </c>
      <c r="B120" t="s">
        <v>447</v>
      </c>
      <c r="C120" s="4">
        <f>VLOOKUP(A120,[1]Tbl2425!$B$8:$S$327,16,0)</f>
        <v>0</v>
      </c>
      <c r="D120" s="4">
        <f>VLOOKUP(A120,[1]Tbl2425!$B$8:$S$327,17,0)</f>
        <v>0</v>
      </c>
      <c r="E120" s="5">
        <f t="shared" si="5"/>
        <v>0</v>
      </c>
      <c r="F120" s="10">
        <f>VLOOKUP(A120, [3]Sheet1!$B$5:$H$323,6,0)</f>
        <v>1</v>
      </c>
      <c r="G120" s="10">
        <f>VLOOKUP(A120, [3]Sheet1!$B$5:$H$323,7,0)</f>
        <v>0</v>
      </c>
      <c r="H120" s="5">
        <f t="shared" si="3"/>
        <v>0</v>
      </c>
      <c r="I120" s="5">
        <f t="shared" si="4"/>
        <v>0</v>
      </c>
    </row>
    <row r="121" spans="1:9" x14ac:dyDescent="0.3">
      <c r="A121" t="s">
        <v>128</v>
      </c>
      <c r="B121" t="s">
        <v>448</v>
      </c>
      <c r="C121" s="4">
        <f>VLOOKUP(A121,[1]Tbl2425!$B$8:$S$327,16,0)</f>
        <v>0</v>
      </c>
      <c r="D121" s="4">
        <f>VLOOKUP(A121,[1]Tbl2425!$B$8:$S$327,17,0)</f>
        <v>0</v>
      </c>
      <c r="E121" s="5">
        <f t="shared" si="5"/>
        <v>0</v>
      </c>
      <c r="F121" s="10">
        <f>VLOOKUP(A121, [3]Sheet1!$B$5:$H$323,6,0)</f>
        <v>1</v>
      </c>
      <c r="G121" s="10">
        <f>VLOOKUP(A121, [3]Sheet1!$B$5:$H$323,7,0)</f>
        <v>0</v>
      </c>
      <c r="H121" s="5">
        <f t="shared" si="3"/>
        <v>0</v>
      </c>
      <c r="I121" s="5">
        <f t="shared" si="4"/>
        <v>0</v>
      </c>
    </row>
    <row r="122" spans="1:9" x14ac:dyDescent="0.3">
      <c r="A122" t="s">
        <v>129</v>
      </c>
      <c r="B122" t="s">
        <v>449</v>
      </c>
      <c r="C122" s="4">
        <f>VLOOKUP(A122,[1]Tbl2425!$B$8:$S$327,16,0)</f>
        <v>0</v>
      </c>
      <c r="D122" s="4">
        <f>VLOOKUP(A122,[1]Tbl2425!$B$8:$S$327,17,0)</f>
        <v>0</v>
      </c>
      <c r="E122" s="5">
        <f t="shared" si="5"/>
        <v>0</v>
      </c>
      <c r="F122" s="10">
        <f>VLOOKUP(A122, [3]Sheet1!$B$5:$H$323,6,0)</f>
        <v>1</v>
      </c>
      <c r="G122" s="10">
        <f>VLOOKUP(A122, [3]Sheet1!$B$5:$H$323,7,0)</f>
        <v>0</v>
      </c>
      <c r="H122" s="5">
        <f t="shared" si="3"/>
        <v>0</v>
      </c>
      <c r="I122" s="5">
        <f t="shared" si="4"/>
        <v>0</v>
      </c>
    </row>
    <row r="123" spans="1:9" x14ac:dyDescent="0.3">
      <c r="A123" t="s">
        <v>130</v>
      </c>
      <c r="B123" t="s">
        <v>450</v>
      </c>
      <c r="C123" s="4">
        <f>VLOOKUP(A123,[1]Tbl2425!$B$8:$S$327,16,0)</f>
        <v>0</v>
      </c>
      <c r="D123" s="4">
        <f>VLOOKUP(A123,[1]Tbl2425!$B$8:$S$327,17,0)</f>
        <v>0</v>
      </c>
      <c r="E123" s="5">
        <f t="shared" si="5"/>
        <v>0</v>
      </c>
      <c r="F123" s="10">
        <f>VLOOKUP(A123, [3]Sheet1!$B$5:$H$323,6,0)</f>
        <v>1</v>
      </c>
      <c r="G123" s="10">
        <f>VLOOKUP(A123, [3]Sheet1!$B$5:$H$323,7,0)</f>
        <v>0</v>
      </c>
      <c r="H123" s="5">
        <f t="shared" si="3"/>
        <v>0</v>
      </c>
      <c r="I123" s="5">
        <f t="shared" si="4"/>
        <v>0</v>
      </c>
    </row>
    <row r="124" spans="1:9" x14ac:dyDescent="0.3">
      <c r="A124" t="s">
        <v>131</v>
      </c>
      <c r="B124" t="s">
        <v>451</v>
      </c>
      <c r="C124" s="4">
        <f>VLOOKUP(A124,[1]Tbl2425!$B$8:$S$327,16,0)</f>
        <v>0</v>
      </c>
      <c r="D124" s="4">
        <f>VLOOKUP(A124,[1]Tbl2425!$B$8:$S$327,17,0)</f>
        <v>0</v>
      </c>
      <c r="E124" s="5">
        <f t="shared" si="5"/>
        <v>0</v>
      </c>
      <c r="F124" s="10">
        <f>VLOOKUP(A124, [3]Sheet1!$B$5:$H$323,6,0)</f>
        <v>0.94599999999999995</v>
      </c>
      <c r="G124" s="10">
        <f>VLOOKUP(A124, [3]Sheet1!$B$5:$H$323,7,0)</f>
        <v>5.3999999999999999E-2</v>
      </c>
      <c r="H124" s="5">
        <f t="shared" si="3"/>
        <v>0</v>
      </c>
      <c r="I124" s="5">
        <f t="shared" si="4"/>
        <v>0</v>
      </c>
    </row>
    <row r="125" spans="1:9" x14ac:dyDescent="0.3">
      <c r="A125" t="s">
        <v>132</v>
      </c>
      <c r="B125" t="s">
        <v>452</v>
      </c>
      <c r="C125" s="4">
        <f>VLOOKUP(A125,[1]Tbl2425!$B$8:$S$327,16,0)</f>
        <v>0</v>
      </c>
      <c r="D125" s="4">
        <f>VLOOKUP(A125,[1]Tbl2425!$B$8:$S$327,17,0)</f>
        <v>0</v>
      </c>
      <c r="E125" s="5">
        <f t="shared" si="5"/>
        <v>0</v>
      </c>
      <c r="F125" s="10">
        <f>VLOOKUP(A125, [3]Sheet1!$B$5:$H$323,6,0)</f>
        <v>0.84099999999999997</v>
      </c>
      <c r="G125" s="10">
        <f>VLOOKUP(A125, [3]Sheet1!$B$5:$H$323,7,0)</f>
        <v>0.159</v>
      </c>
      <c r="H125" s="5">
        <f t="shared" si="3"/>
        <v>0</v>
      </c>
      <c r="I125" s="5">
        <f t="shared" si="4"/>
        <v>0</v>
      </c>
    </row>
    <row r="126" spans="1:9" x14ac:dyDescent="0.3">
      <c r="A126" t="s">
        <v>133</v>
      </c>
      <c r="B126" t="s">
        <v>453</v>
      </c>
      <c r="C126" s="4">
        <f>VLOOKUP(A126,[1]Tbl2425!$B$8:$S$327,16,0)</f>
        <v>0</v>
      </c>
      <c r="D126" s="4">
        <f>VLOOKUP(A126,[1]Tbl2425!$B$8:$S$327,17,0)</f>
        <v>0</v>
      </c>
      <c r="E126" s="5">
        <f t="shared" si="5"/>
        <v>0</v>
      </c>
      <c r="F126" s="10">
        <f>VLOOKUP(A126, [3]Sheet1!$B$5:$H$323,6,0)</f>
        <v>1</v>
      </c>
      <c r="G126" s="10">
        <f>VLOOKUP(A126, [3]Sheet1!$B$5:$H$323,7,0)</f>
        <v>0</v>
      </c>
      <c r="H126" s="5">
        <f t="shared" si="3"/>
        <v>0</v>
      </c>
      <c r="I126" s="5">
        <f t="shared" si="4"/>
        <v>0</v>
      </c>
    </row>
    <row r="127" spans="1:9" x14ac:dyDescent="0.3">
      <c r="A127" t="s">
        <v>134</v>
      </c>
      <c r="B127" t="s">
        <v>454</v>
      </c>
      <c r="C127" s="4">
        <f>VLOOKUP(A127,[1]Tbl2425!$B$8:$S$327,16,0)</f>
        <v>0</v>
      </c>
      <c r="D127" s="4">
        <f>VLOOKUP(A127,[1]Tbl2425!$B$8:$S$327,17,0)</f>
        <v>0</v>
      </c>
      <c r="E127" s="5">
        <f t="shared" si="5"/>
        <v>0</v>
      </c>
      <c r="F127" s="10">
        <f>VLOOKUP(A127, [3]Sheet1!$B$5:$H$323,6,0)</f>
        <v>0.5</v>
      </c>
      <c r="G127" s="10">
        <f>VLOOKUP(A127, [3]Sheet1!$B$5:$H$323,7,0)</f>
        <v>0.5</v>
      </c>
      <c r="H127" s="5">
        <f t="shared" si="3"/>
        <v>0</v>
      </c>
      <c r="I127" s="5">
        <f t="shared" si="4"/>
        <v>0</v>
      </c>
    </row>
    <row r="128" spans="1:9" x14ac:dyDescent="0.3">
      <c r="A128" t="s">
        <v>135</v>
      </c>
      <c r="B128" t="s">
        <v>455</v>
      </c>
      <c r="C128" s="4">
        <f>VLOOKUP(A128,[1]Tbl2425!$B$8:$S$327,16,0)</f>
        <v>-2102.1</v>
      </c>
      <c r="D128" s="4">
        <f>VLOOKUP(A128,[1]Tbl2425!$B$8:$S$327,17,0)</f>
        <v>-216.56</v>
      </c>
      <c r="E128" s="5">
        <f t="shared" si="5"/>
        <v>-2318.66</v>
      </c>
      <c r="F128" s="10">
        <f>VLOOKUP(A128, [3]Sheet1!$B$5:$H$323,6,0)</f>
        <v>1</v>
      </c>
      <c r="G128" s="10">
        <f>VLOOKUP(A128, [3]Sheet1!$B$5:$H$323,7,0)</f>
        <v>0</v>
      </c>
      <c r="H128" s="5">
        <f t="shared" si="3"/>
        <v>-2318.66</v>
      </c>
      <c r="I128" s="5">
        <f t="shared" si="4"/>
        <v>0</v>
      </c>
    </row>
    <row r="129" spans="1:9" x14ac:dyDescent="0.3">
      <c r="A129" t="s">
        <v>136</v>
      </c>
      <c r="B129" t="s">
        <v>456</v>
      </c>
      <c r="C129" s="4">
        <f>VLOOKUP(A129,[1]Tbl2425!$B$8:$S$327,16,0)</f>
        <v>0</v>
      </c>
      <c r="D129" s="4">
        <f>VLOOKUP(A129,[1]Tbl2425!$B$8:$S$327,17,0)</f>
        <v>0</v>
      </c>
      <c r="E129" s="5">
        <f t="shared" si="5"/>
        <v>0</v>
      </c>
      <c r="F129" s="10">
        <f>VLOOKUP(A129, [3]Sheet1!$B$5:$H$323,6,0)</f>
        <v>0.5</v>
      </c>
      <c r="G129" s="10">
        <f>VLOOKUP(A129, [3]Sheet1!$B$5:$H$323,7,0)</f>
        <v>0.5</v>
      </c>
      <c r="H129" s="5">
        <f t="shared" si="3"/>
        <v>0</v>
      </c>
      <c r="I129" s="5">
        <f t="shared" si="4"/>
        <v>0</v>
      </c>
    </row>
    <row r="130" spans="1:9" x14ac:dyDescent="0.3">
      <c r="A130" t="s">
        <v>137</v>
      </c>
      <c r="B130" t="s">
        <v>457</v>
      </c>
      <c r="C130" s="4">
        <f>VLOOKUP(A130,[1]Tbl2425!$B$8:$S$327,16,0)</f>
        <v>0</v>
      </c>
      <c r="D130" s="4">
        <f>VLOOKUP(A130,[1]Tbl2425!$B$8:$S$327,17,0)</f>
        <v>0</v>
      </c>
      <c r="E130" s="5">
        <f t="shared" si="5"/>
        <v>0</v>
      </c>
      <c r="F130" s="10">
        <f>VLOOKUP(A130, [3]Sheet1!$B$5:$H$323,6,0)</f>
        <v>1</v>
      </c>
      <c r="G130" s="10">
        <f>VLOOKUP(A130, [3]Sheet1!$B$5:$H$323,7,0)</f>
        <v>0</v>
      </c>
      <c r="H130" s="5">
        <f t="shared" ref="H130:H193" si="6">E130*F130</f>
        <v>0</v>
      </c>
      <c r="I130" s="5">
        <f t="shared" ref="I130:I193" si="7">E130*G130</f>
        <v>0</v>
      </c>
    </row>
    <row r="131" spans="1:9" x14ac:dyDescent="0.3">
      <c r="A131" t="s">
        <v>138</v>
      </c>
      <c r="B131" t="s">
        <v>458</v>
      </c>
      <c r="C131" s="4">
        <f>VLOOKUP(A131,[1]Tbl2425!$B$8:$S$327,16,0)</f>
        <v>0</v>
      </c>
      <c r="D131" s="4">
        <f>VLOOKUP(A131,[1]Tbl2425!$B$8:$S$327,17,0)</f>
        <v>-4580.2</v>
      </c>
      <c r="E131" s="5">
        <f t="shared" ref="E131:E194" si="8">C131+D131</f>
        <v>-4580.2</v>
      </c>
      <c r="F131" s="10">
        <f>VLOOKUP(A131, [3]Sheet1!$B$5:$H$323,6,0)</f>
        <v>0.28000000000000003</v>
      </c>
      <c r="G131" s="10">
        <f>VLOOKUP(A131, [3]Sheet1!$B$5:$H$323,7,0)</f>
        <v>0.72</v>
      </c>
      <c r="H131" s="5">
        <f t="shared" si="6"/>
        <v>-1282.4560000000001</v>
      </c>
      <c r="I131" s="5">
        <f t="shared" si="7"/>
        <v>-3297.7439999999997</v>
      </c>
    </row>
    <row r="132" spans="1:9" x14ac:dyDescent="0.3">
      <c r="A132" t="s">
        <v>139</v>
      </c>
      <c r="B132" t="s">
        <v>459</v>
      </c>
      <c r="C132" s="4">
        <f>VLOOKUP(A132,[1]Tbl2425!$B$8:$S$327,16,0)</f>
        <v>0</v>
      </c>
      <c r="D132" s="4">
        <f>VLOOKUP(A132,[1]Tbl2425!$B$8:$S$327,17,0)</f>
        <v>0</v>
      </c>
      <c r="E132" s="5">
        <f t="shared" si="8"/>
        <v>0</v>
      </c>
      <c r="F132" s="10">
        <f>VLOOKUP(A132, [3]Sheet1!$B$5:$H$323,6,0)</f>
        <v>0.89</v>
      </c>
      <c r="G132" s="10">
        <f>VLOOKUP(A132, [3]Sheet1!$B$5:$H$323,7,0)</f>
        <v>0.11</v>
      </c>
      <c r="H132" s="5">
        <f t="shared" si="6"/>
        <v>0</v>
      </c>
      <c r="I132" s="5">
        <f t="shared" si="7"/>
        <v>0</v>
      </c>
    </row>
    <row r="133" spans="1:9" x14ac:dyDescent="0.3">
      <c r="A133" t="s">
        <v>140</v>
      </c>
      <c r="B133" t="s">
        <v>460</v>
      </c>
      <c r="C133" s="4">
        <f>VLOOKUP(A133,[1]Tbl2425!$B$8:$S$327,16,0)</f>
        <v>0</v>
      </c>
      <c r="D133" s="4">
        <f>VLOOKUP(A133,[1]Tbl2425!$B$8:$S$327,17,0)</f>
        <v>0</v>
      </c>
      <c r="E133" s="5">
        <f t="shared" si="8"/>
        <v>0</v>
      </c>
      <c r="F133" s="10">
        <f>VLOOKUP(A133, [3]Sheet1!$B$5:$H$323,6,0)</f>
        <v>0.75</v>
      </c>
      <c r="G133" s="10">
        <f>VLOOKUP(A133, [3]Sheet1!$B$5:$H$323,7,0)</f>
        <v>0.25</v>
      </c>
      <c r="H133" s="5">
        <f t="shared" si="6"/>
        <v>0</v>
      </c>
      <c r="I133" s="5">
        <f t="shared" si="7"/>
        <v>0</v>
      </c>
    </row>
    <row r="134" spans="1:9" x14ac:dyDescent="0.3">
      <c r="A134" t="s">
        <v>141</v>
      </c>
      <c r="B134" t="s">
        <v>461</v>
      </c>
      <c r="C134" s="4">
        <f>VLOOKUP(A134,[1]Tbl2425!$B$8:$S$327,16,0)</f>
        <v>0</v>
      </c>
      <c r="D134" s="4">
        <f>VLOOKUP(A134,[1]Tbl2425!$B$8:$S$327,17,0)</f>
        <v>0</v>
      </c>
      <c r="E134" s="5">
        <f t="shared" si="8"/>
        <v>0</v>
      </c>
      <c r="F134" s="10">
        <f>VLOOKUP(A134, [3]Sheet1!$B$5:$H$323,6,0)</f>
        <v>1</v>
      </c>
      <c r="G134" s="10">
        <f>VLOOKUP(A134, [3]Sheet1!$B$5:$H$323,7,0)</f>
        <v>0</v>
      </c>
      <c r="H134" s="5">
        <f t="shared" si="6"/>
        <v>0</v>
      </c>
      <c r="I134" s="5">
        <f t="shared" si="7"/>
        <v>0</v>
      </c>
    </row>
    <row r="135" spans="1:9" x14ac:dyDescent="0.3">
      <c r="A135" t="s">
        <v>142</v>
      </c>
      <c r="B135" t="s">
        <v>462</v>
      </c>
      <c r="C135" s="4">
        <f>VLOOKUP(A135,[1]Tbl2425!$B$8:$S$327,16,0)</f>
        <v>0</v>
      </c>
      <c r="D135" s="4">
        <f>VLOOKUP(A135,[1]Tbl2425!$B$8:$S$327,17,0)</f>
        <v>0</v>
      </c>
      <c r="E135" s="5">
        <f t="shared" si="8"/>
        <v>0</v>
      </c>
      <c r="F135" s="10">
        <f>VLOOKUP(A135, [3]Sheet1!$B$5:$H$323,6,0)</f>
        <v>1</v>
      </c>
      <c r="G135" s="10">
        <f>VLOOKUP(A135, [3]Sheet1!$B$5:$H$323,7,0)</f>
        <v>0</v>
      </c>
      <c r="H135" s="5">
        <f t="shared" si="6"/>
        <v>0</v>
      </c>
      <c r="I135" s="5">
        <f t="shared" si="7"/>
        <v>0</v>
      </c>
    </row>
    <row r="136" spans="1:9" x14ac:dyDescent="0.3">
      <c r="A136" t="s">
        <v>143</v>
      </c>
      <c r="B136" t="s">
        <v>463</v>
      </c>
      <c r="C136" s="4">
        <f>VLOOKUP(A136,[1]Tbl2425!$B$8:$S$327,16,0)</f>
        <v>0</v>
      </c>
      <c r="D136" s="4">
        <f>VLOOKUP(A136,[1]Tbl2425!$B$8:$S$327,17,0)</f>
        <v>0</v>
      </c>
      <c r="E136" s="5">
        <f t="shared" si="8"/>
        <v>0</v>
      </c>
      <c r="F136" s="10">
        <f>VLOOKUP(A136, [3]Sheet1!$B$5:$H$323,6,0)</f>
        <v>0.75</v>
      </c>
      <c r="G136" s="10">
        <f>VLOOKUP(A136, [3]Sheet1!$B$5:$H$323,7,0)</f>
        <v>0.25</v>
      </c>
      <c r="H136" s="5">
        <f t="shared" si="6"/>
        <v>0</v>
      </c>
      <c r="I136" s="5">
        <f t="shared" si="7"/>
        <v>0</v>
      </c>
    </row>
    <row r="137" spans="1:9" x14ac:dyDescent="0.3">
      <c r="A137" t="s">
        <v>144</v>
      </c>
      <c r="B137" t="s">
        <v>464</v>
      </c>
      <c r="C137" s="4">
        <f>VLOOKUP(A137,[1]Tbl2425!$B$8:$S$327,16,0)</f>
        <v>0</v>
      </c>
      <c r="D137" s="4">
        <f>VLOOKUP(A137,[1]Tbl2425!$B$8:$S$327,17,0)</f>
        <v>0</v>
      </c>
      <c r="E137" s="5">
        <f t="shared" si="8"/>
        <v>0</v>
      </c>
      <c r="F137" s="10">
        <f>VLOOKUP(A137, [3]Sheet1!$B$5:$H$323,6,0)</f>
        <v>1</v>
      </c>
      <c r="G137" s="10">
        <f>VLOOKUP(A137, [3]Sheet1!$B$5:$H$323,7,0)</f>
        <v>0</v>
      </c>
      <c r="H137" s="5">
        <f t="shared" si="6"/>
        <v>0</v>
      </c>
      <c r="I137" s="5">
        <f t="shared" si="7"/>
        <v>0</v>
      </c>
    </row>
    <row r="138" spans="1:9" x14ac:dyDescent="0.3">
      <c r="A138" t="s">
        <v>145</v>
      </c>
      <c r="B138" t="s">
        <v>465</v>
      </c>
      <c r="C138" s="4">
        <f>VLOOKUP(A138,[1]Tbl2425!$B$8:$S$327,16,0)</f>
        <v>-2255.34</v>
      </c>
      <c r="D138" s="4">
        <f>VLOOKUP(A138,[1]Tbl2425!$B$8:$S$327,17,0)</f>
        <v>0</v>
      </c>
      <c r="E138" s="5">
        <f t="shared" si="8"/>
        <v>-2255.34</v>
      </c>
      <c r="F138" s="10">
        <f>VLOOKUP(A138, [3]Sheet1!$B$5:$H$323,6,0)</f>
        <v>0.5</v>
      </c>
      <c r="G138" s="10">
        <f>VLOOKUP(A138, [3]Sheet1!$B$5:$H$323,7,0)</f>
        <v>0.5</v>
      </c>
      <c r="H138" s="5">
        <f t="shared" si="6"/>
        <v>-1127.67</v>
      </c>
      <c r="I138" s="5">
        <f t="shared" si="7"/>
        <v>-1127.67</v>
      </c>
    </row>
    <row r="139" spans="1:9" x14ac:dyDescent="0.3">
      <c r="A139" t="s">
        <v>146</v>
      </c>
      <c r="B139" t="s">
        <v>466</v>
      </c>
      <c r="C139" s="4">
        <f>VLOOKUP(A139,[1]Tbl2425!$B$8:$S$327,16,0)</f>
        <v>0</v>
      </c>
      <c r="D139" s="4">
        <f>VLOOKUP(A139,[1]Tbl2425!$B$8:$S$327,17,0)</f>
        <v>0</v>
      </c>
      <c r="E139" s="5">
        <f t="shared" si="8"/>
        <v>0</v>
      </c>
      <c r="F139" s="10">
        <f>VLOOKUP(A139, [3]Sheet1!$B$5:$H$323,6,0)</f>
        <v>0.5</v>
      </c>
      <c r="G139" s="10">
        <f>VLOOKUP(A139, [3]Sheet1!$B$5:$H$323,7,0)</f>
        <v>0.5</v>
      </c>
      <c r="H139" s="5">
        <f t="shared" si="6"/>
        <v>0</v>
      </c>
      <c r="I139" s="5">
        <f t="shared" si="7"/>
        <v>0</v>
      </c>
    </row>
    <row r="140" spans="1:9" x14ac:dyDescent="0.3">
      <c r="A140" t="s">
        <v>147</v>
      </c>
      <c r="B140" t="s">
        <v>467</v>
      </c>
      <c r="C140" s="4">
        <f>VLOOKUP(A140,[1]Tbl2425!$B$8:$S$327,16,0)</f>
        <v>0</v>
      </c>
      <c r="D140" s="4">
        <f>VLOOKUP(A140,[1]Tbl2425!$B$8:$S$327,17,0)</f>
        <v>0</v>
      </c>
      <c r="E140" s="5">
        <f t="shared" si="8"/>
        <v>0</v>
      </c>
      <c r="F140" s="10">
        <f>VLOOKUP(A140, [3]Sheet1!$B$5:$H$323,6,0)</f>
        <v>0.5</v>
      </c>
      <c r="G140" s="10">
        <f>VLOOKUP(A140, [3]Sheet1!$B$5:$H$323,7,0)</f>
        <v>0.5</v>
      </c>
      <c r="H140" s="5">
        <f t="shared" si="6"/>
        <v>0</v>
      </c>
      <c r="I140" s="5">
        <f t="shared" si="7"/>
        <v>0</v>
      </c>
    </row>
    <row r="141" spans="1:9" x14ac:dyDescent="0.3">
      <c r="A141" t="s">
        <v>148</v>
      </c>
      <c r="B141" t="s">
        <v>468</v>
      </c>
      <c r="C141" s="4">
        <f>VLOOKUP(A141,[1]Tbl2425!$B$8:$S$327,16,0)</f>
        <v>0</v>
      </c>
      <c r="D141" s="4">
        <f>VLOOKUP(A141,[1]Tbl2425!$B$8:$S$327,17,0)</f>
        <v>0</v>
      </c>
      <c r="E141" s="5">
        <f t="shared" si="8"/>
        <v>0</v>
      </c>
      <c r="F141" s="10">
        <f>VLOOKUP(A141, [3]Sheet1!$B$5:$H$323,6,0)</f>
        <v>1</v>
      </c>
      <c r="G141" s="10">
        <f>VLOOKUP(A141, [3]Sheet1!$B$5:$H$323,7,0)</f>
        <v>0</v>
      </c>
      <c r="H141" s="5">
        <f t="shared" si="6"/>
        <v>0</v>
      </c>
      <c r="I141" s="5">
        <f t="shared" si="7"/>
        <v>0</v>
      </c>
    </row>
    <row r="142" spans="1:9" x14ac:dyDescent="0.3">
      <c r="A142" t="s">
        <v>149</v>
      </c>
      <c r="B142" t="s">
        <v>469</v>
      </c>
      <c r="C142" s="4">
        <f>VLOOKUP(A142,[1]Tbl2425!$B$8:$S$327,16,0)</f>
        <v>0</v>
      </c>
      <c r="D142" s="4">
        <f>VLOOKUP(A142,[1]Tbl2425!$B$8:$S$327,17,0)</f>
        <v>-7227.27</v>
      </c>
      <c r="E142" s="5">
        <f t="shared" si="8"/>
        <v>-7227.27</v>
      </c>
      <c r="F142" s="10">
        <f>VLOOKUP(A142, [3]Sheet1!$B$5:$H$323,6,0)</f>
        <v>0</v>
      </c>
      <c r="G142" s="10">
        <f>VLOOKUP(A142, [3]Sheet1!$B$5:$H$323,7,0)</f>
        <v>1</v>
      </c>
      <c r="H142" s="5">
        <f t="shared" si="6"/>
        <v>0</v>
      </c>
      <c r="I142" s="5">
        <f t="shared" si="7"/>
        <v>-7227.27</v>
      </c>
    </row>
    <row r="143" spans="1:9" x14ac:dyDescent="0.3">
      <c r="A143" t="s">
        <v>150</v>
      </c>
      <c r="B143" t="s">
        <v>470</v>
      </c>
      <c r="C143" s="4">
        <f>VLOOKUP(A143,[1]Tbl2425!$B$8:$S$327,16,0)</f>
        <v>0</v>
      </c>
      <c r="D143" s="4">
        <f>VLOOKUP(A143,[1]Tbl2425!$B$8:$S$327,17,0)</f>
        <v>0</v>
      </c>
      <c r="E143" s="5">
        <f t="shared" si="8"/>
        <v>0</v>
      </c>
      <c r="F143" s="10">
        <f>VLOOKUP(A143, [3]Sheet1!$B$5:$H$323,6,0)</f>
        <v>1</v>
      </c>
      <c r="G143" s="10">
        <f>VLOOKUP(A143, [3]Sheet1!$B$5:$H$323,7,0)</f>
        <v>0</v>
      </c>
      <c r="H143" s="5">
        <f t="shared" si="6"/>
        <v>0</v>
      </c>
      <c r="I143" s="5">
        <f t="shared" si="7"/>
        <v>0</v>
      </c>
    </row>
    <row r="144" spans="1:9" x14ac:dyDescent="0.3">
      <c r="A144" t="s">
        <v>151</v>
      </c>
      <c r="B144" t="s">
        <v>471</v>
      </c>
      <c r="C144" s="4">
        <f>VLOOKUP(A144,[1]Tbl2425!$B$8:$S$327,16,0)</f>
        <v>0</v>
      </c>
      <c r="D144" s="4">
        <f>VLOOKUP(A144,[1]Tbl2425!$B$8:$S$327,17,0)</f>
        <v>0</v>
      </c>
      <c r="E144" s="5">
        <f t="shared" si="8"/>
        <v>0</v>
      </c>
      <c r="F144" s="10">
        <f>VLOOKUP(A144, [3]Sheet1!$B$5:$H$323,6,0)</f>
        <v>1</v>
      </c>
      <c r="G144" s="10">
        <f>VLOOKUP(A144, [3]Sheet1!$B$5:$H$323,7,0)</f>
        <v>0</v>
      </c>
      <c r="H144" s="5">
        <f t="shared" si="6"/>
        <v>0</v>
      </c>
      <c r="I144" s="5">
        <f t="shared" si="7"/>
        <v>0</v>
      </c>
    </row>
    <row r="145" spans="1:9" x14ac:dyDescent="0.3">
      <c r="A145" t="s">
        <v>152</v>
      </c>
      <c r="B145" t="s">
        <v>472</v>
      </c>
      <c r="C145" s="4">
        <f>VLOOKUP(A145,[1]Tbl2425!$B$8:$S$327,16,0)</f>
        <v>0</v>
      </c>
      <c r="D145" s="4">
        <f>VLOOKUP(A145,[1]Tbl2425!$B$8:$S$327,17,0)</f>
        <v>0</v>
      </c>
      <c r="E145" s="5">
        <f t="shared" si="8"/>
        <v>0</v>
      </c>
      <c r="F145" s="10">
        <f>VLOOKUP(A145, [3]Sheet1!$B$5:$H$323,6,0)</f>
        <v>0.64200000000000002</v>
      </c>
      <c r="G145" s="10">
        <f>VLOOKUP(A145, [3]Sheet1!$B$5:$H$323,7,0)</f>
        <v>0.35799999999999998</v>
      </c>
      <c r="H145" s="5">
        <f t="shared" si="6"/>
        <v>0</v>
      </c>
      <c r="I145" s="5">
        <f t="shared" si="7"/>
        <v>0</v>
      </c>
    </row>
    <row r="146" spans="1:9" x14ac:dyDescent="0.3">
      <c r="A146" t="s">
        <v>153</v>
      </c>
      <c r="B146" t="s">
        <v>473</v>
      </c>
      <c r="C146" s="4">
        <f>VLOOKUP(A146,[1]Tbl2425!$B$8:$S$327,16,0)</f>
        <v>0</v>
      </c>
      <c r="D146" s="4">
        <f>VLOOKUP(A146,[1]Tbl2425!$B$8:$S$327,17,0)</f>
        <v>0</v>
      </c>
      <c r="E146" s="5">
        <f t="shared" si="8"/>
        <v>0</v>
      </c>
      <c r="F146" s="10">
        <f>VLOOKUP(A146, [3]Sheet1!$B$5:$H$323,6,0)</f>
        <v>1</v>
      </c>
      <c r="G146" s="10">
        <f>VLOOKUP(A146, [3]Sheet1!$B$5:$H$323,7,0)</f>
        <v>0</v>
      </c>
      <c r="H146" s="5">
        <f t="shared" si="6"/>
        <v>0</v>
      </c>
      <c r="I146" s="5">
        <f t="shared" si="7"/>
        <v>0</v>
      </c>
    </row>
    <row r="147" spans="1:9" x14ac:dyDescent="0.3">
      <c r="A147" t="s">
        <v>154</v>
      </c>
      <c r="B147" t="s">
        <v>474</v>
      </c>
      <c r="C147" s="4">
        <f>VLOOKUP(A147,[1]Tbl2425!$B$8:$S$327,16,0)</f>
        <v>0</v>
      </c>
      <c r="D147" s="4">
        <f>VLOOKUP(A147,[1]Tbl2425!$B$8:$S$327,17,0)</f>
        <v>0</v>
      </c>
      <c r="E147" s="5">
        <f t="shared" si="8"/>
        <v>0</v>
      </c>
      <c r="F147" s="10">
        <f>VLOOKUP(A147, [3]Sheet1!$B$5:$H$323,6,0)</f>
        <v>1</v>
      </c>
      <c r="G147" s="10">
        <f>VLOOKUP(A147, [3]Sheet1!$B$5:$H$323,7,0)</f>
        <v>0</v>
      </c>
      <c r="H147" s="5">
        <f t="shared" si="6"/>
        <v>0</v>
      </c>
      <c r="I147" s="5">
        <f t="shared" si="7"/>
        <v>0</v>
      </c>
    </row>
    <row r="148" spans="1:9" x14ac:dyDescent="0.3">
      <c r="A148" t="s">
        <v>155</v>
      </c>
      <c r="B148" t="s">
        <v>475</v>
      </c>
      <c r="C148" s="4">
        <f>VLOOKUP(A148,[1]Tbl2425!$B$8:$S$327,16,0)</f>
        <v>0</v>
      </c>
      <c r="D148" s="4">
        <f>VLOOKUP(A148,[1]Tbl2425!$B$8:$S$327,17,0)</f>
        <v>0</v>
      </c>
      <c r="E148" s="5">
        <f t="shared" si="8"/>
        <v>0</v>
      </c>
      <c r="F148" s="10">
        <f>VLOOKUP(A148, [3]Sheet1!$B$5:$H$323,6,0)</f>
        <v>1</v>
      </c>
      <c r="G148" s="10">
        <f>VLOOKUP(A148, [3]Sheet1!$B$5:$H$323,7,0)</f>
        <v>0</v>
      </c>
      <c r="H148" s="5">
        <f t="shared" si="6"/>
        <v>0</v>
      </c>
      <c r="I148" s="5">
        <f t="shared" si="7"/>
        <v>0</v>
      </c>
    </row>
    <row r="149" spans="1:9" x14ac:dyDescent="0.3">
      <c r="A149" t="s">
        <v>156</v>
      </c>
      <c r="B149" t="s">
        <v>476</v>
      </c>
      <c r="C149" s="4">
        <f>VLOOKUP(A149,[1]Tbl2425!$B$8:$S$327,16,0)</f>
        <v>0</v>
      </c>
      <c r="D149" s="4">
        <f>VLOOKUP(A149,[1]Tbl2425!$B$8:$S$327,17,0)</f>
        <v>0</v>
      </c>
      <c r="E149" s="5">
        <f t="shared" si="8"/>
        <v>0</v>
      </c>
      <c r="F149" s="10">
        <f>VLOOKUP(A149, [3]Sheet1!$B$5:$H$323,6,0)</f>
        <v>1</v>
      </c>
      <c r="G149" s="10">
        <f>VLOOKUP(A149, [3]Sheet1!$B$5:$H$323,7,0)</f>
        <v>0</v>
      </c>
      <c r="H149" s="5">
        <f t="shared" si="6"/>
        <v>0</v>
      </c>
      <c r="I149" s="5">
        <f t="shared" si="7"/>
        <v>0</v>
      </c>
    </row>
    <row r="150" spans="1:9" x14ac:dyDescent="0.3">
      <c r="A150" t="s">
        <v>157</v>
      </c>
      <c r="B150" t="s">
        <v>477</v>
      </c>
      <c r="C150" s="4">
        <f>VLOOKUP(A150,[1]Tbl2425!$B$8:$S$327,16,0)</f>
        <v>-7786.17</v>
      </c>
      <c r="D150" s="4">
        <f>VLOOKUP(A150,[1]Tbl2425!$B$8:$S$327,17,0)</f>
        <v>0</v>
      </c>
      <c r="E150" s="5">
        <f t="shared" si="8"/>
        <v>-7786.17</v>
      </c>
      <c r="F150" s="10">
        <f>VLOOKUP(A150, [3]Sheet1!$B$5:$H$323,6,0)</f>
        <v>1</v>
      </c>
      <c r="G150" s="10">
        <f>VLOOKUP(A150, [3]Sheet1!$B$5:$H$323,7,0)</f>
        <v>0</v>
      </c>
      <c r="H150" s="5">
        <f t="shared" si="6"/>
        <v>-7786.17</v>
      </c>
      <c r="I150" s="5">
        <f t="shared" si="7"/>
        <v>0</v>
      </c>
    </row>
    <row r="151" spans="1:9" x14ac:dyDescent="0.3">
      <c r="A151" t="s">
        <v>158</v>
      </c>
      <c r="B151" t="s">
        <v>478</v>
      </c>
      <c r="C151" s="4">
        <f>VLOOKUP(A151,[1]Tbl2425!$B$8:$S$327,16,0)</f>
        <v>0</v>
      </c>
      <c r="D151" s="4">
        <f>VLOOKUP(A151,[1]Tbl2425!$B$8:$S$327,17,0)</f>
        <v>0</v>
      </c>
      <c r="E151" s="5">
        <f t="shared" si="8"/>
        <v>0</v>
      </c>
      <c r="F151" s="10">
        <f>VLOOKUP(A151, [3]Sheet1!$B$5:$H$323,6,0)</f>
        <v>0</v>
      </c>
      <c r="G151" s="10">
        <f>VLOOKUP(A151, [3]Sheet1!$B$5:$H$323,7,0)</f>
        <v>1</v>
      </c>
      <c r="H151" s="5">
        <f t="shared" si="6"/>
        <v>0</v>
      </c>
      <c r="I151" s="5">
        <f t="shared" si="7"/>
        <v>0</v>
      </c>
    </row>
    <row r="152" spans="1:9" x14ac:dyDescent="0.3">
      <c r="A152" t="s">
        <v>159</v>
      </c>
      <c r="B152" t="s">
        <v>479</v>
      </c>
      <c r="C152" s="4">
        <f>VLOOKUP(A152,[1]Tbl2425!$B$8:$S$327,16,0)</f>
        <v>0</v>
      </c>
      <c r="D152" s="4">
        <f>VLOOKUP(A152,[1]Tbl2425!$B$8:$S$327,17,0)</f>
        <v>0</v>
      </c>
      <c r="E152" s="5">
        <f t="shared" si="8"/>
        <v>0</v>
      </c>
      <c r="F152" s="10">
        <f>VLOOKUP(A152, [3]Sheet1!$B$5:$H$323,6,0)</f>
        <v>1</v>
      </c>
      <c r="G152" s="10">
        <f>VLOOKUP(A152, [3]Sheet1!$B$5:$H$323,7,0)</f>
        <v>0</v>
      </c>
      <c r="H152" s="5">
        <f t="shared" si="6"/>
        <v>0</v>
      </c>
      <c r="I152" s="5">
        <f t="shared" si="7"/>
        <v>0</v>
      </c>
    </row>
    <row r="153" spans="1:9" x14ac:dyDescent="0.3">
      <c r="A153" t="s">
        <v>160</v>
      </c>
      <c r="B153" t="s">
        <v>480</v>
      </c>
      <c r="C153" s="4">
        <f>VLOOKUP(A153,[1]Tbl2425!$B$8:$S$327,16,0)</f>
        <v>0</v>
      </c>
      <c r="D153" s="4">
        <f>VLOOKUP(A153,[1]Tbl2425!$B$8:$S$327,17,0)</f>
        <v>0</v>
      </c>
      <c r="E153" s="5">
        <f t="shared" si="8"/>
        <v>0</v>
      </c>
      <c r="F153" s="10">
        <f>VLOOKUP(A153, [3]Sheet1!$B$5:$H$323,6,0)</f>
        <v>1</v>
      </c>
      <c r="G153" s="10">
        <f>VLOOKUP(A153, [3]Sheet1!$B$5:$H$323,7,0)</f>
        <v>0</v>
      </c>
      <c r="H153" s="5">
        <f t="shared" si="6"/>
        <v>0</v>
      </c>
      <c r="I153" s="5">
        <f t="shared" si="7"/>
        <v>0</v>
      </c>
    </row>
    <row r="154" spans="1:9" x14ac:dyDescent="0.3">
      <c r="A154" t="s">
        <v>161</v>
      </c>
      <c r="B154" t="s">
        <v>481</v>
      </c>
      <c r="C154" s="4">
        <f>VLOOKUP(A154,[1]Tbl2425!$B$8:$S$327,16,0)</f>
        <v>0</v>
      </c>
      <c r="D154" s="4">
        <f>VLOOKUP(A154,[1]Tbl2425!$B$8:$S$327,17,0)</f>
        <v>0</v>
      </c>
      <c r="E154" s="5">
        <f t="shared" si="8"/>
        <v>0</v>
      </c>
      <c r="F154" s="10">
        <f>VLOOKUP(A154, [3]Sheet1!$B$5:$H$323,6,0)</f>
        <v>1</v>
      </c>
      <c r="G154" s="10">
        <f>VLOOKUP(A154, [3]Sheet1!$B$5:$H$323,7,0)</f>
        <v>0</v>
      </c>
      <c r="H154" s="5">
        <f t="shared" si="6"/>
        <v>0</v>
      </c>
      <c r="I154" s="5">
        <f t="shared" si="7"/>
        <v>0</v>
      </c>
    </row>
    <row r="155" spans="1:9" x14ac:dyDescent="0.3">
      <c r="A155" t="s">
        <v>162</v>
      </c>
      <c r="B155" t="s">
        <v>482</v>
      </c>
      <c r="C155" s="4">
        <f>VLOOKUP(A155,[1]Tbl2425!$B$8:$S$327,16,0)</f>
        <v>0</v>
      </c>
      <c r="D155" s="4">
        <f>VLOOKUP(A155,[1]Tbl2425!$B$8:$S$327,17,0)</f>
        <v>0</v>
      </c>
      <c r="E155" s="5">
        <f t="shared" si="8"/>
        <v>0</v>
      </c>
      <c r="F155" s="10">
        <f>VLOOKUP(A155, [3]Sheet1!$B$5:$H$323,6,0)</f>
        <v>1</v>
      </c>
      <c r="G155" s="10">
        <f>VLOOKUP(A155, [3]Sheet1!$B$5:$H$323,7,0)</f>
        <v>0</v>
      </c>
      <c r="H155" s="5">
        <f t="shared" si="6"/>
        <v>0</v>
      </c>
      <c r="I155" s="5">
        <f t="shared" si="7"/>
        <v>0</v>
      </c>
    </row>
    <row r="156" spans="1:9" x14ac:dyDescent="0.3">
      <c r="A156" t="s">
        <v>163</v>
      </c>
      <c r="B156" t="s">
        <v>483</v>
      </c>
      <c r="C156" s="4">
        <f>VLOOKUP(A156,[1]Tbl2425!$B$8:$S$327,16,0)</f>
        <v>0</v>
      </c>
      <c r="D156" s="4">
        <f>VLOOKUP(A156,[1]Tbl2425!$B$8:$S$327,17,0)</f>
        <v>0</v>
      </c>
      <c r="E156" s="5">
        <f t="shared" si="8"/>
        <v>0</v>
      </c>
      <c r="F156" s="10">
        <f>VLOOKUP(A156, [3]Sheet1!$B$5:$H$323,6,0)</f>
        <v>1</v>
      </c>
      <c r="G156" s="10">
        <f>VLOOKUP(A156, [3]Sheet1!$B$5:$H$323,7,0)</f>
        <v>0</v>
      </c>
      <c r="H156" s="5">
        <f t="shared" si="6"/>
        <v>0</v>
      </c>
      <c r="I156" s="5">
        <f t="shared" si="7"/>
        <v>0</v>
      </c>
    </row>
    <row r="157" spans="1:9" x14ac:dyDescent="0.3">
      <c r="A157" t="s">
        <v>164</v>
      </c>
      <c r="B157" t="s">
        <v>484</v>
      </c>
      <c r="C157" s="4">
        <f>VLOOKUP(A157,[1]Tbl2425!$B$8:$S$327,16,0)</f>
        <v>0</v>
      </c>
      <c r="D157" s="4">
        <f>VLOOKUP(A157,[1]Tbl2425!$B$8:$S$327,17,0)</f>
        <v>0</v>
      </c>
      <c r="E157" s="5">
        <f t="shared" si="8"/>
        <v>0</v>
      </c>
      <c r="F157" s="10">
        <f>VLOOKUP(A157, [3]Sheet1!$B$5:$H$323,6,0)</f>
        <v>0.7</v>
      </c>
      <c r="G157" s="10">
        <f>VLOOKUP(A157, [3]Sheet1!$B$5:$H$323,7,0)</f>
        <v>0.3</v>
      </c>
      <c r="H157" s="5">
        <f t="shared" si="6"/>
        <v>0</v>
      </c>
      <c r="I157" s="5">
        <f t="shared" si="7"/>
        <v>0</v>
      </c>
    </row>
    <row r="158" spans="1:9" x14ac:dyDescent="0.3">
      <c r="A158" t="s">
        <v>165</v>
      </c>
      <c r="B158" t="s">
        <v>485</v>
      </c>
      <c r="C158" s="4">
        <f>VLOOKUP(A158,[1]Tbl2425!$B$8:$S$327,16,0)</f>
        <v>0</v>
      </c>
      <c r="D158" s="4">
        <f>VLOOKUP(A158,[1]Tbl2425!$B$8:$S$327,17,0)</f>
        <v>0</v>
      </c>
      <c r="E158" s="5">
        <f t="shared" si="8"/>
        <v>0</v>
      </c>
      <c r="F158" s="10">
        <f>VLOOKUP(A158, [3]Sheet1!$B$5:$H$323,6,0)</f>
        <v>1</v>
      </c>
      <c r="G158" s="10">
        <f>VLOOKUP(A158, [3]Sheet1!$B$5:$H$323,7,0)</f>
        <v>0</v>
      </c>
      <c r="H158" s="5">
        <f t="shared" si="6"/>
        <v>0</v>
      </c>
      <c r="I158" s="5">
        <f t="shared" si="7"/>
        <v>0</v>
      </c>
    </row>
    <row r="159" spans="1:9" x14ac:dyDescent="0.3">
      <c r="A159" t="s">
        <v>166</v>
      </c>
      <c r="B159" t="s">
        <v>486</v>
      </c>
      <c r="C159" s="4">
        <f>VLOOKUP(A159,[1]Tbl2425!$B$8:$S$327,16,0)</f>
        <v>0</v>
      </c>
      <c r="D159" s="4">
        <f>VLOOKUP(A159,[1]Tbl2425!$B$8:$S$327,17,0)</f>
        <v>0</v>
      </c>
      <c r="E159" s="5">
        <f t="shared" si="8"/>
        <v>0</v>
      </c>
      <c r="F159" s="10">
        <f>VLOOKUP(A159, [3]Sheet1!$B$5:$H$323,6,0)</f>
        <v>0.7</v>
      </c>
      <c r="G159" s="10">
        <f>VLOOKUP(A159, [3]Sheet1!$B$5:$H$323,7,0)</f>
        <v>0.3</v>
      </c>
      <c r="H159" s="5">
        <f t="shared" si="6"/>
        <v>0</v>
      </c>
      <c r="I159" s="5">
        <f t="shared" si="7"/>
        <v>0</v>
      </c>
    </row>
    <row r="160" spans="1:9" x14ac:dyDescent="0.3">
      <c r="A160" t="s">
        <v>167</v>
      </c>
      <c r="B160" t="s">
        <v>487</v>
      </c>
      <c r="C160" s="4">
        <f>VLOOKUP(A160,[1]Tbl2425!$B$8:$S$327,16,0)</f>
        <v>-3749.34</v>
      </c>
      <c r="D160" s="4">
        <f>VLOOKUP(A160,[1]Tbl2425!$B$8:$S$327,17,0)</f>
        <v>0</v>
      </c>
      <c r="E160" s="5">
        <f t="shared" si="8"/>
        <v>-3749.34</v>
      </c>
      <c r="F160" s="10">
        <f>VLOOKUP(A160, [3]Sheet1!$B$5:$H$323,6,0)</f>
        <v>1</v>
      </c>
      <c r="G160" s="10">
        <f>VLOOKUP(A160, [3]Sheet1!$B$5:$H$323,7,0)</f>
        <v>0</v>
      </c>
      <c r="H160" s="5">
        <f t="shared" si="6"/>
        <v>-3749.34</v>
      </c>
      <c r="I160" s="5">
        <f t="shared" si="7"/>
        <v>0</v>
      </c>
    </row>
    <row r="161" spans="1:9" x14ac:dyDescent="0.3">
      <c r="A161" t="s">
        <v>168</v>
      </c>
      <c r="B161" t="s">
        <v>488</v>
      </c>
      <c r="C161" s="4">
        <f>VLOOKUP(A161,[1]Tbl2425!$B$8:$S$327,16,0)</f>
        <v>0</v>
      </c>
      <c r="D161" s="4">
        <f>VLOOKUP(A161,[1]Tbl2425!$B$8:$S$327,17,0)</f>
        <v>0</v>
      </c>
      <c r="E161" s="5">
        <f t="shared" si="8"/>
        <v>0</v>
      </c>
      <c r="F161" s="10">
        <f>VLOOKUP(A161, [3]Sheet1!$B$5:$H$323,6,0)</f>
        <v>0.5</v>
      </c>
      <c r="G161" s="10">
        <f>VLOOKUP(A161, [3]Sheet1!$B$5:$H$323,7,0)</f>
        <v>0.5</v>
      </c>
      <c r="H161" s="5">
        <f t="shared" si="6"/>
        <v>0</v>
      </c>
      <c r="I161" s="5">
        <f t="shared" si="7"/>
        <v>0</v>
      </c>
    </row>
    <row r="162" spans="1:9" x14ac:dyDescent="0.3">
      <c r="A162" t="s">
        <v>169</v>
      </c>
      <c r="B162" t="s">
        <v>489</v>
      </c>
      <c r="C162" s="4">
        <f>VLOOKUP(A162,[1]Tbl2425!$B$8:$S$327,16,0)</f>
        <v>0</v>
      </c>
      <c r="D162" s="4">
        <f>VLOOKUP(A162,[1]Tbl2425!$B$8:$S$327,17,0)</f>
        <v>0</v>
      </c>
      <c r="E162" s="5">
        <f t="shared" si="8"/>
        <v>0</v>
      </c>
      <c r="F162" s="10">
        <f>VLOOKUP(A162, [3]Sheet1!$B$5:$H$323,6,0)</f>
        <v>0.5</v>
      </c>
      <c r="G162" s="10">
        <f>VLOOKUP(A162, [3]Sheet1!$B$5:$H$323,7,0)</f>
        <v>0.5</v>
      </c>
      <c r="H162" s="5">
        <f t="shared" si="6"/>
        <v>0</v>
      </c>
      <c r="I162" s="5">
        <f t="shared" si="7"/>
        <v>0</v>
      </c>
    </row>
    <row r="163" spans="1:9" x14ac:dyDescent="0.3">
      <c r="A163" t="s">
        <v>170</v>
      </c>
      <c r="B163" t="s">
        <v>490</v>
      </c>
      <c r="C163" s="4">
        <f>VLOOKUP(A163,[1]Tbl2425!$B$8:$S$327,16,0)</f>
        <v>0</v>
      </c>
      <c r="D163" s="4">
        <f>VLOOKUP(A163,[1]Tbl2425!$B$8:$S$327,17,0)</f>
        <v>0</v>
      </c>
      <c r="E163" s="5">
        <f t="shared" si="8"/>
        <v>0</v>
      </c>
      <c r="F163" s="10">
        <f>VLOOKUP(A163, [3]Sheet1!$B$5:$H$323,6,0)</f>
        <v>0.5</v>
      </c>
      <c r="G163" s="10">
        <f>VLOOKUP(A163, [3]Sheet1!$B$5:$H$323,7,0)</f>
        <v>0.5</v>
      </c>
      <c r="H163" s="5">
        <f t="shared" si="6"/>
        <v>0</v>
      </c>
      <c r="I163" s="5">
        <f t="shared" si="7"/>
        <v>0</v>
      </c>
    </row>
    <row r="164" spans="1:9" x14ac:dyDescent="0.3">
      <c r="A164" t="s">
        <v>171</v>
      </c>
      <c r="B164" t="s">
        <v>491</v>
      </c>
      <c r="C164" s="4">
        <f>VLOOKUP(A164,[1]Tbl2425!$B$8:$S$327,16,0)</f>
        <v>0</v>
      </c>
      <c r="D164" s="4">
        <f>VLOOKUP(A164,[1]Tbl2425!$B$8:$S$327,17,0)</f>
        <v>0</v>
      </c>
      <c r="E164" s="5">
        <f t="shared" si="8"/>
        <v>0</v>
      </c>
      <c r="F164" s="10">
        <f>VLOOKUP(A164, [3]Sheet1!$B$5:$H$323,6,0)</f>
        <v>1</v>
      </c>
      <c r="G164" s="10">
        <f>VLOOKUP(A164, [3]Sheet1!$B$5:$H$323,7,0)</f>
        <v>0</v>
      </c>
      <c r="H164" s="5">
        <f t="shared" si="6"/>
        <v>0</v>
      </c>
      <c r="I164" s="5">
        <f t="shared" si="7"/>
        <v>0</v>
      </c>
    </row>
    <row r="165" spans="1:9" x14ac:dyDescent="0.3">
      <c r="A165" t="s">
        <v>172</v>
      </c>
      <c r="B165" t="s">
        <v>492</v>
      </c>
      <c r="C165" s="4">
        <f>VLOOKUP(A165,[1]Tbl2425!$B$8:$S$327,16,0)</f>
        <v>0</v>
      </c>
      <c r="D165" s="4">
        <f>VLOOKUP(A165,[1]Tbl2425!$B$8:$S$327,17,0)</f>
        <v>0</v>
      </c>
      <c r="E165" s="5">
        <f t="shared" si="8"/>
        <v>0</v>
      </c>
      <c r="F165" s="10">
        <f>VLOOKUP(A165, [3]Sheet1!$B$5:$H$323,6,0)</f>
        <v>0.5</v>
      </c>
      <c r="G165" s="10">
        <f>VLOOKUP(A165, [3]Sheet1!$B$5:$H$323,7,0)</f>
        <v>0.5</v>
      </c>
      <c r="H165" s="5">
        <f t="shared" si="6"/>
        <v>0</v>
      </c>
      <c r="I165" s="5">
        <f t="shared" si="7"/>
        <v>0</v>
      </c>
    </row>
    <row r="166" spans="1:9" x14ac:dyDescent="0.3">
      <c r="A166" t="s">
        <v>173</v>
      </c>
      <c r="B166" t="s">
        <v>493</v>
      </c>
      <c r="C166" s="4">
        <f>VLOOKUP(A166,[1]Tbl2425!$B$8:$S$327,16,0)</f>
        <v>0</v>
      </c>
      <c r="D166" s="4">
        <f>VLOOKUP(A166,[1]Tbl2425!$B$8:$S$327,17,0)</f>
        <v>0</v>
      </c>
      <c r="E166" s="5">
        <f t="shared" si="8"/>
        <v>0</v>
      </c>
      <c r="F166" s="10">
        <f>VLOOKUP(A166, [3]Sheet1!$B$5:$H$323,6,0)</f>
        <v>0.5</v>
      </c>
      <c r="G166" s="10">
        <f>VLOOKUP(A166, [3]Sheet1!$B$5:$H$323,7,0)</f>
        <v>0.5</v>
      </c>
      <c r="H166" s="5">
        <f t="shared" si="6"/>
        <v>0</v>
      </c>
      <c r="I166" s="5">
        <f t="shared" si="7"/>
        <v>0</v>
      </c>
    </row>
    <row r="167" spans="1:9" x14ac:dyDescent="0.3">
      <c r="A167" t="s">
        <v>174</v>
      </c>
      <c r="B167" t="s">
        <v>494</v>
      </c>
      <c r="C167" s="4">
        <f>VLOOKUP(A167,[1]Tbl2425!$B$8:$S$327,16,0)</f>
        <v>0</v>
      </c>
      <c r="D167" s="4">
        <f>VLOOKUP(A167,[1]Tbl2425!$B$8:$S$327,17,0)</f>
        <v>0</v>
      </c>
      <c r="E167" s="5">
        <f t="shared" si="8"/>
        <v>0</v>
      </c>
      <c r="F167" s="10">
        <f>VLOOKUP(A167, [3]Sheet1!$B$5:$H$323,6,0)</f>
        <v>0</v>
      </c>
      <c r="G167" s="10">
        <f>VLOOKUP(A167, [3]Sheet1!$B$5:$H$323,7,0)</f>
        <v>1</v>
      </c>
      <c r="H167" s="5">
        <f t="shared" si="6"/>
        <v>0</v>
      </c>
      <c r="I167" s="5">
        <f t="shared" si="7"/>
        <v>0</v>
      </c>
    </row>
    <row r="168" spans="1:9" x14ac:dyDescent="0.3">
      <c r="A168" t="s">
        <v>175</v>
      </c>
      <c r="B168" t="s">
        <v>495</v>
      </c>
      <c r="C168" s="4">
        <f>VLOOKUP(A168,[1]Tbl2425!$B$8:$S$327,16,0)</f>
        <v>0</v>
      </c>
      <c r="D168" s="4">
        <f>VLOOKUP(A168,[1]Tbl2425!$B$8:$S$327,17,0)</f>
        <v>0</v>
      </c>
      <c r="E168" s="5">
        <f t="shared" si="8"/>
        <v>0</v>
      </c>
      <c r="F168" s="10">
        <f>VLOOKUP(A168, [3]Sheet1!$B$5:$H$323,6,0)</f>
        <v>0.75</v>
      </c>
      <c r="G168" s="10">
        <f>VLOOKUP(A168, [3]Sheet1!$B$5:$H$323,7,0)</f>
        <v>0.25</v>
      </c>
      <c r="H168" s="5">
        <f t="shared" si="6"/>
        <v>0</v>
      </c>
      <c r="I168" s="5">
        <f t="shared" si="7"/>
        <v>0</v>
      </c>
    </row>
    <row r="169" spans="1:9" x14ac:dyDescent="0.3">
      <c r="A169" t="s">
        <v>176</v>
      </c>
      <c r="B169" t="s">
        <v>496</v>
      </c>
      <c r="C169" s="4">
        <f>VLOOKUP(A169,[1]Tbl2425!$B$8:$S$327,16,0)</f>
        <v>0</v>
      </c>
      <c r="D169" s="4">
        <f>VLOOKUP(A169,[1]Tbl2425!$B$8:$S$327,17,0)</f>
        <v>0</v>
      </c>
      <c r="E169" s="5">
        <f t="shared" si="8"/>
        <v>0</v>
      </c>
      <c r="F169" s="10">
        <f>VLOOKUP(A169, [3]Sheet1!$B$5:$H$323,6,0)</f>
        <v>1</v>
      </c>
      <c r="G169" s="10">
        <f>VLOOKUP(A169, [3]Sheet1!$B$5:$H$323,7,0)</f>
        <v>0</v>
      </c>
      <c r="H169" s="5">
        <f t="shared" si="6"/>
        <v>0</v>
      </c>
      <c r="I169" s="5">
        <f t="shared" si="7"/>
        <v>0</v>
      </c>
    </row>
    <row r="170" spans="1:9" x14ac:dyDescent="0.3">
      <c r="A170" t="s">
        <v>177</v>
      </c>
      <c r="B170" t="s">
        <v>497</v>
      </c>
      <c r="C170" s="4">
        <f>VLOOKUP(A170,[1]Tbl2425!$B$8:$S$327,16,0)</f>
        <v>0</v>
      </c>
      <c r="D170" s="4">
        <f>VLOOKUP(A170,[1]Tbl2425!$B$8:$S$327,17,0)</f>
        <v>0</v>
      </c>
      <c r="E170" s="5">
        <f t="shared" si="8"/>
        <v>0</v>
      </c>
      <c r="F170" s="10">
        <f>VLOOKUP(A170, [3]Sheet1!$B$5:$H$323,6,0)</f>
        <v>1</v>
      </c>
      <c r="G170" s="10">
        <f>VLOOKUP(A170, [3]Sheet1!$B$5:$H$323,7,0)</f>
        <v>0</v>
      </c>
      <c r="H170" s="5">
        <f t="shared" si="6"/>
        <v>0</v>
      </c>
      <c r="I170" s="5">
        <f t="shared" si="7"/>
        <v>0</v>
      </c>
    </row>
    <row r="171" spans="1:9" x14ac:dyDescent="0.3">
      <c r="A171" t="s">
        <v>178</v>
      </c>
      <c r="B171" t="s">
        <v>498</v>
      </c>
      <c r="C171" s="4">
        <f>VLOOKUP(A171,[1]Tbl2425!$B$8:$S$327,16,0)</f>
        <v>0</v>
      </c>
      <c r="D171" s="4">
        <f>VLOOKUP(A171,[1]Tbl2425!$B$8:$S$327,17,0)</f>
        <v>0</v>
      </c>
      <c r="E171" s="5">
        <f t="shared" si="8"/>
        <v>0</v>
      </c>
      <c r="F171" s="10">
        <f>VLOOKUP(A171, [3]Sheet1!$B$5:$H$323,6,0)</f>
        <v>0.86</v>
      </c>
      <c r="G171" s="10">
        <f>VLOOKUP(A171, [3]Sheet1!$B$5:$H$323,7,0)</f>
        <v>0.14000000000000001</v>
      </c>
      <c r="H171" s="5">
        <f t="shared" si="6"/>
        <v>0</v>
      </c>
      <c r="I171" s="5">
        <f t="shared" si="7"/>
        <v>0</v>
      </c>
    </row>
    <row r="172" spans="1:9" x14ac:dyDescent="0.3">
      <c r="A172" t="s">
        <v>179</v>
      </c>
      <c r="B172" t="s">
        <v>499</v>
      </c>
      <c r="C172" s="4">
        <f>VLOOKUP(A172,[1]Tbl2425!$B$8:$S$327,16,0)</f>
        <v>0</v>
      </c>
      <c r="D172" s="4">
        <f>VLOOKUP(A172,[1]Tbl2425!$B$8:$S$327,17,0)</f>
        <v>0</v>
      </c>
      <c r="E172" s="5">
        <f t="shared" si="8"/>
        <v>0</v>
      </c>
      <c r="F172" s="10">
        <f>VLOOKUP(A172, [3]Sheet1!$B$5:$H$323,6,0)</f>
        <v>1</v>
      </c>
      <c r="G172" s="10">
        <f>VLOOKUP(A172, [3]Sheet1!$B$5:$H$323,7,0)</f>
        <v>0</v>
      </c>
      <c r="H172" s="5">
        <f t="shared" si="6"/>
        <v>0</v>
      </c>
      <c r="I172" s="5">
        <f t="shared" si="7"/>
        <v>0</v>
      </c>
    </row>
    <row r="173" spans="1:9" x14ac:dyDescent="0.3">
      <c r="A173" t="s">
        <v>180</v>
      </c>
      <c r="B173" t="s">
        <v>500</v>
      </c>
      <c r="C173" s="4">
        <f>VLOOKUP(A173,[1]Tbl2425!$B$8:$S$327,16,0)</f>
        <v>0</v>
      </c>
      <c r="D173" s="4">
        <f>VLOOKUP(A173,[1]Tbl2425!$B$8:$S$327,17,0)</f>
        <v>-4410.63</v>
      </c>
      <c r="E173" s="5">
        <f t="shared" si="8"/>
        <v>-4410.63</v>
      </c>
      <c r="F173" s="10">
        <f>VLOOKUP(A173, [3]Sheet1!$B$5:$H$323,6,0)</f>
        <v>0</v>
      </c>
      <c r="G173" s="10">
        <f>VLOOKUP(A173, [3]Sheet1!$B$5:$H$323,7,0)</f>
        <v>1</v>
      </c>
      <c r="H173" s="5">
        <f t="shared" si="6"/>
        <v>0</v>
      </c>
      <c r="I173" s="5">
        <f t="shared" si="7"/>
        <v>-4410.63</v>
      </c>
    </row>
    <row r="174" spans="1:9" x14ac:dyDescent="0.3">
      <c r="A174" t="s">
        <v>181</v>
      </c>
      <c r="B174" t="s">
        <v>501</v>
      </c>
      <c r="C174" s="4">
        <f>VLOOKUP(A174,[1]Tbl2425!$B$8:$S$327,16,0)</f>
        <v>0</v>
      </c>
      <c r="D174" s="4">
        <f>VLOOKUP(A174,[1]Tbl2425!$B$8:$S$327,17,0)</f>
        <v>0</v>
      </c>
      <c r="E174" s="5">
        <f t="shared" si="8"/>
        <v>0</v>
      </c>
      <c r="F174" s="10">
        <f>VLOOKUP(A174, [3]Sheet1!$B$5:$H$323,6,0)</f>
        <v>1</v>
      </c>
      <c r="G174" s="10">
        <f>VLOOKUP(A174, [3]Sheet1!$B$5:$H$323,7,0)</f>
        <v>0</v>
      </c>
      <c r="H174" s="5">
        <f t="shared" si="6"/>
        <v>0</v>
      </c>
      <c r="I174" s="5">
        <f t="shared" si="7"/>
        <v>0</v>
      </c>
    </row>
    <row r="175" spans="1:9" x14ac:dyDescent="0.3">
      <c r="A175" t="s">
        <v>182</v>
      </c>
      <c r="B175" t="s">
        <v>502</v>
      </c>
      <c r="C175" s="4">
        <f>VLOOKUP(A175,[1]Tbl2425!$B$8:$S$327,16,0)</f>
        <v>0</v>
      </c>
      <c r="D175" s="4">
        <f>VLOOKUP(A175,[1]Tbl2425!$B$8:$S$327,17,0)</f>
        <v>0</v>
      </c>
      <c r="E175" s="5">
        <f t="shared" si="8"/>
        <v>0</v>
      </c>
      <c r="F175" s="10">
        <f>VLOOKUP(A175, [3]Sheet1!$B$5:$H$323,6,0)</f>
        <v>0.7</v>
      </c>
      <c r="G175" s="10">
        <f>VLOOKUP(A175, [3]Sheet1!$B$5:$H$323,7,0)</f>
        <v>0.3</v>
      </c>
      <c r="H175" s="5">
        <f t="shared" si="6"/>
        <v>0</v>
      </c>
      <c r="I175" s="5">
        <f t="shared" si="7"/>
        <v>0</v>
      </c>
    </row>
    <row r="176" spans="1:9" x14ac:dyDescent="0.3">
      <c r="A176" t="s">
        <v>183</v>
      </c>
      <c r="B176" t="s">
        <v>503</v>
      </c>
      <c r="C176" s="4">
        <f>VLOOKUP(A176,[1]Tbl2425!$B$8:$S$327,16,0)</f>
        <v>0</v>
      </c>
      <c r="D176" s="4">
        <f>VLOOKUP(A176,[1]Tbl2425!$B$8:$S$327,17,0)</f>
        <v>0</v>
      </c>
      <c r="E176" s="5">
        <f t="shared" si="8"/>
        <v>0</v>
      </c>
      <c r="F176" s="10">
        <f>VLOOKUP(A176, [3]Sheet1!$B$5:$H$323,6,0)</f>
        <v>0.85</v>
      </c>
      <c r="G176" s="10">
        <f>VLOOKUP(A176, [3]Sheet1!$B$5:$H$323,7,0)</f>
        <v>0.15</v>
      </c>
      <c r="H176" s="5">
        <f t="shared" si="6"/>
        <v>0</v>
      </c>
      <c r="I176" s="5">
        <f t="shared" si="7"/>
        <v>0</v>
      </c>
    </row>
    <row r="177" spans="1:9" x14ac:dyDescent="0.3">
      <c r="A177" t="s">
        <v>184</v>
      </c>
      <c r="B177" t="s">
        <v>504</v>
      </c>
      <c r="C177" s="4">
        <f>VLOOKUP(A177,[1]Tbl2425!$B$8:$S$327,16,0)</f>
        <v>0</v>
      </c>
      <c r="D177" s="4">
        <f>VLOOKUP(A177,[1]Tbl2425!$B$8:$S$327,17,0)</f>
        <v>0</v>
      </c>
      <c r="E177" s="5">
        <f t="shared" si="8"/>
        <v>0</v>
      </c>
      <c r="F177" s="10">
        <f>VLOOKUP(A177, [3]Sheet1!$B$5:$H$323,6,0)</f>
        <v>0.5</v>
      </c>
      <c r="G177" s="10">
        <f>VLOOKUP(A177, [3]Sheet1!$B$5:$H$323,7,0)</f>
        <v>0.5</v>
      </c>
      <c r="H177" s="5">
        <f t="shared" si="6"/>
        <v>0</v>
      </c>
      <c r="I177" s="5">
        <f t="shared" si="7"/>
        <v>0</v>
      </c>
    </row>
    <row r="178" spans="1:9" x14ac:dyDescent="0.3">
      <c r="A178" t="s">
        <v>185</v>
      </c>
      <c r="B178" t="s">
        <v>505</v>
      </c>
      <c r="C178" s="4">
        <f>VLOOKUP(A178,[1]Tbl2425!$B$8:$S$327,16,0)</f>
        <v>0</v>
      </c>
      <c r="D178" s="4">
        <f>VLOOKUP(A178,[1]Tbl2425!$B$8:$S$327,17,0)</f>
        <v>0</v>
      </c>
      <c r="E178" s="5">
        <f t="shared" si="8"/>
        <v>0</v>
      </c>
      <c r="F178" s="10">
        <f>VLOOKUP(A178, [3]Sheet1!$B$5:$H$323,6,0)</f>
        <v>0.5</v>
      </c>
      <c r="G178" s="10">
        <f>VLOOKUP(A178, [3]Sheet1!$B$5:$H$323,7,0)</f>
        <v>0.5</v>
      </c>
      <c r="H178" s="5">
        <f t="shared" si="6"/>
        <v>0</v>
      </c>
      <c r="I178" s="5">
        <f t="shared" si="7"/>
        <v>0</v>
      </c>
    </row>
    <row r="179" spans="1:9" x14ac:dyDescent="0.3">
      <c r="A179" t="s">
        <v>186</v>
      </c>
      <c r="B179" t="s">
        <v>506</v>
      </c>
      <c r="C179" s="4">
        <f>VLOOKUP(A179,[1]Tbl2425!$B$8:$S$327,16,0)</f>
        <v>0</v>
      </c>
      <c r="D179" s="4">
        <f>VLOOKUP(A179,[1]Tbl2425!$B$8:$S$327,17,0)</f>
        <v>0</v>
      </c>
      <c r="E179" s="5">
        <f t="shared" si="8"/>
        <v>0</v>
      </c>
      <c r="F179" s="10">
        <f>VLOOKUP(A179, [3]Sheet1!$B$5:$H$323,6,0)</f>
        <v>0</v>
      </c>
      <c r="G179" s="10">
        <f>VLOOKUP(A179, [3]Sheet1!$B$5:$H$323,7,0)</f>
        <v>1</v>
      </c>
      <c r="H179" s="5">
        <f t="shared" si="6"/>
        <v>0</v>
      </c>
      <c r="I179" s="5">
        <f t="shared" si="7"/>
        <v>0</v>
      </c>
    </row>
    <row r="180" spans="1:9" x14ac:dyDescent="0.3">
      <c r="A180" t="s">
        <v>187</v>
      </c>
      <c r="B180" t="s">
        <v>507</v>
      </c>
      <c r="C180" s="4">
        <f>VLOOKUP(A180,[1]Tbl2425!$B$8:$S$327,16,0)</f>
        <v>0</v>
      </c>
      <c r="D180" s="4">
        <f>VLOOKUP(A180,[1]Tbl2425!$B$8:$S$327,17,0)</f>
        <v>0</v>
      </c>
      <c r="E180" s="5">
        <f t="shared" si="8"/>
        <v>0</v>
      </c>
      <c r="F180" s="10">
        <f>VLOOKUP(A180, [3]Sheet1!$B$5:$H$323,6,0)</f>
        <v>0.5</v>
      </c>
      <c r="G180" s="10">
        <f>VLOOKUP(A180, [3]Sheet1!$B$5:$H$323,7,0)</f>
        <v>0.5</v>
      </c>
      <c r="H180" s="5">
        <f t="shared" si="6"/>
        <v>0</v>
      </c>
      <c r="I180" s="5">
        <f t="shared" si="7"/>
        <v>0</v>
      </c>
    </row>
    <row r="181" spans="1:9" x14ac:dyDescent="0.3">
      <c r="A181" t="s">
        <v>188</v>
      </c>
      <c r="B181" t="s">
        <v>508</v>
      </c>
      <c r="C181" s="4">
        <f>VLOOKUP(A181,[1]Tbl2425!$B$8:$S$327,16,0)</f>
        <v>0</v>
      </c>
      <c r="D181" s="4">
        <f>VLOOKUP(A181,[1]Tbl2425!$B$8:$S$327,17,0)</f>
        <v>0</v>
      </c>
      <c r="E181" s="5">
        <f t="shared" si="8"/>
        <v>0</v>
      </c>
      <c r="F181" s="10">
        <f>VLOOKUP(A181, [3]Sheet1!$B$5:$H$323,6,0)</f>
        <v>1</v>
      </c>
      <c r="G181" s="10">
        <f>VLOOKUP(A181, [3]Sheet1!$B$5:$H$323,7,0)</f>
        <v>0</v>
      </c>
      <c r="H181" s="5">
        <f t="shared" si="6"/>
        <v>0</v>
      </c>
      <c r="I181" s="5">
        <f t="shared" si="7"/>
        <v>0</v>
      </c>
    </row>
    <row r="182" spans="1:9" x14ac:dyDescent="0.3">
      <c r="A182" t="s">
        <v>189</v>
      </c>
      <c r="B182" t="s">
        <v>509</v>
      </c>
      <c r="C182" s="4">
        <f>VLOOKUP(A182,[1]Tbl2425!$B$8:$S$327,16,0)</f>
        <v>0</v>
      </c>
      <c r="D182" s="4">
        <f>VLOOKUP(A182,[1]Tbl2425!$B$8:$S$327,17,0)</f>
        <v>0</v>
      </c>
      <c r="E182" s="5">
        <f t="shared" si="8"/>
        <v>0</v>
      </c>
      <c r="F182" s="10">
        <f>VLOOKUP(A182, [3]Sheet1!$B$5:$H$323,6,0)</f>
        <v>1</v>
      </c>
      <c r="G182" s="10">
        <f>VLOOKUP(A182, [3]Sheet1!$B$5:$H$323,7,0)</f>
        <v>0</v>
      </c>
      <c r="H182" s="5">
        <f t="shared" si="6"/>
        <v>0</v>
      </c>
      <c r="I182" s="5">
        <f t="shared" si="7"/>
        <v>0</v>
      </c>
    </row>
    <row r="183" spans="1:9" x14ac:dyDescent="0.3">
      <c r="A183" t="s">
        <v>190</v>
      </c>
      <c r="B183" t="s">
        <v>510</v>
      </c>
      <c r="C183" s="4">
        <f>VLOOKUP(A183,[1]Tbl2425!$B$8:$S$327,16,0)</f>
        <v>0</v>
      </c>
      <c r="D183" s="4">
        <f>VLOOKUP(A183,[1]Tbl2425!$B$8:$S$327,17,0)</f>
        <v>0</v>
      </c>
      <c r="E183" s="5">
        <f t="shared" si="8"/>
        <v>0</v>
      </c>
      <c r="F183" s="10">
        <f>VLOOKUP(A183, [3]Sheet1!$B$5:$H$323,6,0)</f>
        <v>1</v>
      </c>
      <c r="G183" s="10">
        <f>VLOOKUP(A183, [3]Sheet1!$B$5:$H$323,7,0)</f>
        <v>0</v>
      </c>
      <c r="H183" s="5">
        <f t="shared" si="6"/>
        <v>0</v>
      </c>
      <c r="I183" s="5">
        <f t="shared" si="7"/>
        <v>0</v>
      </c>
    </row>
    <row r="184" spans="1:9" x14ac:dyDescent="0.3">
      <c r="A184" t="s">
        <v>191</v>
      </c>
      <c r="B184" t="s">
        <v>511</v>
      </c>
      <c r="C184" s="4">
        <f>VLOOKUP(A184,[1]Tbl2425!$B$8:$S$327,16,0)</f>
        <v>0</v>
      </c>
      <c r="D184" s="4">
        <f>VLOOKUP(A184,[1]Tbl2425!$B$8:$S$327,17,0)</f>
        <v>0</v>
      </c>
      <c r="E184" s="5">
        <f t="shared" si="8"/>
        <v>0</v>
      </c>
      <c r="F184" s="10">
        <f>VLOOKUP(A184, [3]Sheet1!$B$5:$H$323,6,0)</f>
        <v>0.75</v>
      </c>
      <c r="G184" s="10">
        <f>VLOOKUP(A184, [3]Sheet1!$B$5:$H$323,7,0)</f>
        <v>0.25</v>
      </c>
      <c r="H184" s="5">
        <f t="shared" si="6"/>
        <v>0</v>
      </c>
      <c r="I184" s="5">
        <f t="shared" si="7"/>
        <v>0</v>
      </c>
    </row>
    <row r="185" spans="1:9" x14ac:dyDescent="0.3">
      <c r="A185" t="s">
        <v>192</v>
      </c>
      <c r="B185" t="s">
        <v>512</v>
      </c>
      <c r="C185" s="4">
        <f>VLOOKUP(A185,[1]Tbl2425!$B$8:$S$327,16,0)</f>
        <v>0</v>
      </c>
      <c r="D185" s="4">
        <f>VLOOKUP(A185,[1]Tbl2425!$B$8:$S$327,17,0)</f>
        <v>0</v>
      </c>
      <c r="E185" s="5">
        <f t="shared" si="8"/>
        <v>0</v>
      </c>
      <c r="F185" s="10">
        <f>VLOOKUP(A185, [3]Sheet1!$B$5:$H$323,6,0)</f>
        <v>0.64</v>
      </c>
      <c r="G185" s="10">
        <f>VLOOKUP(A185, [3]Sheet1!$B$5:$H$323,7,0)</f>
        <v>0.36</v>
      </c>
      <c r="H185" s="5">
        <f t="shared" si="6"/>
        <v>0</v>
      </c>
      <c r="I185" s="5">
        <f t="shared" si="7"/>
        <v>0</v>
      </c>
    </row>
    <row r="186" spans="1:9" x14ac:dyDescent="0.3">
      <c r="A186" t="s">
        <v>193</v>
      </c>
      <c r="B186" t="s">
        <v>513</v>
      </c>
      <c r="C186" s="4">
        <f>VLOOKUP(A186,[1]Tbl2425!$B$8:$S$327,16,0)</f>
        <v>0</v>
      </c>
      <c r="D186" s="4">
        <f>VLOOKUP(A186,[1]Tbl2425!$B$8:$S$327,17,0)</f>
        <v>0</v>
      </c>
      <c r="E186" s="5">
        <f t="shared" si="8"/>
        <v>0</v>
      </c>
      <c r="F186" s="10">
        <f>VLOOKUP(A186, [3]Sheet1!$B$5:$H$323,6,0)</f>
        <v>1</v>
      </c>
      <c r="G186" s="10">
        <f>VLOOKUP(A186, [3]Sheet1!$B$5:$H$323,7,0)</f>
        <v>0</v>
      </c>
      <c r="H186" s="5">
        <f t="shared" si="6"/>
        <v>0</v>
      </c>
      <c r="I186" s="5">
        <f t="shared" si="7"/>
        <v>0</v>
      </c>
    </row>
    <row r="187" spans="1:9" x14ac:dyDescent="0.3">
      <c r="A187" t="s">
        <v>194</v>
      </c>
      <c r="B187" t="s">
        <v>514</v>
      </c>
      <c r="C187" s="4">
        <f>VLOOKUP(A187,[1]Tbl2425!$B$8:$S$327,16,0)</f>
        <v>0</v>
      </c>
      <c r="D187" s="4">
        <f>VLOOKUP(A187,[1]Tbl2425!$B$8:$S$327,17,0)</f>
        <v>0</v>
      </c>
      <c r="E187" s="5">
        <f t="shared" si="8"/>
        <v>0</v>
      </c>
      <c r="F187" s="10">
        <f>VLOOKUP(A187, [3]Sheet1!$B$5:$H$323,6,0)</f>
        <v>1</v>
      </c>
      <c r="G187" s="10">
        <f>VLOOKUP(A187, [3]Sheet1!$B$5:$H$323,7,0)</f>
        <v>0</v>
      </c>
      <c r="H187" s="5">
        <f t="shared" si="6"/>
        <v>0</v>
      </c>
      <c r="I187" s="5">
        <f t="shared" si="7"/>
        <v>0</v>
      </c>
    </row>
    <row r="188" spans="1:9" x14ac:dyDescent="0.3">
      <c r="A188" t="s">
        <v>195</v>
      </c>
      <c r="B188" t="s">
        <v>515</v>
      </c>
      <c r="C188" s="4">
        <f>VLOOKUP(A188,[1]Tbl2425!$B$8:$S$327,16,0)</f>
        <v>0</v>
      </c>
      <c r="D188" s="4">
        <f>VLOOKUP(A188,[1]Tbl2425!$B$8:$S$327,17,0)</f>
        <v>0</v>
      </c>
      <c r="E188" s="5">
        <f t="shared" si="8"/>
        <v>0</v>
      </c>
      <c r="F188" s="10">
        <f>VLOOKUP(A188, [3]Sheet1!$B$5:$H$323,6,0)</f>
        <v>1</v>
      </c>
      <c r="G188" s="10">
        <f>VLOOKUP(A188, [3]Sheet1!$B$5:$H$323,7,0)</f>
        <v>0</v>
      </c>
      <c r="H188" s="5">
        <f t="shared" si="6"/>
        <v>0</v>
      </c>
      <c r="I188" s="5">
        <f t="shared" si="7"/>
        <v>0</v>
      </c>
    </row>
    <row r="189" spans="1:9" x14ac:dyDescent="0.3">
      <c r="A189" t="s">
        <v>196</v>
      </c>
      <c r="B189" t="s">
        <v>516</v>
      </c>
      <c r="C189" s="4">
        <f>VLOOKUP(A189,[1]Tbl2425!$B$8:$S$327,16,0)</f>
        <v>0</v>
      </c>
      <c r="D189" s="4">
        <f>VLOOKUP(A189,[1]Tbl2425!$B$8:$S$327,17,0)</f>
        <v>0</v>
      </c>
      <c r="E189" s="5">
        <f t="shared" si="8"/>
        <v>0</v>
      </c>
      <c r="F189" s="10">
        <f>VLOOKUP(A189, [3]Sheet1!$B$5:$H$323,6,0)</f>
        <v>1</v>
      </c>
      <c r="G189" s="10">
        <f>VLOOKUP(A189, [3]Sheet1!$B$5:$H$323,7,0)</f>
        <v>0</v>
      </c>
      <c r="H189" s="5">
        <f t="shared" si="6"/>
        <v>0</v>
      </c>
      <c r="I189" s="5">
        <f t="shared" si="7"/>
        <v>0</v>
      </c>
    </row>
    <row r="190" spans="1:9" x14ac:dyDescent="0.3">
      <c r="A190" t="s">
        <v>197</v>
      </c>
      <c r="B190" t="s">
        <v>517</v>
      </c>
      <c r="C190" s="4">
        <f>VLOOKUP(A190,[1]Tbl2425!$B$8:$S$327,16,0)</f>
        <v>0</v>
      </c>
      <c r="D190" s="4">
        <f>VLOOKUP(A190,[1]Tbl2425!$B$8:$S$327,17,0)</f>
        <v>0</v>
      </c>
      <c r="E190" s="5">
        <f t="shared" si="8"/>
        <v>0</v>
      </c>
      <c r="F190" s="10">
        <f>VLOOKUP(A190, [3]Sheet1!$B$5:$H$323,6,0)</f>
        <v>0.8</v>
      </c>
      <c r="G190" s="10">
        <f>VLOOKUP(A190, [3]Sheet1!$B$5:$H$323,7,0)</f>
        <v>0.2</v>
      </c>
      <c r="H190" s="5">
        <f t="shared" si="6"/>
        <v>0</v>
      </c>
      <c r="I190" s="5">
        <f t="shared" si="7"/>
        <v>0</v>
      </c>
    </row>
    <row r="191" spans="1:9" x14ac:dyDescent="0.3">
      <c r="A191" t="s">
        <v>198</v>
      </c>
      <c r="B191" t="s">
        <v>518</v>
      </c>
      <c r="C191" s="4">
        <f>VLOOKUP(A191,[1]Tbl2425!$B$8:$S$327,16,0)</f>
        <v>-86541.86</v>
      </c>
      <c r="D191" s="4">
        <f>VLOOKUP(A191,[1]Tbl2425!$B$8:$S$327,17,0)</f>
        <v>0</v>
      </c>
      <c r="E191" s="5">
        <f t="shared" si="8"/>
        <v>-86541.86</v>
      </c>
      <c r="F191" s="10">
        <f>VLOOKUP(A191, [3]Sheet1!$B$5:$H$323,6,0)</f>
        <v>0.95</v>
      </c>
      <c r="G191" s="10">
        <f>VLOOKUP(A191, [3]Sheet1!$B$5:$H$323,7,0)</f>
        <v>0.05</v>
      </c>
      <c r="H191" s="5">
        <f t="shared" si="6"/>
        <v>-82214.766999999993</v>
      </c>
      <c r="I191" s="5">
        <f t="shared" si="7"/>
        <v>-4327.0929999999998</v>
      </c>
    </row>
    <row r="192" spans="1:9" x14ac:dyDescent="0.3">
      <c r="A192" t="s">
        <v>199</v>
      </c>
      <c r="B192" t="s">
        <v>519</v>
      </c>
      <c r="C192" s="4">
        <f>VLOOKUP(A192,[1]Tbl2425!$B$8:$S$327,16,0)</f>
        <v>0</v>
      </c>
      <c r="D192" s="4">
        <f>VLOOKUP(A192,[1]Tbl2425!$B$8:$S$327,17,0)</f>
        <v>0</v>
      </c>
      <c r="E192" s="5">
        <f t="shared" si="8"/>
        <v>0</v>
      </c>
      <c r="F192" s="10">
        <f>VLOOKUP(A192, [3]Sheet1!$B$5:$H$323,6,0)</f>
        <v>0.755</v>
      </c>
      <c r="G192" s="10">
        <f>VLOOKUP(A192, [3]Sheet1!$B$5:$H$323,7,0)</f>
        <v>0.245</v>
      </c>
      <c r="H192" s="5">
        <f t="shared" si="6"/>
        <v>0</v>
      </c>
      <c r="I192" s="5">
        <f t="shared" si="7"/>
        <v>0</v>
      </c>
    </row>
    <row r="193" spans="1:9" x14ac:dyDescent="0.3">
      <c r="A193" t="s">
        <v>200</v>
      </c>
      <c r="B193" t="s">
        <v>520</v>
      </c>
      <c r="C193" s="4">
        <f>VLOOKUP(A193,[1]Tbl2425!$B$8:$S$327,16,0)</f>
        <v>0</v>
      </c>
      <c r="D193" s="4">
        <f>VLOOKUP(A193,[1]Tbl2425!$B$8:$S$327,17,0)</f>
        <v>0</v>
      </c>
      <c r="E193" s="5">
        <f t="shared" si="8"/>
        <v>0</v>
      </c>
      <c r="F193" s="10">
        <f>VLOOKUP(A193, [3]Sheet1!$B$5:$H$323,6,0)</f>
        <v>0.5</v>
      </c>
      <c r="G193" s="10">
        <f>VLOOKUP(A193, [3]Sheet1!$B$5:$H$323,7,0)</f>
        <v>0.5</v>
      </c>
      <c r="H193" s="5">
        <f t="shared" si="6"/>
        <v>0</v>
      </c>
      <c r="I193" s="5">
        <f t="shared" si="7"/>
        <v>0</v>
      </c>
    </row>
    <row r="194" spans="1:9" x14ac:dyDescent="0.3">
      <c r="A194" t="s">
        <v>201</v>
      </c>
      <c r="B194" t="s">
        <v>521</v>
      </c>
      <c r="C194" s="4">
        <f>VLOOKUP(A194,[1]Tbl2425!$B$8:$S$327,16,0)</f>
        <v>0</v>
      </c>
      <c r="D194" s="4">
        <f>VLOOKUP(A194,[1]Tbl2425!$B$8:$S$327,17,0)</f>
        <v>0</v>
      </c>
      <c r="E194" s="5">
        <f t="shared" si="8"/>
        <v>0</v>
      </c>
      <c r="F194" s="10">
        <f>VLOOKUP(A194, [3]Sheet1!$B$5:$H$323,6,0)</f>
        <v>0</v>
      </c>
      <c r="G194" s="10">
        <f>VLOOKUP(A194, [3]Sheet1!$B$5:$H$323,7,0)</f>
        <v>1</v>
      </c>
      <c r="H194" s="5">
        <f t="shared" ref="H194:H257" si="9">E194*F194</f>
        <v>0</v>
      </c>
      <c r="I194" s="5">
        <f t="shared" ref="I194:I257" si="10">E194*G194</f>
        <v>0</v>
      </c>
    </row>
    <row r="195" spans="1:9" x14ac:dyDescent="0.3">
      <c r="A195" t="s">
        <v>202</v>
      </c>
      <c r="B195" t="s">
        <v>522</v>
      </c>
      <c r="C195" s="4">
        <f>VLOOKUP(A195,[1]Tbl2425!$B$8:$S$327,16,0)</f>
        <v>0</v>
      </c>
      <c r="D195" s="4">
        <f>VLOOKUP(A195,[1]Tbl2425!$B$8:$S$327,17,0)</f>
        <v>0</v>
      </c>
      <c r="E195" s="5">
        <f t="shared" ref="E195:E258" si="11">C195+D195</f>
        <v>0</v>
      </c>
      <c r="F195" s="10">
        <f>VLOOKUP(A195, [3]Sheet1!$B$5:$H$323,6,0)</f>
        <v>1</v>
      </c>
      <c r="G195" s="10">
        <f>VLOOKUP(A195, [3]Sheet1!$B$5:$H$323,7,0)</f>
        <v>0</v>
      </c>
      <c r="H195" s="5">
        <f t="shared" si="9"/>
        <v>0</v>
      </c>
      <c r="I195" s="5">
        <f t="shared" si="10"/>
        <v>0</v>
      </c>
    </row>
    <row r="196" spans="1:9" x14ac:dyDescent="0.3">
      <c r="A196" t="s">
        <v>203</v>
      </c>
      <c r="B196" t="s">
        <v>523</v>
      </c>
      <c r="C196" s="4">
        <f>VLOOKUP(A196,[1]Tbl2425!$B$8:$S$327,16,0)</f>
        <v>0</v>
      </c>
      <c r="D196" s="4">
        <f>VLOOKUP(A196,[1]Tbl2425!$B$8:$S$327,17,0)</f>
        <v>0</v>
      </c>
      <c r="E196" s="5">
        <f t="shared" si="11"/>
        <v>0</v>
      </c>
      <c r="F196" s="10">
        <f>VLOOKUP(A196, [3]Sheet1!$B$5:$H$323,6,0)</f>
        <v>3.5000000000000003E-2</v>
      </c>
      <c r="G196" s="10">
        <f>VLOOKUP(A196, [3]Sheet1!$B$5:$H$323,7,0)</f>
        <v>0.96499999999999997</v>
      </c>
      <c r="H196" s="5">
        <f t="shared" si="9"/>
        <v>0</v>
      </c>
      <c r="I196" s="5">
        <f t="shared" si="10"/>
        <v>0</v>
      </c>
    </row>
    <row r="197" spans="1:9" x14ac:dyDescent="0.3">
      <c r="A197" t="s">
        <v>204</v>
      </c>
      <c r="B197" t="s">
        <v>524</v>
      </c>
      <c r="C197" s="4">
        <f>VLOOKUP(A197,[1]Tbl2425!$B$8:$S$327,16,0)</f>
        <v>0</v>
      </c>
      <c r="D197" s="4">
        <f>VLOOKUP(A197,[1]Tbl2425!$B$8:$S$327,17,0)</f>
        <v>0</v>
      </c>
      <c r="E197" s="5">
        <f t="shared" si="11"/>
        <v>0</v>
      </c>
      <c r="F197" s="10">
        <f>VLOOKUP(A197, [3]Sheet1!$B$5:$H$323,6,0)</f>
        <v>1</v>
      </c>
      <c r="G197" s="10">
        <f>VLOOKUP(A197, [3]Sheet1!$B$5:$H$323,7,0)</f>
        <v>0</v>
      </c>
      <c r="H197" s="5">
        <f t="shared" si="9"/>
        <v>0</v>
      </c>
      <c r="I197" s="5">
        <f t="shared" si="10"/>
        <v>0</v>
      </c>
    </row>
    <row r="198" spans="1:9" x14ac:dyDescent="0.3">
      <c r="A198" t="s">
        <v>205</v>
      </c>
      <c r="B198" t="s">
        <v>525</v>
      </c>
      <c r="C198" s="4">
        <f>VLOOKUP(A198,[1]Tbl2425!$B$8:$S$327,16,0)</f>
        <v>0</v>
      </c>
      <c r="D198" s="4">
        <f>VLOOKUP(A198,[1]Tbl2425!$B$8:$S$327,17,0)</f>
        <v>0</v>
      </c>
      <c r="E198" s="5">
        <f t="shared" si="11"/>
        <v>0</v>
      </c>
      <c r="F198" s="10">
        <f>VLOOKUP(A198, [3]Sheet1!$B$5:$H$323,6,0)</f>
        <v>1</v>
      </c>
      <c r="G198" s="10">
        <f>VLOOKUP(A198, [3]Sheet1!$B$5:$H$323,7,0)</f>
        <v>0</v>
      </c>
      <c r="H198" s="5">
        <f t="shared" si="9"/>
        <v>0</v>
      </c>
      <c r="I198" s="5">
        <f t="shared" si="10"/>
        <v>0</v>
      </c>
    </row>
    <row r="199" spans="1:9" x14ac:dyDescent="0.3">
      <c r="A199" t="s">
        <v>206</v>
      </c>
      <c r="B199" t="s">
        <v>526</v>
      </c>
      <c r="C199" s="4">
        <f>VLOOKUP(A199,[1]Tbl2425!$B$8:$S$327,16,0)</f>
        <v>0</v>
      </c>
      <c r="D199" s="4">
        <f>VLOOKUP(A199,[1]Tbl2425!$B$8:$S$327,17,0)</f>
        <v>0</v>
      </c>
      <c r="E199" s="5">
        <f t="shared" si="11"/>
        <v>0</v>
      </c>
      <c r="F199" s="10">
        <f>VLOOKUP(A199, [3]Sheet1!$B$5:$H$323,6,0)</f>
        <v>0.5</v>
      </c>
      <c r="G199" s="10">
        <f>VLOOKUP(A199, [3]Sheet1!$B$5:$H$323,7,0)</f>
        <v>0.5</v>
      </c>
      <c r="H199" s="5">
        <f t="shared" si="9"/>
        <v>0</v>
      </c>
      <c r="I199" s="5">
        <f t="shared" si="10"/>
        <v>0</v>
      </c>
    </row>
    <row r="200" spans="1:9" x14ac:dyDescent="0.3">
      <c r="A200" t="s">
        <v>207</v>
      </c>
      <c r="B200" t="s">
        <v>527</v>
      </c>
      <c r="C200" s="4">
        <f>VLOOKUP(A200,[1]Tbl2425!$B$8:$S$327,16,0)</f>
        <v>0</v>
      </c>
      <c r="D200" s="4">
        <f>VLOOKUP(A200,[1]Tbl2425!$B$8:$S$327,17,0)</f>
        <v>0</v>
      </c>
      <c r="E200" s="5">
        <f t="shared" si="11"/>
        <v>0</v>
      </c>
      <c r="F200" s="10">
        <f>VLOOKUP(A200, [3]Sheet1!$B$5:$H$323,6,0)</f>
        <v>1</v>
      </c>
      <c r="G200" s="10">
        <f>VLOOKUP(A200, [3]Sheet1!$B$5:$H$323,7,0)</f>
        <v>0</v>
      </c>
      <c r="H200" s="5">
        <f t="shared" si="9"/>
        <v>0</v>
      </c>
      <c r="I200" s="5">
        <f t="shared" si="10"/>
        <v>0</v>
      </c>
    </row>
    <row r="201" spans="1:9" x14ac:dyDescent="0.3">
      <c r="A201" t="s">
        <v>208</v>
      </c>
      <c r="B201" t="s">
        <v>528</v>
      </c>
      <c r="C201" s="4">
        <f>VLOOKUP(A201,[1]Tbl2425!$B$8:$S$327,16,0)</f>
        <v>0</v>
      </c>
      <c r="D201" s="4">
        <f>VLOOKUP(A201,[1]Tbl2425!$B$8:$S$327,17,0)</f>
        <v>0</v>
      </c>
      <c r="E201" s="5">
        <f t="shared" si="11"/>
        <v>0</v>
      </c>
      <c r="F201" s="10">
        <f>VLOOKUP(A201, [3]Sheet1!$B$5:$H$323,6,0)</f>
        <v>1</v>
      </c>
      <c r="G201" s="10">
        <f>VLOOKUP(A201, [3]Sheet1!$B$5:$H$323,7,0)</f>
        <v>0</v>
      </c>
      <c r="H201" s="5">
        <f t="shared" si="9"/>
        <v>0</v>
      </c>
      <c r="I201" s="5">
        <f t="shared" si="10"/>
        <v>0</v>
      </c>
    </row>
    <row r="202" spans="1:9" x14ac:dyDescent="0.3">
      <c r="A202" t="s">
        <v>209</v>
      </c>
      <c r="B202" t="s">
        <v>529</v>
      </c>
      <c r="C202" s="4">
        <f>VLOOKUP(A202,[1]Tbl2425!$B$8:$S$327,16,0)</f>
        <v>0</v>
      </c>
      <c r="D202" s="4">
        <f>VLOOKUP(A202,[1]Tbl2425!$B$8:$S$327,17,0)</f>
        <v>0</v>
      </c>
      <c r="E202" s="5">
        <f t="shared" si="11"/>
        <v>0</v>
      </c>
      <c r="F202" s="10">
        <f>VLOOKUP(A202, [3]Sheet1!$B$5:$H$323,6,0)</f>
        <v>1</v>
      </c>
      <c r="G202" s="10">
        <f>VLOOKUP(A202, [3]Sheet1!$B$5:$H$323,7,0)</f>
        <v>0</v>
      </c>
      <c r="H202" s="5">
        <f t="shared" si="9"/>
        <v>0</v>
      </c>
      <c r="I202" s="5">
        <f t="shared" si="10"/>
        <v>0</v>
      </c>
    </row>
    <row r="203" spans="1:9" x14ac:dyDescent="0.3">
      <c r="A203" t="s">
        <v>210</v>
      </c>
      <c r="B203" t="s">
        <v>530</v>
      </c>
      <c r="C203" s="4">
        <f>VLOOKUP(A203,[1]Tbl2425!$B$8:$S$327,16,0)</f>
        <v>0</v>
      </c>
      <c r="D203" s="4">
        <f>VLOOKUP(A203,[1]Tbl2425!$B$8:$S$327,17,0)</f>
        <v>0</v>
      </c>
      <c r="E203" s="5">
        <f t="shared" si="11"/>
        <v>0</v>
      </c>
      <c r="F203" s="10">
        <f>VLOOKUP(A203, [3]Sheet1!$B$5:$H$323,6,0)</f>
        <v>0</v>
      </c>
      <c r="G203" s="10">
        <f>VLOOKUP(A203, [3]Sheet1!$B$5:$H$323,7,0)</f>
        <v>1</v>
      </c>
      <c r="H203" s="5">
        <f t="shared" si="9"/>
        <v>0</v>
      </c>
      <c r="I203" s="5">
        <f t="shared" si="10"/>
        <v>0</v>
      </c>
    </row>
    <row r="204" spans="1:9" x14ac:dyDescent="0.3">
      <c r="A204" t="s">
        <v>211</v>
      </c>
      <c r="B204" t="s">
        <v>531</v>
      </c>
      <c r="C204" s="4">
        <f>VLOOKUP(A204,[1]Tbl2425!$B$8:$S$327,16,0)</f>
        <v>0</v>
      </c>
      <c r="D204" s="4">
        <f>VLOOKUP(A204,[1]Tbl2425!$B$8:$S$327,17,0)</f>
        <v>0</v>
      </c>
      <c r="E204" s="5">
        <f t="shared" si="11"/>
        <v>0</v>
      </c>
      <c r="F204" s="10">
        <f>VLOOKUP(A204, [3]Sheet1!$B$5:$H$323,6,0)</f>
        <v>0.96799999999999997</v>
      </c>
      <c r="G204" s="10">
        <f>VLOOKUP(A204, [3]Sheet1!$B$5:$H$323,7,0)</f>
        <v>3.2000000000000001E-2</v>
      </c>
      <c r="H204" s="5">
        <f t="shared" si="9"/>
        <v>0</v>
      </c>
      <c r="I204" s="5">
        <f t="shared" si="10"/>
        <v>0</v>
      </c>
    </row>
    <row r="205" spans="1:9" x14ac:dyDescent="0.3">
      <c r="A205" t="s">
        <v>212</v>
      </c>
      <c r="B205" t="s">
        <v>532</v>
      </c>
      <c r="C205" s="4">
        <f>VLOOKUP(A205,[1]Tbl2425!$B$8:$S$327,16,0)</f>
        <v>0</v>
      </c>
      <c r="D205" s="4">
        <f>VLOOKUP(A205,[1]Tbl2425!$B$8:$S$327,17,0)</f>
        <v>0</v>
      </c>
      <c r="E205" s="5">
        <f t="shared" si="11"/>
        <v>0</v>
      </c>
      <c r="F205" s="10">
        <f>VLOOKUP(A205, [3]Sheet1!$B$5:$H$323,6,0)</f>
        <v>0.85</v>
      </c>
      <c r="G205" s="10">
        <f>VLOOKUP(A205, [3]Sheet1!$B$5:$H$323,7,0)</f>
        <v>0.15</v>
      </c>
      <c r="H205" s="5">
        <f t="shared" si="9"/>
        <v>0</v>
      </c>
      <c r="I205" s="5">
        <f t="shared" si="10"/>
        <v>0</v>
      </c>
    </row>
    <row r="206" spans="1:9" x14ac:dyDescent="0.3">
      <c r="A206" t="s">
        <v>213</v>
      </c>
      <c r="B206" t="s">
        <v>533</v>
      </c>
      <c r="C206" s="4">
        <f>VLOOKUP(A206,[1]Tbl2425!$B$8:$S$327,16,0)</f>
        <v>0</v>
      </c>
      <c r="D206" s="4">
        <f>VLOOKUP(A206,[1]Tbl2425!$B$8:$S$327,17,0)</f>
        <v>-3752.39</v>
      </c>
      <c r="E206" s="5">
        <f t="shared" si="11"/>
        <v>-3752.39</v>
      </c>
      <c r="F206" s="10">
        <f>VLOOKUP(A206, [3]Sheet1!$B$5:$H$323,6,0)</f>
        <v>0.5</v>
      </c>
      <c r="G206" s="10">
        <f>VLOOKUP(A206, [3]Sheet1!$B$5:$H$323,7,0)</f>
        <v>0.5</v>
      </c>
      <c r="H206" s="5">
        <f t="shared" si="9"/>
        <v>-1876.1949999999999</v>
      </c>
      <c r="I206" s="5">
        <f t="shared" si="10"/>
        <v>-1876.1949999999999</v>
      </c>
    </row>
    <row r="207" spans="1:9" x14ac:dyDescent="0.3">
      <c r="A207" t="s">
        <v>214</v>
      </c>
      <c r="B207" t="s">
        <v>534</v>
      </c>
      <c r="C207" s="4">
        <f>VLOOKUP(A207,[1]Tbl2425!$B$8:$S$327,16,0)</f>
        <v>0</v>
      </c>
      <c r="D207" s="4">
        <f>VLOOKUP(A207,[1]Tbl2425!$B$8:$S$327,17,0)</f>
        <v>0</v>
      </c>
      <c r="E207" s="5">
        <f t="shared" si="11"/>
        <v>0</v>
      </c>
      <c r="F207" s="10">
        <f>VLOOKUP(A207, [3]Sheet1!$B$5:$H$323,6,0)</f>
        <v>1</v>
      </c>
      <c r="G207" s="10">
        <f>VLOOKUP(A207, [3]Sheet1!$B$5:$H$323,7,0)</f>
        <v>0</v>
      </c>
      <c r="H207" s="5">
        <f t="shared" si="9"/>
        <v>0</v>
      </c>
      <c r="I207" s="5">
        <f t="shared" si="10"/>
        <v>0</v>
      </c>
    </row>
    <row r="208" spans="1:9" x14ac:dyDescent="0.3">
      <c r="A208" t="s">
        <v>215</v>
      </c>
      <c r="B208" t="s">
        <v>535</v>
      </c>
      <c r="C208" s="4">
        <f>VLOOKUP(A208,[1]Tbl2425!$B$8:$S$327,16,0)</f>
        <v>0</v>
      </c>
      <c r="D208" s="4">
        <f>VLOOKUP(A208,[1]Tbl2425!$B$8:$S$327,17,0)</f>
        <v>0</v>
      </c>
      <c r="E208" s="5">
        <f t="shared" si="11"/>
        <v>0</v>
      </c>
      <c r="F208" s="10">
        <f>VLOOKUP(A208, [3]Sheet1!$B$5:$H$323,6,0)</f>
        <v>1</v>
      </c>
      <c r="G208" s="10">
        <f>VLOOKUP(A208, [3]Sheet1!$B$5:$H$323,7,0)</f>
        <v>0</v>
      </c>
      <c r="H208" s="5">
        <f t="shared" si="9"/>
        <v>0</v>
      </c>
      <c r="I208" s="5">
        <f t="shared" si="10"/>
        <v>0</v>
      </c>
    </row>
    <row r="209" spans="1:9" x14ac:dyDescent="0.3">
      <c r="A209" t="s">
        <v>216</v>
      </c>
      <c r="B209" t="s">
        <v>536</v>
      </c>
      <c r="C209" s="4">
        <f>VLOOKUP(A209,[1]Tbl2425!$B$8:$S$327,16,0)</f>
        <v>0</v>
      </c>
      <c r="D209" s="4">
        <f>VLOOKUP(A209,[1]Tbl2425!$B$8:$S$327,17,0)</f>
        <v>0</v>
      </c>
      <c r="E209" s="5">
        <f t="shared" si="11"/>
        <v>0</v>
      </c>
      <c r="F209" s="10">
        <f>VLOOKUP(A209, [3]Sheet1!$B$5:$H$323,6,0)</f>
        <v>1</v>
      </c>
      <c r="G209" s="10">
        <f>VLOOKUP(A209, [3]Sheet1!$B$5:$H$323,7,0)</f>
        <v>0</v>
      </c>
      <c r="H209" s="5">
        <f t="shared" si="9"/>
        <v>0</v>
      </c>
      <c r="I209" s="5">
        <f t="shared" si="10"/>
        <v>0</v>
      </c>
    </row>
    <row r="210" spans="1:9" x14ac:dyDescent="0.3">
      <c r="A210" t="s">
        <v>217</v>
      </c>
      <c r="B210" t="s">
        <v>537</v>
      </c>
      <c r="C210" s="4">
        <f>VLOOKUP(A210,[1]Tbl2425!$B$8:$S$327,16,0)</f>
        <v>0</v>
      </c>
      <c r="D210" s="4">
        <f>VLOOKUP(A210,[1]Tbl2425!$B$8:$S$327,17,0)</f>
        <v>0</v>
      </c>
      <c r="E210" s="5">
        <f t="shared" si="11"/>
        <v>0</v>
      </c>
      <c r="F210" s="10">
        <f>VLOOKUP(A210, [3]Sheet1!$B$5:$H$323,6,0)</f>
        <v>1</v>
      </c>
      <c r="G210" s="10">
        <f>VLOOKUP(A210, [3]Sheet1!$B$5:$H$323,7,0)</f>
        <v>0</v>
      </c>
      <c r="H210" s="5">
        <f t="shared" si="9"/>
        <v>0</v>
      </c>
      <c r="I210" s="5">
        <f t="shared" si="10"/>
        <v>0</v>
      </c>
    </row>
    <row r="211" spans="1:9" x14ac:dyDescent="0.3">
      <c r="A211" t="s">
        <v>218</v>
      </c>
      <c r="B211" t="s">
        <v>538</v>
      </c>
      <c r="C211" s="4">
        <f>VLOOKUP(A211,[1]Tbl2425!$B$8:$S$327,16,0)</f>
        <v>0</v>
      </c>
      <c r="D211" s="4">
        <f>VLOOKUP(A211,[1]Tbl2425!$B$8:$S$327,17,0)</f>
        <v>0</v>
      </c>
      <c r="E211" s="5">
        <f t="shared" si="11"/>
        <v>0</v>
      </c>
      <c r="F211" s="10">
        <f>VLOOKUP(A211, [3]Sheet1!$B$5:$H$323,6,0)</f>
        <v>1</v>
      </c>
      <c r="G211" s="10">
        <f>VLOOKUP(A211, [3]Sheet1!$B$5:$H$323,7,0)</f>
        <v>0</v>
      </c>
      <c r="H211" s="5">
        <f t="shared" si="9"/>
        <v>0</v>
      </c>
      <c r="I211" s="5">
        <f t="shared" si="10"/>
        <v>0</v>
      </c>
    </row>
    <row r="212" spans="1:9" x14ac:dyDescent="0.3">
      <c r="A212" t="s">
        <v>219</v>
      </c>
      <c r="B212" t="s">
        <v>539</v>
      </c>
      <c r="C212" s="4">
        <f>VLOOKUP(A212,[1]Tbl2425!$B$8:$S$327,16,0)</f>
        <v>0</v>
      </c>
      <c r="D212" s="4">
        <f>VLOOKUP(A212,[1]Tbl2425!$B$8:$S$327,17,0)</f>
        <v>0</v>
      </c>
      <c r="E212" s="5">
        <f t="shared" si="11"/>
        <v>0</v>
      </c>
      <c r="F212" s="10">
        <f>VLOOKUP(A212, [3]Sheet1!$B$5:$H$323,6,0)</f>
        <v>1</v>
      </c>
      <c r="G212" s="10">
        <f>VLOOKUP(A212, [3]Sheet1!$B$5:$H$323,7,0)</f>
        <v>0</v>
      </c>
      <c r="H212" s="5">
        <f t="shared" si="9"/>
        <v>0</v>
      </c>
      <c r="I212" s="5">
        <f t="shared" si="10"/>
        <v>0</v>
      </c>
    </row>
    <row r="213" spans="1:9" x14ac:dyDescent="0.3">
      <c r="A213" t="s">
        <v>220</v>
      </c>
      <c r="B213" t="s">
        <v>540</v>
      </c>
      <c r="C213" s="4">
        <f>VLOOKUP(A213,[1]Tbl2425!$B$8:$S$327,16,0)</f>
        <v>0</v>
      </c>
      <c r="D213" s="4">
        <f>VLOOKUP(A213,[1]Tbl2425!$B$8:$S$327,17,0)</f>
        <v>0</v>
      </c>
      <c r="E213" s="5">
        <f t="shared" si="11"/>
        <v>0</v>
      </c>
      <c r="F213" s="10">
        <f>VLOOKUP(A213, [3]Sheet1!$B$5:$H$323,6,0)</f>
        <v>0.5</v>
      </c>
      <c r="G213" s="10">
        <f>VLOOKUP(A213, [3]Sheet1!$B$5:$H$323,7,0)</f>
        <v>0.5</v>
      </c>
      <c r="H213" s="5">
        <f t="shared" si="9"/>
        <v>0</v>
      </c>
      <c r="I213" s="5">
        <f t="shared" si="10"/>
        <v>0</v>
      </c>
    </row>
    <row r="214" spans="1:9" x14ac:dyDescent="0.3">
      <c r="A214" t="s">
        <v>221</v>
      </c>
      <c r="B214" t="s">
        <v>541</v>
      </c>
      <c r="C214" s="4">
        <f>VLOOKUP(A214,[1]Tbl2425!$B$8:$S$327,16,0)</f>
        <v>0</v>
      </c>
      <c r="D214" s="4">
        <f>VLOOKUP(A214,[1]Tbl2425!$B$8:$S$327,17,0)</f>
        <v>0</v>
      </c>
      <c r="E214" s="5">
        <f t="shared" si="11"/>
        <v>0</v>
      </c>
      <c r="F214" s="10">
        <f>VLOOKUP(A214, [3]Sheet1!$B$5:$H$323,6,0)</f>
        <v>1</v>
      </c>
      <c r="G214" s="10">
        <f>VLOOKUP(A214, [3]Sheet1!$B$5:$H$323,7,0)</f>
        <v>0</v>
      </c>
      <c r="H214" s="5">
        <f t="shared" si="9"/>
        <v>0</v>
      </c>
      <c r="I214" s="5">
        <f t="shared" si="10"/>
        <v>0</v>
      </c>
    </row>
    <row r="215" spans="1:9" x14ac:dyDescent="0.3">
      <c r="A215" t="s">
        <v>222</v>
      </c>
      <c r="B215" t="s">
        <v>542</v>
      </c>
      <c r="C215" s="4">
        <f>VLOOKUP(A215,[1]Tbl2425!$B$8:$S$327,16,0)</f>
        <v>0</v>
      </c>
      <c r="D215" s="4">
        <f>VLOOKUP(A215,[1]Tbl2425!$B$8:$S$327,17,0)</f>
        <v>0</v>
      </c>
      <c r="E215" s="5">
        <f t="shared" si="11"/>
        <v>0</v>
      </c>
      <c r="F215" s="10">
        <f>VLOOKUP(A215, [3]Sheet1!$B$5:$H$323,6,0)</f>
        <v>0.55400000000000005</v>
      </c>
      <c r="G215" s="10">
        <f>VLOOKUP(A215, [3]Sheet1!$B$5:$H$323,7,0)</f>
        <v>0.44600000000000001</v>
      </c>
      <c r="H215" s="5">
        <f t="shared" si="9"/>
        <v>0</v>
      </c>
      <c r="I215" s="5">
        <f t="shared" si="10"/>
        <v>0</v>
      </c>
    </row>
    <row r="216" spans="1:9" x14ac:dyDescent="0.3">
      <c r="A216" t="s">
        <v>223</v>
      </c>
      <c r="B216" t="s">
        <v>543</v>
      </c>
      <c r="C216" s="4">
        <f>VLOOKUP(A216,[1]Tbl2425!$B$8:$S$327,16,0)</f>
        <v>-8265.0300000000007</v>
      </c>
      <c r="D216" s="4">
        <f>VLOOKUP(A216,[1]Tbl2425!$B$8:$S$327,17,0)</f>
        <v>-3054.04</v>
      </c>
      <c r="E216" s="5">
        <f t="shared" si="11"/>
        <v>-11319.07</v>
      </c>
      <c r="F216" s="10">
        <f>VLOOKUP(A216, [3]Sheet1!$B$5:$H$323,6,0)</f>
        <v>0.73</v>
      </c>
      <c r="G216" s="10">
        <f>VLOOKUP(A216, [3]Sheet1!$B$5:$H$323,7,0)</f>
        <v>0.27</v>
      </c>
      <c r="H216" s="5">
        <f t="shared" si="9"/>
        <v>-8262.9210999999996</v>
      </c>
      <c r="I216" s="5">
        <f t="shared" si="10"/>
        <v>-3056.1489000000001</v>
      </c>
    </row>
    <row r="217" spans="1:9" x14ac:dyDescent="0.3">
      <c r="A217" t="s">
        <v>224</v>
      </c>
      <c r="B217" t="s">
        <v>544</v>
      </c>
      <c r="C217" s="4">
        <f>VLOOKUP(A217,[1]Tbl2425!$B$8:$S$327,16,0)</f>
        <v>0</v>
      </c>
      <c r="D217" s="4">
        <f>VLOOKUP(A217,[1]Tbl2425!$B$8:$S$327,17,0)</f>
        <v>0</v>
      </c>
      <c r="E217" s="5">
        <f t="shared" si="11"/>
        <v>0</v>
      </c>
      <c r="F217" s="10">
        <f>VLOOKUP(A217, [3]Sheet1!$B$5:$H$323,6,0)</f>
        <v>1</v>
      </c>
      <c r="G217" s="10">
        <f>VLOOKUP(A217, [3]Sheet1!$B$5:$H$323,7,0)</f>
        <v>0</v>
      </c>
      <c r="H217" s="5">
        <f t="shared" si="9"/>
        <v>0</v>
      </c>
      <c r="I217" s="5">
        <f t="shared" si="10"/>
        <v>0</v>
      </c>
    </row>
    <row r="218" spans="1:9" x14ac:dyDescent="0.3">
      <c r="A218" t="s">
        <v>225</v>
      </c>
      <c r="B218" t="s">
        <v>545</v>
      </c>
      <c r="C218" s="4">
        <f>VLOOKUP(A218,[1]Tbl2425!$B$8:$S$327,16,0)</f>
        <v>0</v>
      </c>
      <c r="D218" s="4">
        <f>VLOOKUP(A218,[1]Tbl2425!$B$8:$S$327,17,0)</f>
        <v>0</v>
      </c>
      <c r="E218" s="5">
        <f t="shared" si="11"/>
        <v>0</v>
      </c>
      <c r="F218" s="10">
        <f>VLOOKUP(A218, [3]Sheet1!$B$5:$H$323,6,0)</f>
        <v>1</v>
      </c>
      <c r="G218" s="10">
        <f>VLOOKUP(A218, [3]Sheet1!$B$5:$H$323,7,0)</f>
        <v>0</v>
      </c>
      <c r="H218" s="5">
        <f t="shared" si="9"/>
        <v>0</v>
      </c>
      <c r="I218" s="5">
        <f t="shared" si="10"/>
        <v>0</v>
      </c>
    </row>
    <row r="219" spans="1:9" x14ac:dyDescent="0.3">
      <c r="A219" t="s">
        <v>226</v>
      </c>
      <c r="B219" t="s">
        <v>546</v>
      </c>
      <c r="C219" s="4">
        <f>VLOOKUP(A219,[1]Tbl2425!$B$8:$S$327,16,0)</f>
        <v>0</v>
      </c>
      <c r="D219" s="4">
        <f>VLOOKUP(A219,[1]Tbl2425!$B$8:$S$327,17,0)</f>
        <v>0</v>
      </c>
      <c r="E219" s="5">
        <f t="shared" si="11"/>
        <v>0</v>
      </c>
      <c r="F219" s="10">
        <f>VLOOKUP(A219, [3]Sheet1!$B$5:$H$323,6,0)</f>
        <v>1</v>
      </c>
      <c r="G219" s="10">
        <f>VLOOKUP(A219, [3]Sheet1!$B$5:$H$323,7,0)</f>
        <v>0</v>
      </c>
      <c r="H219" s="5">
        <f t="shared" si="9"/>
        <v>0</v>
      </c>
      <c r="I219" s="5">
        <f t="shared" si="10"/>
        <v>0</v>
      </c>
    </row>
    <row r="220" spans="1:9" x14ac:dyDescent="0.3">
      <c r="A220" t="s">
        <v>227</v>
      </c>
      <c r="B220" t="s">
        <v>547</v>
      </c>
      <c r="C220" s="4">
        <f>VLOOKUP(A220,[1]Tbl2425!$B$8:$S$327,16,0)</f>
        <v>0</v>
      </c>
      <c r="D220" s="4">
        <f>VLOOKUP(A220,[1]Tbl2425!$B$8:$S$327,17,0)</f>
        <v>0</v>
      </c>
      <c r="E220" s="5">
        <f t="shared" si="11"/>
        <v>0</v>
      </c>
      <c r="F220" s="10">
        <f>VLOOKUP(A220, [3]Sheet1!$B$5:$H$323,6,0)</f>
        <v>1</v>
      </c>
      <c r="G220" s="10">
        <f>VLOOKUP(A220, [3]Sheet1!$B$5:$H$323,7,0)</f>
        <v>0</v>
      </c>
      <c r="H220" s="5">
        <f t="shared" si="9"/>
        <v>0</v>
      </c>
      <c r="I220" s="5">
        <f t="shared" si="10"/>
        <v>0</v>
      </c>
    </row>
    <row r="221" spans="1:9" x14ac:dyDescent="0.3">
      <c r="A221" t="s">
        <v>228</v>
      </c>
      <c r="B221" t="s">
        <v>548</v>
      </c>
      <c r="C221" s="4">
        <f>VLOOKUP(A221,[1]Tbl2425!$B$8:$S$327,16,0)</f>
        <v>0</v>
      </c>
      <c r="D221" s="4">
        <f>VLOOKUP(A221,[1]Tbl2425!$B$8:$S$327,17,0)</f>
        <v>0</v>
      </c>
      <c r="E221" s="5">
        <f t="shared" si="11"/>
        <v>0</v>
      </c>
      <c r="F221" s="10">
        <f>VLOOKUP(A221, [3]Sheet1!$B$5:$H$323,6,0)</f>
        <v>1</v>
      </c>
      <c r="G221" s="10">
        <f>VLOOKUP(A221, [3]Sheet1!$B$5:$H$323,7,0)</f>
        <v>0</v>
      </c>
      <c r="H221" s="5">
        <f t="shared" si="9"/>
        <v>0</v>
      </c>
      <c r="I221" s="5">
        <f t="shared" si="10"/>
        <v>0</v>
      </c>
    </row>
    <row r="222" spans="1:9" x14ac:dyDescent="0.3">
      <c r="A222" t="s">
        <v>229</v>
      </c>
      <c r="B222" t="s">
        <v>549</v>
      </c>
      <c r="C222" s="4">
        <f>VLOOKUP(A222,[1]Tbl2425!$B$8:$S$327,16,0)</f>
        <v>0</v>
      </c>
      <c r="D222" s="4">
        <f>VLOOKUP(A222,[1]Tbl2425!$B$8:$S$327,17,0)</f>
        <v>0</v>
      </c>
      <c r="E222" s="5">
        <f t="shared" si="11"/>
        <v>0</v>
      </c>
      <c r="F222" s="10">
        <f>VLOOKUP(A222, [3]Sheet1!$B$5:$H$323,6,0)</f>
        <v>1</v>
      </c>
      <c r="G222" s="10">
        <f>VLOOKUP(A222, [3]Sheet1!$B$5:$H$323,7,0)</f>
        <v>0</v>
      </c>
      <c r="H222" s="5">
        <f t="shared" si="9"/>
        <v>0</v>
      </c>
      <c r="I222" s="5">
        <f t="shared" si="10"/>
        <v>0</v>
      </c>
    </row>
    <row r="223" spans="1:9" x14ac:dyDescent="0.3">
      <c r="A223" t="s">
        <v>230</v>
      </c>
      <c r="B223" t="s">
        <v>550</v>
      </c>
      <c r="C223" s="4">
        <f>VLOOKUP(A223,[1]Tbl2425!$B$8:$S$327,16,0)</f>
        <v>0</v>
      </c>
      <c r="D223" s="4">
        <f>VLOOKUP(A223,[1]Tbl2425!$B$8:$S$327,17,0)</f>
        <v>0</v>
      </c>
      <c r="E223" s="5">
        <f t="shared" si="11"/>
        <v>0</v>
      </c>
      <c r="F223" s="10">
        <f>VLOOKUP(A223, [3]Sheet1!$B$5:$H$323,6,0)</f>
        <v>0</v>
      </c>
      <c r="G223" s="10">
        <f>VLOOKUP(A223, [3]Sheet1!$B$5:$H$323,7,0)</f>
        <v>1</v>
      </c>
      <c r="H223" s="5">
        <f t="shared" si="9"/>
        <v>0</v>
      </c>
      <c r="I223" s="5">
        <f t="shared" si="10"/>
        <v>0</v>
      </c>
    </row>
    <row r="224" spans="1:9" x14ac:dyDescent="0.3">
      <c r="A224" t="s">
        <v>231</v>
      </c>
      <c r="B224" t="s">
        <v>551</v>
      </c>
      <c r="C224" s="4">
        <f>VLOOKUP(A224,[1]Tbl2425!$B$8:$S$327,16,0)</f>
        <v>0</v>
      </c>
      <c r="D224" s="4">
        <f>VLOOKUP(A224,[1]Tbl2425!$B$8:$S$327,17,0)</f>
        <v>0</v>
      </c>
      <c r="E224" s="5">
        <f t="shared" si="11"/>
        <v>0</v>
      </c>
      <c r="F224" s="10">
        <f>VLOOKUP(A224, [3]Sheet1!$B$5:$H$323,6,0)</f>
        <v>1</v>
      </c>
      <c r="G224" s="10">
        <f>VLOOKUP(A224, [3]Sheet1!$B$5:$H$323,7,0)</f>
        <v>0</v>
      </c>
      <c r="H224" s="5">
        <f t="shared" si="9"/>
        <v>0</v>
      </c>
      <c r="I224" s="5">
        <f t="shared" si="10"/>
        <v>0</v>
      </c>
    </row>
    <row r="225" spans="1:9" x14ac:dyDescent="0.3">
      <c r="A225" t="s">
        <v>232</v>
      </c>
      <c r="B225" t="s">
        <v>552</v>
      </c>
      <c r="C225" s="4">
        <f>VLOOKUP(A225,[1]Tbl2425!$B$8:$S$327,16,0)</f>
        <v>0</v>
      </c>
      <c r="D225" s="4">
        <f>VLOOKUP(A225,[1]Tbl2425!$B$8:$S$327,17,0)</f>
        <v>0</v>
      </c>
      <c r="E225" s="5">
        <f t="shared" si="11"/>
        <v>0</v>
      </c>
      <c r="F225" s="10">
        <f>VLOOKUP(A225, [3]Sheet1!$B$5:$H$323,6,0)</f>
        <v>1</v>
      </c>
      <c r="G225" s="10">
        <f>VLOOKUP(A225, [3]Sheet1!$B$5:$H$323,7,0)</f>
        <v>0</v>
      </c>
      <c r="H225" s="5">
        <f t="shared" si="9"/>
        <v>0</v>
      </c>
      <c r="I225" s="5">
        <f t="shared" si="10"/>
        <v>0</v>
      </c>
    </row>
    <row r="226" spans="1:9" x14ac:dyDescent="0.3">
      <c r="A226" t="s">
        <v>233</v>
      </c>
      <c r="B226" t="s">
        <v>553</v>
      </c>
      <c r="C226" s="4">
        <f>VLOOKUP(A226,[1]Tbl2425!$B$8:$S$327,16,0)</f>
        <v>0</v>
      </c>
      <c r="D226" s="4">
        <f>VLOOKUP(A226,[1]Tbl2425!$B$8:$S$327,17,0)</f>
        <v>0</v>
      </c>
      <c r="E226" s="5">
        <f t="shared" si="11"/>
        <v>0</v>
      </c>
      <c r="F226" s="10">
        <f>VLOOKUP(A226, [3]Sheet1!$B$5:$H$323,6,0)</f>
        <v>0.95</v>
      </c>
      <c r="G226" s="10">
        <f>VLOOKUP(A226, [3]Sheet1!$B$5:$H$323,7,0)</f>
        <v>0.05</v>
      </c>
      <c r="H226" s="5">
        <f t="shared" si="9"/>
        <v>0</v>
      </c>
      <c r="I226" s="5">
        <f t="shared" si="10"/>
        <v>0</v>
      </c>
    </row>
    <row r="227" spans="1:9" x14ac:dyDescent="0.3">
      <c r="A227" t="s">
        <v>234</v>
      </c>
      <c r="B227" t="s">
        <v>554</v>
      </c>
      <c r="C227" s="4">
        <f>VLOOKUP(A227,[1]Tbl2425!$B$8:$S$327,16,0)</f>
        <v>0</v>
      </c>
      <c r="D227" s="4">
        <f>VLOOKUP(A227,[1]Tbl2425!$B$8:$S$327,17,0)</f>
        <v>0</v>
      </c>
      <c r="E227" s="5">
        <f t="shared" si="11"/>
        <v>0</v>
      </c>
      <c r="F227" s="10">
        <f>VLOOKUP(A227, [3]Sheet1!$B$5:$H$323,6,0)</f>
        <v>0.91600000000000004</v>
      </c>
      <c r="G227" s="10">
        <f>VLOOKUP(A227, [3]Sheet1!$B$5:$H$323,7,0)</f>
        <v>8.4000000000000005E-2</v>
      </c>
      <c r="H227" s="5">
        <f t="shared" si="9"/>
        <v>0</v>
      </c>
      <c r="I227" s="5">
        <f t="shared" si="10"/>
        <v>0</v>
      </c>
    </row>
    <row r="228" spans="1:9" x14ac:dyDescent="0.3">
      <c r="A228" t="s">
        <v>235</v>
      </c>
      <c r="B228" t="s">
        <v>555</v>
      </c>
      <c r="C228" s="4">
        <f>VLOOKUP(A228,[1]Tbl2425!$B$8:$S$327,16,0)</f>
        <v>0</v>
      </c>
      <c r="D228" s="4">
        <f>VLOOKUP(A228,[1]Tbl2425!$B$8:$S$327,17,0)</f>
        <v>0</v>
      </c>
      <c r="E228" s="5">
        <f t="shared" si="11"/>
        <v>0</v>
      </c>
      <c r="F228" s="10">
        <f>VLOOKUP(A228, [3]Sheet1!$B$5:$H$323,6,0)</f>
        <v>1</v>
      </c>
      <c r="G228" s="10">
        <f>VLOOKUP(A228, [3]Sheet1!$B$5:$H$323,7,0)</f>
        <v>0</v>
      </c>
      <c r="H228" s="5">
        <f t="shared" si="9"/>
        <v>0</v>
      </c>
      <c r="I228" s="5">
        <f t="shared" si="10"/>
        <v>0</v>
      </c>
    </row>
    <row r="229" spans="1:9" x14ac:dyDescent="0.3">
      <c r="A229" t="s">
        <v>236</v>
      </c>
      <c r="B229" t="s">
        <v>556</v>
      </c>
      <c r="C229" s="4">
        <f>VLOOKUP(A229,[1]Tbl2425!$B$8:$S$327,16,0)</f>
        <v>0</v>
      </c>
      <c r="D229" s="4">
        <f>VLOOKUP(A229,[1]Tbl2425!$B$8:$S$327,17,0)</f>
        <v>0</v>
      </c>
      <c r="E229" s="5">
        <f t="shared" si="11"/>
        <v>0</v>
      </c>
      <c r="F229" s="10">
        <f>VLOOKUP(A229, [3]Sheet1!$B$5:$H$323,6,0)</f>
        <v>1</v>
      </c>
      <c r="G229" s="10">
        <f>VLOOKUP(A229, [3]Sheet1!$B$5:$H$323,7,0)</f>
        <v>0</v>
      </c>
      <c r="H229" s="5">
        <f t="shared" si="9"/>
        <v>0</v>
      </c>
      <c r="I229" s="5">
        <f t="shared" si="10"/>
        <v>0</v>
      </c>
    </row>
    <row r="230" spans="1:9" x14ac:dyDescent="0.3">
      <c r="A230" t="s">
        <v>237</v>
      </c>
      <c r="B230" t="s">
        <v>557</v>
      </c>
      <c r="C230" s="4">
        <f>VLOOKUP(A230,[1]Tbl2425!$B$8:$S$327,16,0)</f>
        <v>0</v>
      </c>
      <c r="D230" s="4">
        <f>VLOOKUP(A230,[1]Tbl2425!$B$8:$S$327,17,0)</f>
        <v>0</v>
      </c>
      <c r="E230" s="5">
        <f t="shared" si="11"/>
        <v>0</v>
      </c>
      <c r="F230" s="10">
        <f>VLOOKUP(A230, [3]Sheet1!$B$5:$H$323,6,0)</f>
        <v>1</v>
      </c>
      <c r="G230" s="10">
        <f>VLOOKUP(A230, [3]Sheet1!$B$5:$H$323,7,0)</f>
        <v>0</v>
      </c>
      <c r="H230" s="5">
        <f t="shared" si="9"/>
        <v>0</v>
      </c>
      <c r="I230" s="5">
        <f t="shared" si="10"/>
        <v>0</v>
      </c>
    </row>
    <row r="231" spans="1:9" x14ac:dyDescent="0.3">
      <c r="A231" t="s">
        <v>238</v>
      </c>
      <c r="B231" t="s">
        <v>558</v>
      </c>
      <c r="C231" s="4">
        <f>VLOOKUP(A231,[1]Tbl2425!$B$8:$S$327,16,0)</f>
        <v>0</v>
      </c>
      <c r="D231" s="4">
        <f>VLOOKUP(A231,[1]Tbl2425!$B$8:$S$327,17,0)</f>
        <v>0</v>
      </c>
      <c r="E231" s="5">
        <f t="shared" si="11"/>
        <v>0</v>
      </c>
      <c r="F231" s="10">
        <f>VLOOKUP(A231, [3]Sheet1!$B$5:$H$323,6,0)</f>
        <v>0.5</v>
      </c>
      <c r="G231" s="10">
        <f>VLOOKUP(A231, [3]Sheet1!$B$5:$H$323,7,0)</f>
        <v>0.5</v>
      </c>
      <c r="H231" s="5">
        <f t="shared" si="9"/>
        <v>0</v>
      </c>
      <c r="I231" s="5">
        <f t="shared" si="10"/>
        <v>0</v>
      </c>
    </row>
    <row r="232" spans="1:9" x14ac:dyDescent="0.3">
      <c r="A232" t="s">
        <v>239</v>
      </c>
      <c r="B232" t="s">
        <v>559</v>
      </c>
      <c r="C232" s="4">
        <f>VLOOKUP(A232,[1]Tbl2425!$B$8:$S$327,16,0)</f>
        <v>0</v>
      </c>
      <c r="D232" s="4">
        <f>VLOOKUP(A232,[1]Tbl2425!$B$8:$S$327,17,0)</f>
        <v>0</v>
      </c>
      <c r="E232" s="5">
        <f t="shared" si="11"/>
        <v>0</v>
      </c>
      <c r="F232" s="10">
        <f>VLOOKUP(A232, [3]Sheet1!$B$5:$H$323,6,0)</f>
        <v>1</v>
      </c>
      <c r="G232" s="10">
        <f>VLOOKUP(A232, [3]Sheet1!$B$5:$H$323,7,0)</f>
        <v>0</v>
      </c>
      <c r="H232" s="5">
        <f t="shared" si="9"/>
        <v>0</v>
      </c>
      <c r="I232" s="5">
        <f t="shared" si="10"/>
        <v>0</v>
      </c>
    </row>
    <row r="233" spans="1:9" x14ac:dyDescent="0.3">
      <c r="A233" t="s">
        <v>240</v>
      </c>
      <c r="B233" t="s">
        <v>560</v>
      </c>
      <c r="C233" s="4">
        <f>VLOOKUP(A233,[1]Tbl2425!$B$8:$S$327,16,0)</f>
        <v>0</v>
      </c>
      <c r="D233" s="4">
        <f>VLOOKUP(A233,[1]Tbl2425!$B$8:$S$327,17,0)</f>
        <v>0</v>
      </c>
      <c r="E233" s="5">
        <f t="shared" si="11"/>
        <v>0</v>
      </c>
      <c r="F233" s="10">
        <f>VLOOKUP(A233, [3]Sheet1!$B$5:$H$323,6,0)</f>
        <v>1</v>
      </c>
      <c r="G233" s="10">
        <f>VLOOKUP(A233, [3]Sheet1!$B$5:$H$323,7,0)</f>
        <v>0</v>
      </c>
      <c r="H233" s="5">
        <f t="shared" si="9"/>
        <v>0</v>
      </c>
      <c r="I233" s="5">
        <f t="shared" si="10"/>
        <v>0</v>
      </c>
    </row>
    <row r="234" spans="1:9" x14ac:dyDescent="0.3">
      <c r="A234" t="s">
        <v>241</v>
      </c>
      <c r="B234" t="s">
        <v>561</v>
      </c>
      <c r="C234" s="4">
        <f>VLOOKUP(A234,[1]Tbl2425!$B$8:$S$327,16,0)</f>
        <v>0</v>
      </c>
      <c r="D234" s="4">
        <f>VLOOKUP(A234,[1]Tbl2425!$B$8:$S$327,17,0)</f>
        <v>0</v>
      </c>
      <c r="E234" s="5">
        <f t="shared" si="11"/>
        <v>0</v>
      </c>
      <c r="F234" s="10">
        <f>VLOOKUP(A234, [3]Sheet1!$B$5:$H$323,6,0)</f>
        <v>1</v>
      </c>
      <c r="G234" s="10">
        <f>VLOOKUP(A234, [3]Sheet1!$B$5:$H$323,7,0)</f>
        <v>0</v>
      </c>
      <c r="H234" s="5">
        <f t="shared" si="9"/>
        <v>0</v>
      </c>
      <c r="I234" s="5">
        <f t="shared" si="10"/>
        <v>0</v>
      </c>
    </row>
    <row r="235" spans="1:9" x14ac:dyDescent="0.3">
      <c r="A235" t="s">
        <v>242</v>
      </c>
      <c r="B235" t="s">
        <v>562</v>
      </c>
      <c r="C235" s="4">
        <f>VLOOKUP(A235,[1]Tbl2425!$B$8:$S$327,16,0)</f>
        <v>0</v>
      </c>
      <c r="D235" s="4">
        <f>VLOOKUP(A235,[1]Tbl2425!$B$8:$S$327,17,0)</f>
        <v>0</v>
      </c>
      <c r="E235" s="5">
        <f t="shared" si="11"/>
        <v>0</v>
      </c>
      <c r="F235" s="10">
        <f>VLOOKUP(A235, [3]Sheet1!$B$5:$H$323,6,0)</f>
        <v>0.5</v>
      </c>
      <c r="G235" s="10">
        <f>VLOOKUP(A235, [3]Sheet1!$B$5:$H$323,7,0)</f>
        <v>0.5</v>
      </c>
      <c r="H235" s="5">
        <f t="shared" si="9"/>
        <v>0</v>
      </c>
      <c r="I235" s="5">
        <f t="shared" si="10"/>
        <v>0</v>
      </c>
    </row>
    <row r="236" spans="1:9" x14ac:dyDescent="0.3">
      <c r="A236" t="s">
        <v>243</v>
      </c>
      <c r="B236" t="s">
        <v>563</v>
      </c>
      <c r="C236" s="4">
        <f>VLOOKUP(A236,[1]Tbl2425!$B$8:$S$327,16,0)</f>
        <v>0</v>
      </c>
      <c r="D236" s="4">
        <f>VLOOKUP(A236,[1]Tbl2425!$B$8:$S$327,17,0)</f>
        <v>0</v>
      </c>
      <c r="E236" s="5">
        <f t="shared" si="11"/>
        <v>0</v>
      </c>
      <c r="F236" s="10">
        <f>VLOOKUP(A236, [3]Sheet1!$B$5:$H$323,6,0)</f>
        <v>1</v>
      </c>
      <c r="G236" s="10">
        <f>VLOOKUP(A236, [3]Sheet1!$B$5:$H$323,7,0)</f>
        <v>0</v>
      </c>
      <c r="H236" s="5">
        <f t="shared" si="9"/>
        <v>0</v>
      </c>
      <c r="I236" s="5">
        <f t="shared" si="10"/>
        <v>0</v>
      </c>
    </row>
    <row r="237" spans="1:9" x14ac:dyDescent="0.3">
      <c r="A237" t="s">
        <v>244</v>
      </c>
      <c r="B237" t="s">
        <v>564</v>
      </c>
      <c r="C237" s="4">
        <f>VLOOKUP(A237,[1]Tbl2425!$B$8:$S$327,16,0)</f>
        <v>0</v>
      </c>
      <c r="D237" s="4">
        <f>VLOOKUP(A237,[1]Tbl2425!$B$8:$S$327,17,0)</f>
        <v>0</v>
      </c>
      <c r="E237" s="5">
        <f t="shared" si="11"/>
        <v>0</v>
      </c>
      <c r="F237" s="10">
        <f>VLOOKUP(A237, [3]Sheet1!$B$5:$H$323,6,0)</f>
        <v>0</v>
      </c>
      <c r="G237" s="10">
        <f>VLOOKUP(A237, [3]Sheet1!$B$5:$H$323,7,0)</f>
        <v>1</v>
      </c>
      <c r="H237" s="5">
        <f t="shared" si="9"/>
        <v>0</v>
      </c>
      <c r="I237" s="5">
        <f t="shared" si="10"/>
        <v>0</v>
      </c>
    </row>
    <row r="238" spans="1:9" x14ac:dyDescent="0.3">
      <c r="A238" t="s">
        <v>245</v>
      </c>
      <c r="B238" t="s">
        <v>565</v>
      </c>
      <c r="C238" s="4">
        <f>VLOOKUP(A238,[1]Tbl2425!$B$8:$S$327,16,0)</f>
        <v>0</v>
      </c>
      <c r="D238" s="4">
        <f>VLOOKUP(A238,[1]Tbl2425!$B$8:$S$327,17,0)</f>
        <v>0</v>
      </c>
      <c r="E238" s="5">
        <f t="shared" si="11"/>
        <v>0</v>
      </c>
      <c r="F238" s="10">
        <f>VLOOKUP(A238, [3]Sheet1!$B$5:$H$323,6,0)</f>
        <v>1</v>
      </c>
      <c r="G238" s="10">
        <f>VLOOKUP(A238, [3]Sheet1!$B$5:$H$323,7,0)</f>
        <v>0</v>
      </c>
      <c r="H238" s="5">
        <f t="shared" si="9"/>
        <v>0</v>
      </c>
      <c r="I238" s="5">
        <f t="shared" si="10"/>
        <v>0</v>
      </c>
    </row>
    <row r="239" spans="1:9" x14ac:dyDescent="0.3">
      <c r="A239" t="s">
        <v>246</v>
      </c>
      <c r="B239" t="s">
        <v>566</v>
      </c>
      <c r="C239" s="4">
        <f>VLOOKUP(A239,[1]Tbl2425!$B$8:$S$327,16,0)</f>
        <v>0</v>
      </c>
      <c r="D239" s="4">
        <f>VLOOKUP(A239,[1]Tbl2425!$B$8:$S$327,17,0)</f>
        <v>0</v>
      </c>
      <c r="E239" s="5">
        <f t="shared" si="11"/>
        <v>0</v>
      </c>
      <c r="F239" s="10">
        <f>VLOOKUP(A239, [3]Sheet1!$B$5:$H$323,6,0)</f>
        <v>1</v>
      </c>
      <c r="G239" s="10">
        <f>VLOOKUP(A239, [3]Sheet1!$B$5:$H$323,7,0)</f>
        <v>0</v>
      </c>
      <c r="H239" s="5">
        <f t="shared" si="9"/>
        <v>0</v>
      </c>
      <c r="I239" s="5">
        <f t="shared" si="10"/>
        <v>0</v>
      </c>
    </row>
    <row r="240" spans="1:9" x14ac:dyDescent="0.3">
      <c r="A240" t="s">
        <v>247</v>
      </c>
      <c r="B240" t="s">
        <v>567</v>
      </c>
      <c r="C240" s="4">
        <f>VLOOKUP(A240,[1]Tbl2425!$B$8:$S$327,16,0)</f>
        <v>0</v>
      </c>
      <c r="D240" s="4">
        <f>VLOOKUP(A240,[1]Tbl2425!$B$8:$S$327,17,0)</f>
        <v>0</v>
      </c>
      <c r="E240" s="5">
        <f t="shared" si="11"/>
        <v>0</v>
      </c>
      <c r="F240" s="10">
        <f>VLOOKUP(A240, [3]Sheet1!$B$5:$H$323,6,0)</f>
        <v>1</v>
      </c>
      <c r="G240" s="10">
        <f>VLOOKUP(A240, [3]Sheet1!$B$5:$H$323,7,0)</f>
        <v>0</v>
      </c>
      <c r="H240" s="5">
        <f t="shared" si="9"/>
        <v>0</v>
      </c>
      <c r="I240" s="5">
        <f t="shared" si="10"/>
        <v>0</v>
      </c>
    </row>
    <row r="241" spans="1:9" x14ac:dyDescent="0.3">
      <c r="A241" t="s">
        <v>248</v>
      </c>
      <c r="B241" t="s">
        <v>568</v>
      </c>
      <c r="C241" s="4">
        <f>VLOOKUP(A241,[1]Tbl2425!$B$8:$S$327,16,0)</f>
        <v>0</v>
      </c>
      <c r="D241" s="4">
        <f>VLOOKUP(A241,[1]Tbl2425!$B$8:$S$327,17,0)</f>
        <v>0</v>
      </c>
      <c r="E241" s="5">
        <f t="shared" si="11"/>
        <v>0</v>
      </c>
      <c r="F241" s="10">
        <f>VLOOKUP(A241, [3]Sheet1!$B$5:$H$323,6,0)</f>
        <v>1</v>
      </c>
      <c r="G241" s="10">
        <f>VLOOKUP(A241, [3]Sheet1!$B$5:$H$323,7,0)</f>
        <v>0</v>
      </c>
      <c r="H241" s="5">
        <f t="shared" si="9"/>
        <v>0</v>
      </c>
      <c r="I241" s="5">
        <f t="shared" si="10"/>
        <v>0</v>
      </c>
    </row>
    <row r="242" spans="1:9" x14ac:dyDescent="0.3">
      <c r="A242" t="s">
        <v>249</v>
      </c>
      <c r="B242" t="s">
        <v>569</v>
      </c>
      <c r="C242" s="4">
        <f>VLOOKUP(A242,[1]Tbl2425!$B$8:$S$327,16,0)</f>
        <v>0</v>
      </c>
      <c r="D242" s="4">
        <f>VLOOKUP(A242,[1]Tbl2425!$B$8:$S$327,17,0)</f>
        <v>0</v>
      </c>
      <c r="E242" s="5">
        <f t="shared" si="11"/>
        <v>0</v>
      </c>
      <c r="F242" s="10">
        <f>VLOOKUP(A242, [3]Sheet1!$B$5:$H$323,6,0)</f>
        <v>1</v>
      </c>
      <c r="G242" s="10">
        <f>VLOOKUP(A242, [3]Sheet1!$B$5:$H$323,7,0)</f>
        <v>0</v>
      </c>
      <c r="H242" s="5">
        <f t="shared" si="9"/>
        <v>0</v>
      </c>
      <c r="I242" s="5">
        <f t="shared" si="10"/>
        <v>0</v>
      </c>
    </row>
    <row r="243" spans="1:9" x14ac:dyDescent="0.3">
      <c r="A243" t="s">
        <v>250</v>
      </c>
      <c r="B243" t="s">
        <v>570</v>
      </c>
      <c r="C243" s="4">
        <f>VLOOKUP(A243,[1]Tbl2425!$B$8:$S$327,16,0)</f>
        <v>0</v>
      </c>
      <c r="D243" s="4">
        <f>VLOOKUP(A243,[1]Tbl2425!$B$8:$S$327,17,0)</f>
        <v>0</v>
      </c>
      <c r="E243" s="5">
        <f t="shared" si="11"/>
        <v>0</v>
      </c>
      <c r="F243" s="10">
        <f>VLOOKUP(A243, [3]Sheet1!$B$5:$H$323,6,0)</f>
        <v>0.5</v>
      </c>
      <c r="G243" s="10">
        <f>VLOOKUP(A243, [3]Sheet1!$B$5:$H$323,7,0)</f>
        <v>0.5</v>
      </c>
      <c r="H243" s="5">
        <f t="shared" si="9"/>
        <v>0</v>
      </c>
      <c r="I243" s="5">
        <f t="shared" si="10"/>
        <v>0</v>
      </c>
    </row>
    <row r="244" spans="1:9" x14ac:dyDescent="0.3">
      <c r="A244" t="s">
        <v>251</v>
      </c>
      <c r="B244" t="s">
        <v>571</v>
      </c>
      <c r="C244" s="4">
        <f>VLOOKUP(A244,[1]Tbl2425!$B$8:$S$327,16,0)</f>
        <v>0</v>
      </c>
      <c r="D244" s="4">
        <f>VLOOKUP(A244,[1]Tbl2425!$B$8:$S$327,17,0)</f>
        <v>0</v>
      </c>
      <c r="E244" s="5">
        <f t="shared" si="11"/>
        <v>0</v>
      </c>
      <c r="F244" s="10">
        <f>VLOOKUP(A244, [3]Sheet1!$B$5:$H$323,6,0)</f>
        <v>1</v>
      </c>
      <c r="G244" s="10">
        <f>VLOOKUP(A244, [3]Sheet1!$B$5:$H$323,7,0)</f>
        <v>0</v>
      </c>
      <c r="H244" s="5">
        <f t="shared" si="9"/>
        <v>0</v>
      </c>
      <c r="I244" s="5">
        <f t="shared" si="10"/>
        <v>0</v>
      </c>
    </row>
    <row r="245" spans="1:9" x14ac:dyDescent="0.3">
      <c r="A245" t="s">
        <v>252</v>
      </c>
      <c r="B245" t="s">
        <v>572</v>
      </c>
      <c r="C245" s="4">
        <f>VLOOKUP(A245,[1]Tbl2425!$B$8:$S$327,16,0)</f>
        <v>0</v>
      </c>
      <c r="D245" s="4">
        <f>VLOOKUP(A245,[1]Tbl2425!$B$8:$S$327,17,0)</f>
        <v>0</v>
      </c>
      <c r="E245" s="5">
        <f t="shared" si="11"/>
        <v>0</v>
      </c>
      <c r="F245" s="10">
        <f>VLOOKUP(A245, [3]Sheet1!$B$5:$H$323,6,0)</f>
        <v>1</v>
      </c>
      <c r="G245" s="10">
        <f>VLOOKUP(A245, [3]Sheet1!$B$5:$H$323,7,0)</f>
        <v>0</v>
      </c>
      <c r="H245" s="5">
        <f t="shared" si="9"/>
        <v>0</v>
      </c>
      <c r="I245" s="5">
        <f t="shared" si="10"/>
        <v>0</v>
      </c>
    </row>
    <row r="246" spans="1:9" x14ac:dyDescent="0.3">
      <c r="A246" t="s">
        <v>253</v>
      </c>
      <c r="B246" t="s">
        <v>573</v>
      </c>
      <c r="C246" s="4">
        <f>VLOOKUP(A246,[1]Tbl2425!$B$8:$S$327,16,0)</f>
        <v>0</v>
      </c>
      <c r="D246" s="4">
        <f>VLOOKUP(A246,[1]Tbl2425!$B$8:$S$327,17,0)</f>
        <v>0</v>
      </c>
      <c r="E246" s="5">
        <f t="shared" si="11"/>
        <v>0</v>
      </c>
      <c r="F246" s="10">
        <f>VLOOKUP(A246, [3]Sheet1!$B$5:$H$323,6,0)</f>
        <v>1</v>
      </c>
      <c r="G246" s="10">
        <f>VLOOKUP(A246, [3]Sheet1!$B$5:$H$323,7,0)</f>
        <v>0</v>
      </c>
      <c r="H246" s="5">
        <f t="shared" si="9"/>
        <v>0</v>
      </c>
      <c r="I246" s="5">
        <f t="shared" si="10"/>
        <v>0</v>
      </c>
    </row>
    <row r="247" spans="1:9" x14ac:dyDescent="0.3">
      <c r="A247" t="s">
        <v>254</v>
      </c>
      <c r="B247" t="s">
        <v>574</v>
      </c>
      <c r="C247" s="4">
        <f>VLOOKUP(A247,[1]Tbl2425!$B$8:$S$327,16,0)</f>
        <v>0</v>
      </c>
      <c r="D247" s="4">
        <f>VLOOKUP(A247,[1]Tbl2425!$B$8:$S$327,17,0)</f>
        <v>0</v>
      </c>
      <c r="E247" s="5">
        <f t="shared" si="11"/>
        <v>0</v>
      </c>
      <c r="F247" s="10">
        <f>VLOOKUP(A247, [3]Sheet1!$B$5:$H$323,6,0)</f>
        <v>1</v>
      </c>
      <c r="G247" s="10">
        <f>VLOOKUP(A247, [3]Sheet1!$B$5:$H$323,7,0)</f>
        <v>0</v>
      </c>
      <c r="H247" s="5">
        <f t="shared" si="9"/>
        <v>0</v>
      </c>
      <c r="I247" s="5">
        <f t="shared" si="10"/>
        <v>0</v>
      </c>
    </row>
    <row r="248" spans="1:9" x14ac:dyDescent="0.3">
      <c r="A248" t="s">
        <v>255</v>
      </c>
      <c r="B248" t="s">
        <v>575</v>
      </c>
      <c r="C248" s="4">
        <f>VLOOKUP(A248,[1]Tbl2425!$B$8:$S$327,16,0)</f>
        <v>0</v>
      </c>
      <c r="D248" s="4">
        <f>VLOOKUP(A248,[1]Tbl2425!$B$8:$S$327,17,0)</f>
        <v>-46012.07</v>
      </c>
      <c r="E248" s="5">
        <f t="shared" si="11"/>
        <v>-46012.07</v>
      </c>
      <c r="F248" s="10">
        <f>VLOOKUP(A248, [3]Sheet1!$B$5:$H$323,6,0)</f>
        <v>0</v>
      </c>
      <c r="G248" s="10">
        <f>VLOOKUP(A248, [3]Sheet1!$B$5:$H$323,7,0)</f>
        <v>1</v>
      </c>
      <c r="H248" s="5">
        <f t="shared" si="9"/>
        <v>0</v>
      </c>
      <c r="I248" s="5">
        <f t="shared" si="10"/>
        <v>-46012.07</v>
      </c>
    </row>
    <row r="249" spans="1:9" x14ac:dyDescent="0.3">
      <c r="A249" t="s">
        <v>256</v>
      </c>
      <c r="B249" t="s">
        <v>576</v>
      </c>
      <c r="C249" s="4">
        <f>VLOOKUP(A249,[1]Tbl2425!$B$8:$S$327,16,0)</f>
        <v>0</v>
      </c>
      <c r="D249" s="4">
        <f>VLOOKUP(A249,[1]Tbl2425!$B$8:$S$327,17,0)</f>
        <v>0</v>
      </c>
      <c r="E249" s="5">
        <f t="shared" si="11"/>
        <v>0</v>
      </c>
      <c r="F249" s="10">
        <f>VLOOKUP(A249, [3]Sheet1!$B$5:$H$323,6,0)</f>
        <v>1</v>
      </c>
      <c r="G249" s="10">
        <f>VLOOKUP(A249, [3]Sheet1!$B$5:$H$323,7,0)</f>
        <v>0</v>
      </c>
      <c r="H249" s="5">
        <f t="shared" si="9"/>
        <v>0</v>
      </c>
      <c r="I249" s="5">
        <f t="shared" si="10"/>
        <v>0</v>
      </c>
    </row>
    <row r="250" spans="1:9" x14ac:dyDescent="0.3">
      <c r="A250" t="s">
        <v>257</v>
      </c>
      <c r="B250" t="s">
        <v>577</v>
      </c>
      <c r="C250" s="4">
        <f>VLOOKUP(A250,[1]Tbl2425!$B$8:$S$327,16,0)</f>
        <v>0</v>
      </c>
      <c r="D250" s="4">
        <f>VLOOKUP(A250,[1]Tbl2425!$B$8:$S$327,17,0)</f>
        <v>0</v>
      </c>
      <c r="E250" s="5">
        <f t="shared" si="11"/>
        <v>0</v>
      </c>
      <c r="F250" s="10">
        <f>VLOOKUP(A250, [3]Sheet1!$B$5:$H$323,6,0)</f>
        <v>1</v>
      </c>
      <c r="G250" s="10">
        <f>VLOOKUP(A250, [3]Sheet1!$B$5:$H$323,7,0)</f>
        <v>0</v>
      </c>
      <c r="H250" s="5">
        <f t="shared" si="9"/>
        <v>0</v>
      </c>
      <c r="I250" s="5">
        <f t="shared" si="10"/>
        <v>0</v>
      </c>
    </row>
    <row r="251" spans="1:9" x14ac:dyDescent="0.3">
      <c r="A251" t="s">
        <v>258</v>
      </c>
      <c r="B251" t="s">
        <v>578</v>
      </c>
      <c r="C251" s="4">
        <f>VLOOKUP(A251,[1]Tbl2425!$B$8:$S$327,16,0)</f>
        <v>0</v>
      </c>
      <c r="D251" s="4">
        <f>VLOOKUP(A251,[1]Tbl2425!$B$8:$S$327,17,0)</f>
        <v>0</v>
      </c>
      <c r="E251" s="5">
        <f t="shared" si="11"/>
        <v>0</v>
      </c>
      <c r="F251" s="10">
        <f>VLOOKUP(A251, [3]Sheet1!$B$5:$H$323,6,0)</f>
        <v>1</v>
      </c>
      <c r="G251" s="10">
        <f>VLOOKUP(A251, [3]Sheet1!$B$5:$H$323,7,0)</f>
        <v>0</v>
      </c>
      <c r="H251" s="5">
        <f t="shared" si="9"/>
        <v>0</v>
      </c>
      <c r="I251" s="5">
        <f t="shared" si="10"/>
        <v>0</v>
      </c>
    </row>
    <row r="252" spans="1:9" x14ac:dyDescent="0.3">
      <c r="A252" t="s">
        <v>259</v>
      </c>
      <c r="B252" t="s">
        <v>579</v>
      </c>
      <c r="C252" s="4">
        <f>VLOOKUP(A252,[1]Tbl2425!$B$8:$S$327,16,0)</f>
        <v>0</v>
      </c>
      <c r="D252" s="4">
        <f>VLOOKUP(A252,[1]Tbl2425!$B$8:$S$327,17,0)</f>
        <v>0</v>
      </c>
      <c r="E252" s="5">
        <f t="shared" si="11"/>
        <v>0</v>
      </c>
      <c r="F252" s="10">
        <f>VLOOKUP(A252, [3]Sheet1!$B$5:$H$323,6,0)</f>
        <v>1</v>
      </c>
      <c r="G252" s="10">
        <f>VLOOKUP(A252, [3]Sheet1!$B$5:$H$323,7,0)</f>
        <v>0</v>
      </c>
      <c r="H252" s="5">
        <f t="shared" si="9"/>
        <v>0</v>
      </c>
      <c r="I252" s="5">
        <f t="shared" si="10"/>
        <v>0</v>
      </c>
    </row>
    <row r="253" spans="1:9" x14ac:dyDescent="0.3">
      <c r="A253" t="s">
        <v>260</v>
      </c>
      <c r="B253" t="s">
        <v>580</v>
      </c>
      <c r="C253" s="4">
        <f>VLOOKUP(A253,[1]Tbl2425!$B$8:$S$327,16,0)</f>
        <v>0</v>
      </c>
      <c r="D253" s="4">
        <f>VLOOKUP(A253,[1]Tbl2425!$B$8:$S$327,17,0)</f>
        <v>0</v>
      </c>
      <c r="E253" s="5">
        <f t="shared" si="11"/>
        <v>0</v>
      </c>
      <c r="F253" s="10">
        <f>VLOOKUP(A253, [3]Sheet1!$B$5:$H$323,6,0)</f>
        <v>1</v>
      </c>
      <c r="G253" s="10">
        <f>VLOOKUP(A253, [3]Sheet1!$B$5:$H$323,7,0)</f>
        <v>0</v>
      </c>
      <c r="H253" s="5">
        <f t="shared" si="9"/>
        <v>0</v>
      </c>
      <c r="I253" s="5">
        <f t="shared" si="10"/>
        <v>0</v>
      </c>
    </row>
    <row r="254" spans="1:9" x14ac:dyDescent="0.3">
      <c r="A254" t="s">
        <v>261</v>
      </c>
      <c r="B254" t="s">
        <v>581</v>
      </c>
      <c r="C254" s="4">
        <f>VLOOKUP(A254,[1]Tbl2425!$B$8:$S$327,16,0)</f>
        <v>0</v>
      </c>
      <c r="D254" s="4">
        <f>VLOOKUP(A254,[1]Tbl2425!$B$8:$S$327,17,0)</f>
        <v>0</v>
      </c>
      <c r="E254" s="5">
        <f t="shared" si="11"/>
        <v>0</v>
      </c>
      <c r="F254" s="10">
        <f>VLOOKUP(A254, [3]Sheet1!$B$5:$H$323,6,0)</f>
        <v>0.5</v>
      </c>
      <c r="G254" s="10">
        <f>VLOOKUP(A254, [3]Sheet1!$B$5:$H$323,7,0)</f>
        <v>0.5</v>
      </c>
      <c r="H254" s="5">
        <f t="shared" si="9"/>
        <v>0</v>
      </c>
      <c r="I254" s="5">
        <f t="shared" si="10"/>
        <v>0</v>
      </c>
    </row>
    <row r="255" spans="1:9" x14ac:dyDescent="0.3">
      <c r="A255" t="s">
        <v>262</v>
      </c>
      <c r="B255" t="s">
        <v>582</v>
      </c>
      <c r="C255" s="4">
        <f>VLOOKUP(A255,[1]Tbl2425!$B$8:$S$327,16,0)</f>
        <v>0</v>
      </c>
      <c r="D255" s="4">
        <f>VLOOKUP(A255,[1]Tbl2425!$B$8:$S$327,17,0)</f>
        <v>0</v>
      </c>
      <c r="E255" s="5">
        <f t="shared" si="11"/>
        <v>0</v>
      </c>
      <c r="F255" s="10">
        <f>VLOOKUP(A255, [3]Sheet1!$B$5:$H$323,6,0)</f>
        <v>1</v>
      </c>
      <c r="G255" s="10">
        <f>VLOOKUP(A255, [3]Sheet1!$B$5:$H$323,7,0)</f>
        <v>0</v>
      </c>
      <c r="H255" s="5">
        <f t="shared" si="9"/>
        <v>0</v>
      </c>
      <c r="I255" s="5">
        <f t="shared" si="10"/>
        <v>0</v>
      </c>
    </row>
    <row r="256" spans="1:9" x14ac:dyDescent="0.3">
      <c r="A256" t="s">
        <v>263</v>
      </c>
      <c r="B256" t="s">
        <v>583</v>
      </c>
      <c r="C256" s="4">
        <f>VLOOKUP(A256,[1]Tbl2425!$B$8:$S$327,16,0)</f>
        <v>0</v>
      </c>
      <c r="D256" s="4">
        <f>VLOOKUP(A256,[1]Tbl2425!$B$8:$S$327,17,0)</f>
        <v>0</v>
      </c>
      <c r="E256" s="5">
        <f t="shared" si="11"/>
        <v>0</v>
      </c>
      <c r="F256" s="10">
        <f>VLOOKUP(A256, [3]Sheet1!$B$5:$H$323,6,0)</f>
        <v>0</v>
      </c>
      <c r="G256" s="10">
        <f>VLOOKUP(A256, [3]Sheet1!$B$5:$H$323,7,0)</f>
        <v>1</v>
      </c>
      <c r="H256" s="5">
        <f t="shared" si="9"/>
        <v>0</v>
      </c>
      <c r="I256" s="5">
        <f t="shared" si="10"/>
        <v>0</v>
      </c>
    </row>
    <row r="257" spans="1:9" x14ac:dyDescent="0.3">
      <c r="A257" t="s">
        <v>264</v>
      </c>
      <c r="B257" t="s">
        <v>584</v>
      </c>
      <c r="C257" s="4">
        <f>VLOOKUP(A257,[1]Tbl2425!$B$8:$S$327,16,0)</f>
        <v>0</v>
      </c>
      <c r="D257" s="4">
        <f>VLOOKUP(A257,[1]Tbl2425!$B$8:$S$327,17,0)</f>
        <v>0</v>
      </c>
      <c r="E257" s="5">
        <f t="shared" si="11"/>
        <v>0</v>
      </c>
      <c r="F257" s="10">
        <f>VLOOKUP(A257, [3]Sheet1!$B$5:$H$323,6,0)</f>
        <v>1</v>
      </c>
      <c r="G257" s="10">
        <f>VLOOKUP(A257, [3]Sheet1!$B$5:$H$323,7,0)</f>
        <v>0</v>
      </c>
      <c r="H257" s="5">
        <f t="shared" si="9"/>
        <v>0</v>
      </c>
      <c r="I257" s="5">
        <f t="shared" si="10"/>
        <v>0</v>
      </c>
    </row>
    <row r="258" spans="1:9" x14ac:dyDescent="0.3">
      <c r="A258" t="s">
        <v>265</v>
      </c>
      <c r="B258" t="s">
        <v>585</v>
      </c>
      <c r="C258" s="4">
        <f>VLOOKUP(A258,[1]Tbl2425!$B$8:$S$327,16,0)</f>
        <v>0</v>
      </c>
      <c r="D258" s="4">
        <f>VLOOKUP(A258,[1]Tbl2425!$B$8:$S$327,17,0)</f>
        <v>0</v>
      </c>
      <c r="E258" s="5">
        <f t="shared" si="11"/>
        <v>0</v>
      </c>
      <c r="F258" s="10">
        <f>VLOOKUP(A258, [3]Sheet1!$B$5:$H$323,6,0)</f>
        <v>1</v>
      </c>
      <c r="G258" s="10">
        <f>VLOOKUP(A258, [3]Sheet1!$B$5:$H$323,7,0)</f>
        <v>0</v>
      </c>
      <c r="H258" s="5">
        <f t="shared" ref="H258:H320" si="12">E258*F258</f>
        <v>0</v>
      </c>
      <c r="I258" s="5">
        <f t="shared" ref="I258:I320" si="13">E258*G258</f>
        <v>0</v>
      </c>
    </row>
    <row r="259" spans="1:9" x14ac:dyDescent="0.3">
      <c r="A259" t="s">
        <v>266</v>
      </c>
      <c r="B259" t="s">
        <v>586</v>
      </c>
      <c r="C259" s="4">
        <f>VLOOKUP(A259,[1]Tbl2425!$B$8:$S$327,16,0)</f>
        <v>0</v>
      </c>
      <c r="D259" s="4">
        <f>VLOOKUP(A259,[1]Tbl2425!$B$8:$S$327,17,0)</f>
        <v>0</v>
      </c>
      <c r="E259" s="5">
        <f t="shared" ref="E259:E321" si="14">C259+D259</f>
        <v>0</v>
      </c>
      <c r="F259" s="10">
        <f>VLOOKUP(A259, [3]Sheet1!$B$5:$H$323,6,0)</f>
        <v>1</v>
      </c>
      <c r="G259" s="10">
        <f>VLOOKUP(A259, [3]Sheet1!$B$5:$H$323,7,0)</f>
        <v>0</v>
      </c>
      <c r="H259" s="5">
        <f t="shared" si="12"/>
        <v>0</v>
      </c>
      <c r="I259" s="5">
        <f t="shared" si="13"/>
        <v>0</v>
      </c>
    </row>
    <row r="260" spans="1:9" x14ac:dyDescent="0.3">
      <c r="A260" t="s">
        <v>267</v>
      </c>
      <c r="B260" t="s">
        <v>587</v>
      </c>
      <c r="C260" s="4">
        <f>VLOOKUP(A260,[1]Tbl2425!$B$8:$S$327,16,0)</f>
        <v>0</v>
      </c>
      <c r="D260" s="4">
        <f>VLOOKUP(A260,[1]Tbl2425!$B$8:$S$327,17,0)</f>
        <v>0</v>
      </c>
      <c r="E260" s="5">
        <f t="shared" si="14"/>
        <v>0</v>
      </c>
      <c r="F260" s="10">
        <f>VLOOKUP(A260, [3]Sheet1!$B$5:$H$323,6,0)</f>
        <v>1</v>
      </c>
      <c r="G260" s="10">
        <f>VLOOKUP(A260, [3]Sheet1!$B$5:$H$323,7,0)</f>
        <v>0</v>
      </c>
      <c r="H260" s="5">
        <f t="shared" si="12"/>
        <v>0</v>
      </c>
      <c r="I260" s="5">
        <f t="shared" si="13"/>
        <v>0</v>
      </c>
    </row>
    <row r="261" spans="1:9" x14ac:dyDescent="0.3">
      <c r="A261" t="s">
        <v>268</v>
      </c>
      <c r="B261" t="s">
        <v>588</v>
      </c>
      <c r="C261" s="4">
        <f>VLOOKUP(A261,[1]Tbl2425!$B$8:$S$327,16,0)</f>
        <v>0</v>
      </c>
      <c r="D261" s="4">
        <f>VLOOKUP(A261,[1]Tbl2425!$B$8:$S$327,17,0)</f>
        <v>0</v>
      </c>
      <c r="E261" s="5">
        <f t="shared" si="14"/>
        <v>0</v>
      </c>
      <c r="F261" s="10">
        <f>VLOOKUP(A261, [3]Sheet1!$B$5:$H$323,6,0)</f>
        <v>1</v>
      </c>
      <c r="G261" s="10">
        <f>VLOOKUP(A261, [3]Sheet1!$B$5:$H$323,7,0)</f>
        <v>0</v>
      </c>
      <c r="H261" s="5">
        <f t="shared" si="12"/>
        <v>0</v>
      </c>
      <c r="I261" s="5">
        <f t="shared" si="13"/>
        <v>0</v>
      </c>
    </row>
    <row r="262" spans="1:9" x14ac:dyDescent="0.3">
      <c r="A262" t="s">
        <v>269</v>
      </c>
      <c r="B262" t="s">
        <v>589</v>
      </c>
      <c r="C262" s="4">
        <f>VLOOKUP(A262,[1]Tbl2425!$B$8:$S$327,16,0)</f>
        <v>0</v>
      </c>
      <c r="D262" s="4">
        <f>VLOOKUP(A262,[1]Tbl2425!$B$8:$S$327,17,0)</f>
        <v>0</v>
      </c>
      <c r="E262" s="5">
        <f t="shared" si="14"/>
        <v>0</v>
      </c>
      <c r="F262" s="10">
        <f>VLOOKUP(A262, [3]Sheet1!$B$5:$H$323,6,0)</f>
        <v>1</v>
      </c>
      <c r="G262" s="10">
        <f>VLOOKUP(A262, [3]Sheet1!$B$5:$H$323,7,0)</f>
        <v>0</v>
      </c>
      <c r="H262" s="5">
        <f t="shared" si="12"/>
        <v>0</v>
      </c>
      <c r="I262" s="5">
        <f t="shared" si="13"/>
        <v>0</v>
      </c>
    </row>
    <row r="263" spans="1:9" x14ac:dyDescent="0.3">
      <c r="A263" t="s">
        <v>270</v>
      </c>
      <c r="B263" t="s">
        <v>590</v>
      </c>
      <c r="C263" s="4">
        <f>VLOOKUP(A263,[1]Tbl2425!$B$8:$S$327,16,0)</f>
        <v>0</v>
      </c>
      <c r="D263" s="4">
        <f>VLOOKUP(A263,[1]Tbl2425!$B$8:$S$327,17,0)</f>
        <v>0</v>
      </c>
      <c r="E263" s="5">
        <f t="shared" si="14"/>
        <v>0</v>
      </c>
      <c r="F263" s="10">
        <f>VLOOKUP(A263, [3]Sheet1!$B$5:$H$323,6,0)</f>
        <v>1</v>
      </c>
      <c r="G263" s="10">
        <f>VLOOKUP(A263, [3]Sheet1!$B$5:$H$323,7,0)</f>
        <v>0</v>
      </c>
      <c r="H263" s="5">
        <f t="shared" si="12"/>
        <v>0</v>
      </c>
      <c r="I263" s="5">
        <f t="shared" si="13"/>
        <v>0</v>
      </c>
    </row>
    <row r="264" spans="1:9" x14ac:dyDescent="0.3">
      <c r="A264" t="s">
        <v>271</v>
      </c>
      <c r="B264" t="s">
        <v>591</v>
      </c>
      <c r="C264" s="4">
        <f>VLOOKUP(A264,[1]Tbl2425!$B$8:$S$327,16,0)</f>
        <v>0</v>
      </c>
      <c r="D264" s="4">
        <f>VLOOKUP(A264,[1]Tbl2425!$B$8:$S$327,17,0)</f>
        <v>0</v>
      </c>
      <c r="E264" s="5">
        <f t="shared" si="14"/>
        <v>0</v>
      </c>
      <c r="F264" s="10">
        <f>VLOOKUP(A264, [3]Sheet1!$B$5:$H$323,6,0)</f>
        <v>1</v>
      </c>
      <c r="G264" s="10">
        <f>VLOOKUP(A264, [3]Sheet1!$B$5:$H$323,7,0)</f>
        <v>0</v>
      </c>
      <c r="H264" s="5">
        <f t="shared" si="12"/>
        <v>0</v>
      </c>
      <c r="I264" s="5">
        <f t="shared" si="13"/>
        <v>0</v>
      </c>
    </row>
    <row r="265" spans="1:9" x14ac:dyDescent="0.3">
      <c r="A265" t="s">
        <v>272</v>
      </c>
      <c r="B265" t="s">
        <v>592</v>
      </c>
      <c r="C265" s="4">
        <f>VLOOKUP(A265,[1]Tbl2425!$B$8:$S$327,16,0)</f>
        <v>0</v>
      </c>
      <c r="D265" s="4">
        <f>VLOOKUP(A265,[1]Tbl2425!$B$8:$S$327,17,0)</f>
        <v>0</v>
      </c>
      <c r="E265" s="5">
        <f t="shared" si="14"/>
        <v>0</v>
      </c>
      <c r="F265" s="10">
        <f>VLOOKUP(A265, [3]Sheet1!$B$5:$H$323,6,0)</f>
        <v>1</v>
      </c>
      <c r="G265" s="10">
        <f>VLOOKUP(A265, [3]Sheet1!$B$5:$H$323,7,0)</f>
        <v>0</v>
      </c>
      <c r="H265" s="5">
        <f t="shared" si="12"/>
        <v>0</v>
      </c>
      <c r="I265" s="5">
        <f t="shared" si="13"/>
        <v>0</v>
      </c>
    </row>
    <row r="266" spans="1:9" x14ac:dyDescent="0.3">
      <c r="A266" t="s">
        <v>273</v>
      </c>
      <c r="B266" t="s">
        <v>593</v>
      </c>
      <c r="C266" s="4">
        <f>VLOOKUP(A266,[1]Tbl2425!$B$8:$S$327,16,0)</f>
        <v>0</v>
      </c>
      <c r="D266" s="4">
        <f>VLOOKUP(A266,[1]Tbl2425!$B$8:$S$327,17,0)</f>
        <v>0</v>
      </c>
      <c r="E266" s="5">
        <f t="shared" si="14"/>
        <v>0</v>
      </c>
      <c r="F266" s="10">
        <f>VLOOKUP(A266, [3]Sheet1!$B$5:$H$323,6,0)</f>
        <v>1</v>
      </c>
      <c r="G266" s="10">
        <f>VLOOKUP(A266, [3]Sheet1!$B$5:$H$323,7,0)</f>
        <v>0</v>
      </c>
      <c r="H266" s="5">
        <f t="shared" si="12"/>
        <v>0</v>
      </c>
      <c r="I266" s="5">
        <f t="shared" si="13"/>
        <v>0</v>
      </c>
    </row>
    <row r="267" spans="1:9" x14ac:dyDescent="0.3">
      <c r="A267" t="s">
        <v>274</v>
      </c>
      <c r="B267" t="s">
        <v>594</v>
      </c>
      <c r="C267" s="4">
        <f>VLOOKUP(A267,[1]Tbl2425!$B$8:$S$327,16,0)</f>
        <v>0</v>
      </c>
      <c r="D267" s="4">
        <f>VLOOKUP(A267,[1]Tbl2425!$B$8:$S$327,17,0)</f>
        <v>0</v>
      </c>
      <c r="E267" s="5">
        <f t="shared" si="14"/>
        <v>0</v>
      </c>
      <c r="F267" s="10">
        <f>VLOOKUP(A267, [3]Sheet1!$B$5:$H$323,6,0)</f>
        <v>1</v>
      </c>
      <c r="G267" s="10">
        <f>VLOOKUP(A267, [3]Sheet1!$B$5:$H$323,7,0)</f>
        <v>0</v>
      </c>
      <c r="H267" s="5">
        <f t="shared" si="12"/>
        <v>0</v>
      </c>
      <c r="I267" s="5">
        <f t="shared" si="13"/>
        <v>0</v>
      </c>
    </row>
    <row r="268" spans="1:9" x14ac:dyDescent="0.3">
      <c r="A268" t="s">
        <v>275</v>
      </c>
      <c r="B268" t="s">
        <v>595</v>
      </c>
      <c r="C268" s="4">
        <f>VLOOKUP(A268,[1]Tbl2425!$B$8:$S$327,16,0)</f>
        <v>0</v>
      </c>
      <c r="D268" s="4">
        <f>VLOOKUP(A268,[1]Tbl2425!$B$8:$S$327,17,0)</f>
        <v>0</v>
      </c>
      <c r="E268" s="5">
        <f t="shared" si="14"/>
        <v>0</v>
      </c>
      <c r="F268" s="10">
        <f>VLOOKUP(A268, [3]Sheet1!$B$5:$H$323,6,0)</f>
        <v>0.75</v>
      </c>
      <c r="G268" s="10">
        <f>VLOOKUP(A268, [3]Sheet1!$B$5:$H$323,7,0)</f>
        <v>0.25</v>
      </c>
      <c r="H268" s="5">
        <f t="shared" si="12"/>
        <v>0</v>
      </c>
      <c r="I268" s="5">
        <f t="shared" si="13"/>
        <v>0</v>
      </c>
    </row>
    <row r="269" spans="1:9" x14ac:dyDescent="0.3">
      <c r="A269" t="s">
        <v>276</v>
      </c>
      <c r="B269" t="s">
        <v>596</v>
      </c>
      <c r="C269" s="4">
        <f>VLOOKUP(A269,[1]Tbl2425!$B$8:$S$327,16,0)</f>
        <v>0</v>
      </c>
      <c r="D269" s="4">
        <f>VLOOKUP(A269,[1]Tbl2425!$B$8:$S$327,17,0)</f>
        <v>0</v>
      </c>
      <c r="E269" s="5">
        <f t="shared" si="14"/>
        <v>0</v>
      </c>
      <c r="F269" s="10">
        <f>VLOOKUP(A269, [3]Sheet1!$B$5:$H$323,6,0)</f>
        <v>1</v>
      </c>
      <c r="G269" s="10">
        <f>VLOOKUP(A269, [3]Sheet1!$B$5:$H$323,7,0)</f>
        <v>0</v>
      </c>
      <c r="H269" s="5">
        <f t="shared" si="12"/>
        <v>0</v>
      </c>
      <c r="I269" s="5">
        <f t="shared" si="13"/>
        <v>0</v>
      </c>
    </row>
    <row r="270" spans="1:9" x14ac:dyDescent="0.3">
      <c r="A270" t="s">
        <v>277</v>
      </c>
      <c r="B270" t="s">
        <v>597</v>
      </c>
      <c r="C270" s="4">
        <f>VLOOKUP(A270,[1]Tbl2425!$B$8:$S$327,16,0)</f>
        <v>0</v>
      </c>
      <c r="D270" s="4">
        <f>VLOOKUP(A270,[1]Tbl2425!$B$8:$S$327,17,0)</f>
        <v>0</v>
      </c>
      <c r="E270" s="5">
        <f t="shared" si="14"/>
        <v>0</v>
      </c>
      <c r="F270" s="10">
        <f>VLOOKUP(A270, [3]Sheet1!$B$5:$H$323,6,0)</f>
        <v>1</v>
      </c>
      <c r="G270" s="10">
        <f>VLOOKUP(A270, [3]Sheet1!$B$5:$H$323,7,0)</f>
        <v>0</v>
      </c>
      <c r="H270" s="5">
        <f t="shared" si="12"/>
        <v>0</v>
      </c>
      <c r="I270" s="5">
        <f t="shared" si="13"/>
        <v>0</v>
      </c>
    </row>
    <row r="271" spans="1:9" x14ac:dyDescent="0.3">
      <c r="A271" t="s">
        <v>278</v>
      </c>
      <c r="B271" t="s">
        <v>598</v>
      </c>
      <c r="C271" s="4">
        <f>VLOOKUP(A271,[1]Tbl2425!$B$8:$S$327,16,0)</f>
        <v>0</v>
      </c>
      <c r="D271" s="4">
        <f>VLOOKUP(A271,[1]Tbl2425!$B$8:$S$327,17,0)</f>
        <v>0</v>
      </c>
      <c r="E271" s="5">
        <f t="shared" si="14"/>
        <v>0</v>
      </c>
      <c r="F271" s="10">
        <f>VLOOKUP(A271, [3]Sheet1!$B$5:$H$323,6,0)</f>
        <v>1</v>
      </c>
      <c r="G271" s="10">
        <f>VLOOKUP(A271, [3]Sheet1!$B$5:$H$323,7,0)</f>
        <v>0</v>
      </c>
      <c r="H271" s="5">
        <f t="shared" si="12"/>
        <v>0</v>
      </c>
      <c r="I271" s="5">
        <f t="shared" si="13"/>
        <v>0</v>
      </c>
    </row>
    <row r="272" spans="1:9" x14ac:dyDescent="0.3">
      <c r="A272" t="s">
        <v>279</v>
      </c>
      <c r="B272" t="s">
        <v>599</v>
      </c>
      <c r="C272" s="4">
        <f>VLOOKUP(A272,[1]Tbl2425!$B$8:$S$327,16,0)</f>
        <v>-123103.97</v>
      </c>
      <c r="D272" s="4">
        <f>VLOOKUP(A272,[1]Tbl2425!$B$8:$S$327,17,0)</f>
        <v>0</v>
      </c>
      <c r="E272" s="5">
        <f t="shared" si="14"/>
        <v>-123103.97</v>
      </c>
      <c r="F272" s="10">
        <f>VLOOKUP(A272, [3]Sheet1!$B$5:$H$323,6,0)</f>
        <v>1</v>
      </c>
      <c r="G272" s="10">
        <f>VLOOKUP(A272, [3]Sheet1!$B$5:$H$323,7,0)</f>
        <v>0</v>
      </c>
      <c r="H272" s="5">
        <f t="shared" si="12"/>
        <v>-123103.97</v>
      </c>
      <c r="I272" s="5">
        <f t="shared" si="13"/>
        <v>0</v>
      </c>
    </row>
    <row r="273" spans="1:9" x14ac:dyDescent="0.3">
      <c r="A273" t="s">
        <v>280</v>
      </c>
      <c r="B273" t="s">
        <v>600</v>
      </c>
      <c r="C273" s="4">
        <f>VLOOKUP(A273,[1]Tbl2425!$B$8:$S$327,16,0)</f>
        <v>0</v>
      </c>
      <c r="D273" s="4">
        <f>VLOOKUP(A273,[1]Tbl2425!$B$8:$S$327,17,0)</f>
        <v>0</v>
      </c>
      <c r="E273" s="5">
        <f t="shared" si="14"/>
        <v>0</v>
      </c>
      <c r="F273" s="10">
        <f>VLOOKUP(A273, [3]Sheet1!$B$5:$H$323,6,0)</f>
        <v>1</v>
      </c>
      <c r="G273" s="10">
        <f>VLOOKUP(A273, [3]Sheet1!$B$5:$H$323,7,0)</f>
        <v>0</v>
      </c>
      <c r="H273" s="5">
        <f t="shared" si="12"/>
        <v>0</v>
      </c>
      <c r="I273" s="5">
        <f t="shared" si="13"/>
        <v>0</v>
      </c>
    </row>
    <row r="274" spans="1:9" x14ac:dyDescent="0.3">
      <c r="A274" t="s">
        <v>281</v>
      </c>
      <c r="B274" t="s">
        <v>601</v>
      </c>
      <c r="C274" s="4">
        <f>VLOOKUP(A274,[1]Tbl2425!$B$8:$S$327,16,0)</f>
        <v>0</v>
      </c>
      <c r="D274" s="4">
        <f>VLOOKUP(A274,[1]Tbl2425!$B$8:$S$327,17,0)</f>
        <v>0</v>
      </c>
      <c r="E274" s="5">
        <f t="shared" si="14"/>
        <v>0</v>
      </c>
      <c r="F274" s="10">
        <f>VLOOKUP(A274, [3]Sheet1!$B$5:$H$323,6,0)</f>
        <v>1</v>
      </c>
      <c r="G274" s="10">
        <f>VLOOKUP(A274, [3]Sheet1!$B$5:$H$323,7,0)</f>
        <v>0</v>
      </c>
      <c r="H274" s="5">
        <f t="shared" si="12"/>
        <v>0</v>
      </c>
      <c r="I274" s="5">
        <f t="shared" si="13"/>
        <v>0</v>
      </c>
    </row>
    <row r="275" spans="1:9" x14ac:dyDescent="0.3">
      <c r="A275" t="s">
        <v>282</v>
      </c>
      <c r="B275" t="s">
        <v>602</v>
      </c>
      <c r="C275" s="4">
        <f>VLOOKUP(A275,[1]Tbl2425!$B$8:$S$327,16,0)</f>
        <v>0</v>
      </c>
      <c r="D275" s="4">
        <f>VLOOKUP(A275,[1]Tbl2425!$B$8:$S$327,17,0)</f>
        <v>0</v>
      </c>
      <c r="E275" s="5">
        <f t="shared" si="14"/>
        <v>0</v>
      </c>
      <c r="F275" s="10">
        <f>VLOOKUP(A275, [3]Sheet1!$B$5:$H$323,6,0)</f>
        <v>1</v>
      </c>
      <c r="G275" s="10">
        <f>VLOOKUP(A275, [3]Sheet1!$B$5:$H$323,7,0)</f>
        <v>0</v>
      </c>
      <c r="H275" s="5">
        <f t="shared" si="12"/>
        <v>0</v>
      </c>
      <c r="I275" s="5">
        <f t="shared" si="13"/>
        <v>0</v>
      </c>
    </row>
    <row r="276" spans="1:9" x14ac:dyDescent="0.3">
      <c r="A276" t="s">
        <v>283</v>
      </c>
      <c r="B276" t="s">
        <v>603</v>
      </c>
      <c r="C276" s="4">
        <f>VLOOKUP(A276,[1]Tbl2425!$B$8:$S$327,16,0)</f>
        <v>0</v>
      </c>
      <c r="D276" s="4">
        <f>VLOOKUP(A276,[1]Tbl2425!$B$8:$S$327,17,0)</f>
        <v>0</v>
      </c>
      <c r="E276" s="5">
        <f t="shared" si="14"/>
        <v>0</v>
      </c>
      <c r="F276" s="10">
        <f>VLOOKUP(A276, [3]Sheet1!$B$5:$H$323,6,0)</f>
        <v>1</v>
      </c>
      <c r="G276" s="10">
        <f>VLOOKUP(A276, [3]Sheet1!$B$5:$H$323,7,0)</f>
        <v>0</v>
      </c>
      <c r="H276" s="5">
        <f t="shared" si="12"/>
        <v>0</v>
      </c>
      <c r="I276" s="5">
        <f t="shared" si="13"/>
        <v>0</v>
      </c>
    </row>
    <row r="277" spans="1:9" x14ac:dyDescent="0.3">
      <c r="A277" t="s">
        <v>284</v>
      </c>
      <c r="B277" t="s">
        <v>604</v>
      </c>
      <c r="C277" s="4">
        <f>VLOOKUP(A277,[1]Tbl2425!$B$8:$S$327,16,0)</f>
        <v>0</v>
      </c>
      <c r="D277" s="4">
        <f>VLOOKUP(A277,[1]Tbl2425!$B$8:$S$327,17,0)</f>
        <v>0</v>
      </c>
      <c r="E277" s="5">
        <f t="shared" si="14"/>
        <v>0</v>
      </c>
      <c r="F277" s="10">
        <f>VLOOKUP(A277, [3]Sheet1!$B$5:$H$323,6,0)</f>
        <v>1</v>
      </c>
      <c r="G277" s="10">
        <f>VLOOKUP(A277, [3]Sheet1!$B$5:$H$323,7,0)</f>
        <v>0</v>
      </c>
      <c r="H277" s="5">
        <f t="shared" si="12"/>
        <v>0</v>
      </c>
      <c r="I277" s="5">
        <f t="shared" si="13"/>
        <v>0</v>
      </c>
    </row>
    <row r="278" spans="1:9" x14ac:dyDescent="0.3">
      <c r="A278" t="s">
        <v>285</v>
      </c>
      <c r="B278" t="s">
        <v>605</v>
      </c>
      <c r="C278" s="4">
        <f>VLOOKUP(A278,[1]Tbl2425!$B$8:$S$327,16,0)</f>
        <v>0</v>
      </c>
      <c r="D278" s="4">
        <f>VLOOKUP(A278,[1]Tbl2425!$B$8:$S$327,17,0)</f>
        <v>0</v>
      </c>
      <c r="E278" s="5">
        <f t="shared" si="14"/>
        <v>0</v>
      </c>
      <c r="F278" s="10">
        <f>VLOOKUP(A278, [3]Sheet1!$B$5:$H$323,6,0)</f>
        <v>0</v>
      </c>
      <c r="G278" s="10">
        <f>VLOOKUP(A278, [3]Sheet1!$B$5:$H$323,7,0)</f>
        <v>1</v>
      </c>
      <c r="H278" s="5">
        <f t="shared" si="12"/>
        <v>0</v>
      </c>
      <c r="I278" s="5">
        <f t="shared" si="13"/>
        <v>0</v>
      </c>
    </row>
    <row r="279" spans="1:9" x14ac:dyDescent="0.3">
      <c r="A279" t="s">
        <v>286</v>
      </c>
      <c r="B279" t="s">
        <v>606</v>
      </c>
      <c r="C279" s="4">
        <f>VLOOKUP(A279,[1]Tbl2425!$B$8:$S$327,16,0)</f>
        <v>0</v>
      </c>
      <c r="D279" s="4">
        <f>VLOOKUP(A279,[1]Tbl2425!$B$8:$S$327,17,0)</f>
        <v>0</v>
      </c>
      <c r="E279" s="5">
        <f t="shared" si="14"/>
        <v>0</v>
      </c>
      <c r="F279" s="10">
        <f>VLOOKUP(A279, [3]Sheet1!$B$5:$H$323,6,0)</f>
        <v>0.5</v>
      </c>
      <c r="G279" s="10">
        <f>VLOOKUP(A279, [3]Sheet1!$B$5:$H$323,7,0)</f>
        <v>0.5</v>
      </c>
      <c r="H279" s="5">
        <f t="shared" si="12"/>
        <v>0</v>
      </c>
      <c r="I279" s="5">
        <f t="shared" si="13"/>
        <v>0</v>
      </c>
    </row>
    <row r="280" spans="1:9" x14ac:dyDescent="0.3">
      <c r="A280" t="s">
        <v>287</v>
      </c>
      <c r="B280" t="s">
        <v>607</v>
      </c>
      <c r="C280" s="4">
        <f>VLOOKUP(A280,[1]Tbl2425!$B$8:$S$327,16,0)</f>
        <v>0</v>
      </c>
      <c r="D280" s="4">
        <f>VLOOKUP(A280,[1]Tbl2425!$B$8:$S$327,17,0)</f>
        <v>0</v>
      </c>
      <c r="E280" s="5">
        <f t="shared" si="14"/>
        <v>0</v>
      </c>
      <c r="F280" s="10">
        <f>VLOOKUP(A280, [3]Sheet1!$B$5:$H$323,6,0)</f>
        <v>1</v>
      </c>
      <c r="G280" s="10">
        <f>VLOOKUP(A280, [3]Sheet1!$B$5:$H$323,7,0)</f>
        <v>0</v>
      </c>
      <c r="H280" s="5">
        <f t="shared" si="12"/>
        <v>0</v>
      </c>
      <c r="I280" s="5">
        <f t="shared" si="13"/>
        <v>0</v>
      </c>
    </row>
    <row r="281" spans="1:9" x14ac:dyDescent="0.3">
      <c r="A281" t="s">
        <v>288</v>
      </c>
      <c r="B281" t="s">
        <v>608</v>
      </c>
      <c r="C281" s="4">
        <f>VLOOKUP(A281,[1]Tbl2425!$B$8:$S$327,16,0)</f>
        <v>0</v>
      </c>
      <c r="D281" s="4">
        <f>VLOOKUP(A281,[1]Tbl2425!$B$8:$S$327,17,0)</f>
        <v>0</v>
      </c>
      <c r="E281" s="5">
        <f t="shared" si="14"/>
        <v>0</v>
      </c>
      <c r="F281" s="10">
        <f>VLOOKUP(A281, [3]Sheet1!$B$5:$H$323,6,0)</f>
        <v>1</v>
      </c>
      <c r="G281" s="10">
        <f>VLOOKUP(A281, [3]Sheet1!$B$5:$H$323,7,0)</f>
        <v>0</v>
      </c>
      <c r="H281" s="5">
        <f t="shared" si="12"/>
        <v>0</v>
      </c>
      <c r="I281" s="5">
        <f t="shared" si="13"/>
        <v>0</v>
      </c>
    </row>
    <row r="282" spans="1:9" x14ac:dyDescent="0.3">
      <c r="A282" t="s">
        <v>289</v>
      </c>
      <c r="B282" t="s">
        <v>609</v>
      </c>
      <c r="C282" s="4">
        <f>VLOOKUP(A282,[1]Tbl2425!$B$8:$S$327,16,0)</f>
        <v>0</v>
      </c>
      <c r="D282" s="4">
        <f>VLOOKUP(A282,[1]Tbl2425!$B$8:$S$327,17,0)</f>
        <v>0</v>
      </c>
      <c r="E282" s="5">
        <f t="shared" si="14"/>
        <v>0</v>
      </c>
      <c r="F282" s="10">
        <f>VLOOKUP(A282, [3]Sheet1!$B$5:$H$323,6,0)</f>
        <v>1</v>
      </c>
      <c r="G282" s="10">
        <f>VLOOKUP(A282, [3]Sheet1!$B$5:$H$323,7,0)</f>
        <v>0</v>
      </c>
      <c r="H282" s="5">
        <f t="shared" si="12"/>
        <v>0</v>
      </c>
      <c r="I282" s="5">
        <f t="shared" si="13"/>
        <v>0</v>
      </c>
    </row>
    <row r="283" spans="1:9" x14ac:dyDescent="0.3">
      <c r="A283" t="s">
        <v>290</v>
      </c>
      <c r="B283" t="s">
        <v>610</v>
      </c>
      <c r="C283" s="4">
        <f>VLOOKUP(A283,[1]Tbl2425!$B$8:$S$327,16,0)</f>
        <v>0</v>
      </c>
      <c r="D283" s="4">
        <f>VLOOKUP(A283,[1]Tbl2425!$B$8:$S$327,17,0)</f>
        <v>0</v>
      </c>
      <c r="E283" s="5">
        <f t="shared" si="14"/>
        <v>0</v>
      </c>
      <c r="F283" s="10">
        <f>VLOOKUP(A283, [3]Sheet1!$B$5:$H$323,6,0)</f>
        <v>1</v>
      </c>
      <c r="G283" s="10">
        <f>VLOOKUP(A283, [3]Sheet1!$B$5:$H$323,7,0)</f>
        <v>0</v>
      </c>
      <c r="H283" s="5">
        <f t="shared" si="12"/>
        <v>0</v>
      </c>
      <c r="I283" s="5">
        <f t="shared" si="13"/>
        <v>0</v>
      </c>
    </row>
    <row r="284" spans="1:9" x14ac:dyDescent="0.3">
      <c r="A284" t="s">
        <v>291</v>
      </c>
      <c r="B284" t="s">
        <v>611</v>
      </c>
      <c r="C284" s="4">
        <f>VLOOKUP(A284,[1]Tbl2425!$B$8:$S$327,16,0)</f>
        <v>0</v>
      </c>
      <c r="D284" s="4">
        <f>VLOOKUP(A284,[1]Tbl2425!$B$8:$S$327,17,0)</f>
        <v>0</v>
      </c>
      <c r="E284" s="5">
        <f t="shared" si="14"/>
        <v>0</v>
      </c>
      <c r="F284" s="10">
        <f>VLOOKUP(A284, [3]Sheet1!$B$5:$H$323,6,0)</f>
        <v>1</v>
      </c>
      <c r="G284" s="10">
        <f>VLOOKUP(A284, [3]Sheet1!$B$5:$H$323,7,0)</f>
        <v>0</v>
      </c>
      <c r="H284" s="5">
        <f t="shared" si="12"/>
        <v>0</v>
      </c>
      <c r="I284" s="5">
        <f t="shared" si="13"/>
        <v>0</v>
      </c>
    </row>
    <row r="285" spans="1:9" x14ac:dyDescent="0.3">
      <c r="A285" t="s">
        <v>292</v>
      </c>
      <c r="B285" t="s">
        <v>612</v>
      </c>
      <c r="C285" s="4">
        <f>VLOOKUP(A285,[1]Tbl2425!$B$8:$S$327,16,0)</f>
        <v>0</v>
      </c>
      <c r="D285" s="4">
        <f>VLOOKUP(A285,[1]Tbl2425!$B$8:$S$327,17,0)</f>
        <v>0</v>
      </c>
      <c r="E285" s="5">
        <f t="shared" si="14"/>
        <v>0</v>
      </c>
      <c r="F285" s="10">
        <f>VLOOKUP(A285, [3]Sheet1!$B$5:$H$323,6,0)</f>
        <v>1</v>
      </c>
      <c r="G285" s="10">
        <f>VLOOKUP(A285, [3]Sheet1!$B$5:$H$323,7,0)</f>
        <v>0</v>
      </c>
      <c r="H285" s="5">
        <f t="shared" si="12"/>
        <v>0</v>
      </c>
      <c r="I285" s="5">
        <f t="shared" si="13"/>
        <v>0</v>
      </c>
    </row>
    <row r="286" spans="1:9" x14ac:dyDescent="0.3">
      <c r="A286" t="s">
        <v>293</v>
      </c>
      <c r="B286" t="s">
        <v>613</v>
      </c>
      <c r="C286" s="4">
        <f>VLOOKUP(A286,[1]Tbl2425!$B$8:$S$327,16,0)</f>
        <v>0</v>
      </c>
      <c r="D286" s="4">
        <f>VLOOKUP(A286,[1]Tbl2425!$B$8:$S$327,17,0)</f>
        <v>-3994.38</v>
      </c>
      <c r="E286" s="5">
        <f t="shared" si="14"/>
        <v>-3994.38</v>
      </c>
      <c r="F286" s="10">
        <f>VLOOKUP(A286, [3]Sheet1!$B$5:$H$323,6,0)</f>
        <v>0.75</v>
      </c>
      <c r="G286" s="10">
        <f>VLOOKUP(A286, [3]Sheet1!$B$5:$H$323,7,0)</f>
        <v>0.25</v>
      </c>
      <c r="H286" s="5">
        <f t="shared" si="12"/>
        <v>-2995.7849999999999</v>
      </c>
      <c r="I286" s="5">
        <f t="shared" si="13"/>
        <v>-998.59500000000003</v>
      </c>
    </row>
    <row r="287" spans="1:9" x14ac:dyDescent="0.3">
      <c r="A287" t="s">
        <v>294</v>
      </c>
      <c r="B287" t="s">
        <v>614</v>
      </c>
      <c r="C287" s="4">
        <f>VLOOKUP(A287,[1]Tbl2425!$B$8:$S$327,16,0)</f>
        <v>0</v>
      </c>
      <c r="D287" s="4">
        <f>VLOOKUP(A287,[1]Tbl2425!$B$8:$S$327,17,0)</f>
        <v>0</v>
      </c>
      <c r="E287" s="5">
        <f t="shared" si="14"/>
        <v>0</v>
      </c>
      <c r="F287" s="10">
        <f>VLOOKUP(A287, [3]Sheet1!$B$5:$H$323,6,0)</f>
        <v>1</v>
      </c>
      <c r="G287" s="10">
        <f>VLOOKUP(A287, [3]Sheet1!$B$5:$H$323,7,0)</f>
        <v>0</v>
      </c>
      <c r="H287" s="5">
        <f t="shared" si="12"/>
        <v>0</v>
      </c>
      <c r="I287" s="5">
        <f t="shared" si="13"/>
        <v>0</v>
      </c>
    </row>
    <row r="288" spans="1:9" x14ac:dyDescent="0.3">
      <c r="A288" t="s">
        <v>295</v>
      </c>
      <c r="B288" t="s">
        <v>615</v>
      </c>
      <c r="C288" s="4">
        <f>VLOOKUP(A288,[1]Tbl2425!$B$8:$S$327,16,0)</f>
        <v>0</v>
      </c>
      <c r="D288" s="4">
        <f>VLOOKUP(A288,[1]Tbl2425!$B$8:$S$327,17,0)</f>
        <v>0</v>
      </c>
      <c r="E288" s="5">
        <f t="shared" si="14"/>
        <v>0</v>
      </c>
      <c r="F288" s="10">
        <f>VLOOKUP(A288, [3]Sheet1!$B$5:$H$323,6,0)</f>
        <v>1</v>
      </c>
      <c r="G288" s="10">
        <f>VLOOKUP(A288, [3]Sheet1!$B$5:$H$323,7,0)</f>
        <v>0</v>
      </c>
      <c r="H288" s="5">
        <f t="shared" si="12"/>
        <v>0</v>
      </c>
      <c r="I288" s="5">
        <f t="shared" si="13"/>
        <v>0</v>
      </c>
    </row>
    <row r="289" spans="1:9" x14ac:dyDescent="0.3">
      <c r="A289" t="s">
        <v>296</v>
      </c>
      <c r="B289" t="s">
        <v>616</v>
      </c>
      <c r="C289" s="4">
        <f>VLOOKUP(A289,[1]Tbl2425!$B$8:$S$327,16,0)</f>
        <v>0</v>
      </c>
      <c r="D289" s="4">
        <f>VLOOKUP(A289,[1]Tbl2425!$B$8:$S$327,17,0)</f>
        <v>0</v>
      </c>
      <c r="E289" s="5">
        <f t="shared" si="14"/>
        <v>0</v>
      </c>
      <c r="F289" s="10">
        <f>VLOOKUP(A289, [3]Sheet1!$B$5:$H$323,6,0)</f>
        <v>1</v>
      </c>
      <c r="G289" s="10">
        <f>VLOOKUP(A289, [3]Sheet1!$B$5:$H$323,7,0)</f>
        <v>0</v>
      </c>
      <c r="H289" s="5">
        <f t="shared" si="12"/>
        <v>0</v>
      </c>
      <c r="I289" s="5">
        <f t="shared" si="13"/>
        <v>0</v>
      </c>
    </row>
    <row r="290" spans="1:9" x14ac:dyDescent="0.3">
      <c r="A290" t="s">
        <v>297</v>
      </c>
      <c r="B290" t="s">
        <v>617</v>
      </c>
      <c r="C290" s="4">
        <f>VLOOKUP(A290,[1]Tbl2425!$B$8:$S$327,16,0)</f>
        <v>0</v>
      </c>
      <c r="D290" s="4">
        <f>VLOOKUP(A290,[1]Tbl2425!$B$8:$S$327,17,0)</f>
        <v>0</v>
      </c>
      <c r="E290" s="5">
        <f t="shared" si="14"/>
        <v>0</v>
      </c>
      <c r="F290" s="10">
        <f>VLOOKUP(A290, [3]Sheet1!$B$5:$H$323,6,0)</f>
        <v>1</v>
      </c>
      <c r="G290" s="10">
        <f>VLOOKUP(A290, [3]Sheet1!$B$5:$H$323,7,0)</f>
        <v>0</v>
      </c>
      <c r="H290" s="5">
        <f t="shared" si="12"/>
        <v>0</v>
      </c>
      <c r="I290" s="5">
        <f t="shared" si="13"/>
        <v>0</v>
      </c>
    </row>
    <row r="291" spans="1:9" x14ac:dyDescent="0.3">
      <c r="A291" s="13" t="s">
        <v>298</v>
      </c>
      <c r="B291" s="13" t="s">
        <v>618</v>
      </c>
      <c r="C291" s="14">
        <f>VLOOKUP(A291,[1]Tbl2425!$B$8:$S$327,16,0)</f>
        <v>-13279.61</v>
      </c>
      <c r="D291" s="14">
        <f>VLOOKUP(A291,[1]Tbl2425!$B$8:$S$327,17,0)</f>
        <v>0</v>
      </c>
      <c r="E291" s="15">
        <f t="shared" si="14"/>
        <v>-13279.61</v>
      </c>
      <c r="F291" s="16">
        <v>1</v>
      </c>
      <c r="G291" s="16">
        <v>0</v>
      </c>
      <c r="H291" s="15">
        <f t="shared" si="12"/>
        <v>-13279.61</v>
      </c>
      <c r="I291" s="15">
        <f t="shared" si="13"/>
        <v>0</v>
      </c>
    </row>
    <row r="292" spans="1:9" x14ac:dyDescent="0.3">
      <c r="A292" t="s">
        <v>299</v>
      </c>
      <c r="B292" t="s">
        <v>619</v>
      </c>
      <c r="C292" s="4">
        <f>VLOOKUP(A292,[1]Tbl2425!$B$8:$S$327,16,0)</f>
        <v>0</v>
      </c>
      <c r="D292" s="4">
        <f>VLOOKUP(A292,[1]Tbl2425!$B$8:$S$327,17,0)</f>
        <v>-242.66</v>
      </c>
      <c r="E292" s="5">
        <f t="shared" si="14"/>
        <v>-242.66</v>
      </c>
      <c r="F292" s="10">
        <f>VLOOKUP(A292, [3]Sheet1!$B$5:$H$323,6,0)</f>
        <v>1</v>
      </c>
      <c r="G292" s="10">
        <f>VLOOKUP(A292, [3]Sheet1!$B$5:$H$323,7,0)</f>
        <v>0</v>
      </c>
      <c r="H292" s="5">
        <f t="shared" si="12"/>
        <v>-242.66</v>
      </c>
      <c r="I292" s="5">
        <f t="shared" si="13"/>
        <v>0</v>
      </c>
    </row>
    <row r="293" spans="1:9" x14ac:dyDescent="0.3">
      <c r="A293" t="s">
        <v>300</v>
      </c>
      <c r="B293" t="s">
        <v>620</v>
      </c>
      <c r="C293" s="4">
        <f>VLOOKUP(A293,[1]Tbl2425!$B$8:$S$327,16,0)</f>
        <v>0</v>
      </c>
      <c r="D293" s="4">
        <f>VLOOKUP(A293,[1]Tbl2425!$B$8:$S$327,17,0)</f>
        <v>0</v>
      </c>
      <c r="E293" s="5">
        <f t="shared" si="14"/>
        <v>0</v>
      </c>
      <c r="F293" s="10">
        <f>VLOOKUP(A293, [3]Sheet1!$B$5:$H$323,6,0)</f>
        <v>1</v>
      </c>
      <c r="G293" s="10">
        <f>VLOOKUP(A293, [3]Sheet1!$B$5:$H$323,7,0)</f>
        <v>0</v>
      </c>
      <c r="H293" s="5">
        <f t="shared" si="12"/>
        <v>0</v>
      </c>
      <c r="I293" s="5">
        <f t="shared" si="13"/>
        <v>0</v>
      </c>
    </row>
    <row r="294" spans="1:9" x14ac:dyDescent="0.3">
      <c r="A294" t="s">
        <v>301</v>
      </c>
      <c r="B294" t="s">
        <v>621</v>
      </c>
      <c r="C294" s="4">
        <f>VLOOKUP(A294,[1]Tbl2425!$B$8:$S$327,16,0)</f>
        <v>0</v>
      </c>
      <c r="D294" s="4">
        <f>VLOOKUP(A294,[1]Tbl2425!$B$8:$S$327,17,0)</f>
        <v>0</v>
      </c>
      <c r="E294" s="5">
        <f t="shared" si="14"/>
        <v>0</v>
      </c>
      <c r="F294" s="10">
        <f>VLOOKUP(A294, [3]Sheet1!$B$5:$H$323,6,0)</f>
        <v>1</v>
      </c>
      <c r="G294" s="10">
        <f>VLOOKUP(A294, [3]Sheet1!$B$5:$H$323,7,0)</f>
        <v>0</v>
      </c>
      <c r="H294" s="5">
        <f t="shared" si="12"/>
        <v>0</v>
      </c>
      <c r="I294" s="5">
        <f t="shared" si="13"/>
        <v>0</v>
      </c>
    </row>
    <row r="295" spans="1:9" x14ac:dyDescent="0.3">
      <c r="A295" t="s">
        <v>302</v>
      </c>
      <c r="B295" t="s">
        <v>622</v>
      </c>
      <c r="C295" s="4">
        <f>VLOOKUP(A295,[1]Tbl2425!$B$8:$S$327,16,0)</f>
        <v>0</v>
      </c>
      <c r="D295" s="4">
        <f>VLOOKUP(A295,[1]Tbl2425!$B$8:$S$327,17,0)</f>
        <v>0</v>
      </c>
      <c r="E295" s="5">
        <f t="shared" si="14"/>
        <v>0</v>
      </c>
      <c r="F295" s="10">
        <f>VLOOKUP(A295, [3]Sheet1!$B$5:$H$323,6,0)</f>
        <v>0</v>
      </c>
      <c r="G295" s="10">
        <f>VLOOKUP(A295, [3]Sheet1!$B$5:$H$323,7,0)</f>
        <v>1</v>
      </c>
      <c r="H295" s="5">
        <f t="shared" si="12"/>
        <v>0</v>
      </c>
      <c r="I295" s="5">
        <f t="shared" si="13"/>
        <v>0</v>
      </c>
    </row>
    <row r="296" spans="1:9" x14ac:dyDescent="0.3">
      <c r="A296" t="s">
        <v>303</v>
      </c>
      <c r="B296" t="s">
        <v>623</v>
      </c>
      <c r="C296" s="4">
        <f>VLOOKUP(A296,[1]Tbl2425!$B$8:$S$327,16,0)</f>
        <v>0</v>
      </c>
      <c r="D296" s="4">
        <f>VLOOKUP(A296,[1]Tbl2425!$B$8:$S$327,17,0)</f>
        <v>0</v>
      </c>
      <c r="E296" s="5">
        <f t="shared" si="14"/>
        <v>0</v>
      </c>
      <c r="F296" s="10">
        <f>VLOOKUP(A296, [3]Sheet1!$B$5:$H$323,6,0)</f>
        <v>1</v>
      </c>
      <c r="G296" s="10">
        <f>VLOOKUP(A296, [3]Sheet1!$B$5:$H$323,7,0)</f>
        <v>0</v>
      </c>
      <c r="H296" s="5">
        <f t="shared" si="12"/>
        <v>0</v>
      </c>
      <c r="I296" s="5">
        <f t="shared" si="13"/>
        <v>0</v>
      </c>
    </row>
    <row r="297" spans="1:9" x14ac:dyDescent="0.3">
      <c r="A297" t="s">
        <v>304</v>
      </c>
      <c r="B297" t="s">
        <v>624</v>
      </c>
      <c r="C297" s="4">
        <f>VLOOKUP(A297,[1]Tbl2425!$B$8:$S$327,16,0)</f>
        <v>0</v>
      </c>
      <c r="D297" s="4">
        <f>VLOOKUP(A297,[1]Tbl2425!$B$8:$S$327,17,0)</f>
        <v>0</v>
      </c>
      <c r="E297" s="5">
        <f t="shared" si="14"/>
        <v>0</v>
      </c>
      <c r="F297" s="10">
        <f>VLOOKUP(A297, [3]Sheet1!$B$5:$H$323,6,0)</f>
        <v>1</v>
      </c>
      <c r="G297" s="10">
        <f>VLOOKUP(A297, [3]Sheet1!$B$5:$H$323,7,0)</f>
        <v>0</v>
      </c>
      <c r="H297" s="5">
        <f t="shared" si="12"/>
        <v>0</v>
      </c>
      <c r="I297" s="5">
        <f t="shared" si="13"/>
        <v>0</v>
      </c>
    </row>
    <row r="298" spans="1:9" x14ac:dyDescent="0.3">
      <c r="A298" t="s">
        <v>305</v>
      </c>
      <c r="B298" t="s">
        <v>625</v>
      </c>
      <c r="C298" s="4">
        <f>VLOOKUP(A298,[1]Tbl2425!$B$8:$S$327,16,0)</f>
        <v>-3475.15</v>
      </c>
      <c r="D298" s="4">
        <f>VLOOKUP(A298,[1]Tbl2425!$B$8:$S$327,17,0)</f>
        <v>0</v>
      </c>
      <c r="E298" s="5">
        <f t="shared" si="14"/>
        <v>-3475.15</v>
      </c>
      <c r="F298" s="10">
        <f>VLOOKUP(A298, [3]Sheet1!$B$5:$H$323,6,0)</f>
        <v>1</v>
      </c>
      <c r="G298" s="10">
        <f>VLOOKUP(A298, [3]Sheet1!$B$5:$H$323,7,0)</f>
        <v>0</v>
      </c>
      <c r="H298" s="5">
        <f t="shared" si="12"/>
        <v>-3475.15</v>
      </c>
      <c r="I298" s="5">
        <f t="shared" si="13"/>
        <v>0</v>
      </c>
    </row>
    <row r="299" spans="1:9" x14ac:dyDescent="0.3">
      <c r="A299" t="s">
        <v>306</v>
      </c>
      <c r="B299" t="s">
        <v>626</v>
      </c>
      <c r="C299" s="4">
        <f>VLOOKUP(A299,[1]Tbl2425!$B$8:$S$327,16,0)</f>
        <v>0</v>
      </c>
      <c r="D299" s="4">
        <f>VLOOKUP(A299,[1]Tbl2425!$B$8:$S$327,17,0)</f>
        <v>0</v>
      </c>
      <c r="E299" s="5">
        <f t="shared" si="14"/>
        <v>0</v>
      </c>
      <c r="F299" s="10">
        <f>VLOOKUP(A299, [3]Sheet1!$B$5:$H$323,6,0)</f>
        <v>1</v>
      </c>
      <c r="G299" s="10">
        <f>VLOOKUP(A299, [3]Sheet1!$B$5:$H$323,7,0)</f>
        <v>0</v>
      </c>
      <c r="H299" s="5">
        <f t="shared" si="12"/>
        <v>0</v>
      </c>
      <c r="I299" s="5">
        <f t="shared" si="13"/>
        <v>0</v>
      </c>
    </row>
    <row r="300" spans="1:9" x14ac:dyDescent="0.3">
      <c r="A300" t="s">
        <v>307</v>
      </c>
      <c r="B300" t="s">
        <v>627</v>
      </c>
      <c r="C300" s="4">
        <f>VLOOKUP(A300,[1]Tbl2425!$B$8:$S$327,16,0)</f>
        <v>0</v>
      </c>
      <c r="D300" s="4">
        <f>VLOOKUP(A300,[1]Tbl2425!$B$8:$S$327,17,0)</f>
        <v>0</v>
      </c>
      <c r="E300" s="5">
        <f t="shared" si="14"/>
        <v>0</v>
      </c>
      <c r="F300" s="10">
        <f>VLOOKUP(A300, [3]Sheet1!$B$5:$H$323,6,0)</f>
        <v>1</v>
      </c>
      <c r="G300" s="10">
        <f>VLOOKUP(A300, [3]Sheet1!$B$5:$H$323,7,0)</f>
        <v>0</v>
      </c>
      <c r="H300" s="5">
        <f t="shared" si="12"/>
        <v>0</v>
      </c>
      <c r="I300" s="5">
        <f t="shared" si="13"/>
        <v>0</v>
      </c>
    </row>
    <row r="301" spans="1:9" x14ac:dyDescent="0.3">
      <c r="A301" t="s">
        <v>308</v>
      </c>
      <c r="B301" t="s">
        <v>628</v>
      </c>
      <c r="C301" s="4">
        <f>VLOOKUP(A301,[1]Tbl2425!$B$8:$S$327,16,0)</f>
        <v>0</v>
      </c>
      <c r="D301" s="4">
        <f>VLOOKUP(A301,[1]Tbl2425!$B$8:$S$327,17,0)</f>
        <v>0</v>
      </c>
      <c r="E301" s="5">
        <f t="shared" si="14"/>
        <v>0</v>
      </c>
      <c r="F301" s="10">
        <f>VLOOKUP(A301, [3]Sheet1!$B$5:$H$323,6,0)</f>
        <v>1</v>
      </c>
      <c r="G301" s="10">
        <f>VLOOKUP(A301, [3]Sheet1!$B$5:$H$323,7,0)</f>
        <v>0</v>
      </c>
      <c r="H301" s="5">
        <f t="shared" si="12"/>
        <v>0</v>
      </c>
      <c r="I301" s="5">
        <f t="shared" si="13"/>
        <v>0</v>
      </c>
    </row>
    <row r="302" spans="1:9" x14ac:dyDescent="0.3">
      <c r="A302" t="s">
        <v>309</v>
      </c>
      <c r="B302" t="s">
        <v>629</v>
      </c>
      <c r="C302" s="4">
        <f>VLOOKUP(A302,[1]Tbl2425!$B$8:$S$327,16,0)</f>
        <v>0</v>
      </c>
      <c r="D302" s="4">
        <f>VLOOKUP(A302,[1]Tbl2425!$B$8:$S$327,17,0)</f>
        <v>0</v>
      </c>
      <c r="E302" s="5">
        <f t="shared" si="14"/>
        <v>0</v>
      </c>
      <c r="F302" s="10">
        <f>VLOOKUP(A302, [3]Sheet1!$B$5:$H$323,6,0)</f>
        <v>1</v>
      </c>
      <c r="G302" s="10">
        <f>VLOOKUP(A302, [3]Sheet1!$B$5:$H$323,7,0)</f>
        <v>0</v>
      </c>
      <c r="H302" s="5">
        <f t="shared" si="12"/>
        <v>0</v>
      </c>
      <c r="I302" s="5">
        <f t="shared" si="13"/>
        <v>0</v>
      </c>
    </row>
    <row r="303" spans="1:9" x14ac:dyDescent="0.3">
      <c r="A303" t="s">
        <v>310</v>
      </c>
      <c r="B303" t="s">
        <v>630</v>
      </c>
      <c r="C303" s="4">
        <f>VLOOKUP(A303,[1]Tbl2425!$B$8:$S$327,16,0)</f>
        <v>0</v>
      </c>
      <c r="D303" s="4">
        <f>VLOOKUP(A303,[1]Tbl2425!$B$8:$S$327,17,0)</f>
        <v>0</v>
      </c>
      <c r="E303" s="5">
        <f t="shared" si="14"/>
        <v>0</v>
      </c>
      <c r="F303" s="10">
        <f>VLOOKUP(A303, [3]Sheet1!$B$5:$H$323,6,0)</f>
        <v>1</v>
      </c>
      <c r="G303" s="10">
        <f>VLOOKUP(A303, [3]Sheet1!$B$5:$H$323,7,0)</f>
        <v>0</v>
      </c>
      <c r="H303" s="5">
        <f t="shared" si="12"/>
        <v>0</v>
      </c>
      <c r="I303" s="5">
        <f t="shared" si="13"/>
        <v>0</v>
      </c>
    </row>
    <row r="304" spans="1:9" x14ac:dyDescent="0.3">
      <c r="A304" t="s">
        <v>311</v>
      </c>
      <c r="B304" t="s">
        <v>631</v>
      </c>
      <c r="C304" s="4">
        <f>VLOOKUP(A304,[1]Tbl2425!$B$8:$S$327,16,0)</f>
        <v>0</v>
      </c>
      <c r="D304" s="4">
        <f>VLOOKUP(A304,[1]Tbl2425!$B$8:$S$327,17,0)</f>
        <v>0</v>
      </c>
      <c r="E304" s="5">
        <f t="shared" si="14"/>
        <v>0</v>
      </c>
      <c r="F304" s="10">
        <f>VLOOKUP(A304, [3]Sheet1!$B$5:$H$323,6,0)</f>
        <v>1</v>
      </c>
      <c r="G304" s="10">
        <f>VLOOKUP(A304, [3]Sheet1!$B$5:$H$323,7,0)</f>
        <v>0</v>
      </c>
      <c r="H304" s="5">
        <f t="shared" si="12"/>
        <v>0</v>
      </c>
      <c r="I304" s="5">
        <f t="shared" si="13"/>
        <v>0</v>
      </c>
    </row>
    <row r="305" spans="1:9" x14ac:dyDescent="0.3">
      <c r="A305" t="s">
        <v>312</v>
      </c>
      <c r="B305" t="s">
        <v>632</v>
      </c>
      <c r="C305" s="4">
        <f>VLOOKUP(A305,[1]Tbl2425!$B$8:$S$327,16,0)</f>
        <v>0</v>
      </c>
      <c r="D305" s="4">
        <f>VLOOKUP(A305,[1]Tbl2425!$B$8:$S$327,17,0)</f>
        <v>0</v>
      </c>
      <c r="E305" s="5">
        <f t="shared" si="14"/>
        <v>0</v>
      </c>
      <c r="F305" s="10">
        <f>VLOOKUP(A305, [3]Sheet1!$B$5:$H$323,6,0)</f>
        <v>0.75</v>
      </c>
      <c r="G305" s="10">
        <f>VLOOKUP(A305, [3]Sheet1!$B$5:$H$323,7,0)</f>
        <v>0.25</v>
      </c>
      <c r="H305" s="5">
        <f t="shared" si="12"/>
        <v>0</v>
      </c>
      <c r="I305" s="5">
        <f t="shared" si="13"/>
        <v>0</v>
      </c>
    </row>
    <row r="306" spans="1:9" x14ac:dyDescent="0.3">
      <c r="A306" t="s">
        <v>313</v>
      </c>
      <c r="B306" t="s">
        <v>633</v>
      </c>
      <c r="C306" s="4">
        <f>VLOOKUP(A306,[1]Tbl2425!$B$8:$S$327,16,0)</f>
        <v>0</v>
      </c>
      <c r="D306" s="4">
        <f>VLOOKUP(A306,[1]Tbl2425!$B$8:$S$327,17,0)</f>
        <v>0</v>
      </c>
      <c r="E306" s="5">
        <f t="shared" si="14"/>
        <v>0</v>
      </c>
      <c r="F306" s="10">
        <f>VLOOKUP(A306, [3]Sheet1!$B$5:$H$323,6,0)</f>
        <v>1</v>
      </c>
      <c r="G306" s="10">
        <f>VLOOKUP(A306, [3]Sheet1!$B$5:$H$323,7,0)</f>
        <v>0</v>
      </c>
      <c r="H306" s="5">
        <f t="shared" si="12"/>
        <v>0</v>
      </c>
      <c r="I306" s="5">
        <f t="shared" si="13"/>
        <v>0</v>
      </c>
    </row>
    <row r="307" spans="1:9" x14ac:dyDescent="0.3">
      <c r="A307" t="s">
        <v>314</v>
      </c>
      <c r="B307" t="s">
        <v>634</v>
      </c>
      <c r="C307" s="4">
        <f>VLOOKUP(A307,[1]Tbl2425!$B$8:$S$327,16,0)</f>
        <v>0</v>
      </c>
      <c r="D307" s="4">
        <f>VLOOKUP(A307,[1]Tbl2425!$B$8:$S$327,17,0)</f>
        <v>0</v>
      </c>
      <c r="E307" s="5">
        <f t="shared" si="14"/>
        <v>0</v>
      </c>
      <c r="F307" s="10">
        <f>VLOOKUP(A307, [3]Sheet1!$B$5:$H$323,6,0)</f>
        <v>1</v>
      </c>
      <c r="G307" s="10">
        <f>VLOOKUP(A307, [3]Sheet1!$B$5:$H$323,7,0)</f>
        <v>0</v>
      </c>
      <c r="H307" s="5">
        <f t="shared" si="12"/>
        <v>0</v>
      </c>
      <c r="I307" s="5">
        <f t="shared" si="13"/>
        <v>0</v>
      </c>
    </row>
    <row r="308" spans="1:9" x14ac:dyDescent="0.3">
      <c r="A308" t="s">
        <v>315</v>
      </c>
      <c r="B308" t="s">
        <v>635</v>
      </c>
      <c r="C308" s="4">
        <f>VLOOKUP(A308,[1]Tbl2425!$B$8:$S$327,16,0)</f>
        <v>0</v>
      </c>
      <c r="D308" s="4">
        <f>VLOOKUP(A308,[1]Tbl2425!$B$8:$S$327,17,0)</f>
        <v>0</v>
      </c>
      <c r="E308" s="5">
        <f t="shared" si="14"/>
        <v>0</v>
      </c>
      <c r="F308" s="10">
        <f>VLOOKUP(A308, [3]Sheet1!$B$5:$H$323,6,0)</f>
        <v>1</v>
      </c>
      <c r="G308" s="10">
        <f>VLOOKUP(A308, [3]Sheet1!$B$5:$H$323,7,0)</f>
        <v>0</v>
      </c>
      <c r="H308" s="5">
        <f t="shared" si="12"/>
        <v>0</v>
      </c>
      <c r="I308" s="5">
        <f t="shared" si="13"/>
        <v>0</v>
      </c>
    </row>
    <row r="309" spans="1:9" x14ac:dyDescent="0.3">
      <c r="A309" t="s">
        <v>316</v>
      </c>
      <c r="B309" t="s">
        <v>636</v>
      </c>
      <c r="C309" s="4">
        <f>VLOOKUP(A309,[1]Tbl2425!$B$8:$S$327,16,0)</f>
        <v>0</v>
      </c>
      <c r="D309" s="4">
        <f>VLOOKUP(A309,[1]Tbl2425!$B$8:$S$327,17,0)</f>
        <v>0</v>
      </c>
      <c r="E309" s="5">
        <f t="shared" si="14"/>
        <v>0</v>
      </c>
      <c r="F309" s="10">
        <f>VLOOKUP(A309, [3]Sheet1!$B$5:$H$323,6,0)</f>
        <v>0.8</v>
      </c>
      <c r="G309" s="10">
        <f>VLOOKUP(A309, [3]Sheet1!$B$5:$H$323,7,0)</f>
        <v>0.2</v>
      </c>
      <c r="H309" s="5">
        <f t="shared" si="12"/>
        <v>0</v>
      </c>
      <c r="I309" s="5">
        <f t="shared" si="13"/>
        <v>0</v>
      </c>
    </row>
    <row r="310" spans="1:9" x14ac:dyDescent="0.3">
      <c r="A310" t="s">
        <v>317</v>
      </c>
      <c r="B310" t="s">
        <v>637</v>
      </c>
      <c r="C310" s="4">
        <f>VLOOKUP(A310,[1]Tbl2425!$B$8:$S$327,16,0)</f>
        <v>0</v>
      </c>
      <c r="D310" s="4">
        <f>VLOOKUP(A310,[1]Tbl2425!$B$8:$S$327,17,0)</f>
        <v>-3757.81</v>
      </c>
      <c r="E310" s="5">
        <f t="shared" si="14"/>
        <v>-3757.81</v>
      </c>
      <c r="F310" s="10">
        <f>VLOOKUP(A310, [3]Sheet1!$B$5:$H$323,6,0)</f>
        <v>0</v>
      </c>
      <c r="G310" s="10">
        <f>VLOOKUP(A310, [3]Sheet1!$B$5:$H$323,7,0)</f>
        <v>1</v>
      </c>
      <c r="H310" s="5">
        <f t="shared" si="12"/>
        <v>0</v>
      </c>
      <c r="I310" s="5">
        <f t="shared" si="13"/>
        <v>-3757.81</v>
      </c>
    </row>
    <row r="311" spans="1:9" x14ac:dyDescent="0.3">
      <c r="A311" t="s">
        <v>318</v>
      </c>
      <c r="B311" t="s">
        <v>638</v>
      </c>
      <c r="C311" s="4">
        <f>VLOOKUP(A311,[1]Tbl2425!$B$8:$S$327,16,0)</f>
        <v>0</v>
      </c>
      <c r="D311" s="4">
        <f>VLOOKUP(A311,[1]Tbl2425!$B$8:$S$327,17,0)</f>
        <v>0</v>
      </c>
      <c r="E311" s="5">
        <f t="shared" si="14"/>
        <v>0</v>
      </c>
      <c r="F311" s="10">
        <f>VLOOKUP(A311, [3]Sheet1!$B$5:$H$323,6,0)</f>
        <v>1</v>
      </c>
      <c r="G311" s="10">
        <f>VLOOKUP(A311, [3]Sheet1!$B$5:$H$323,7,0)</f>
        <v>0</v>
      </c>
      <c r="H311" s="5">
        <f t="shared" si="12"/>
        <v>0</v>
      </c>
      <c r="I311" s="5">
        <f t="shared" si="13"/>
        <v>0</v>
      </c>
    </row>
    <row r="312" spans="1:9" x14ac:dyDescent="0.3">
      <c r="A312" t="s">
        <v>319</v>
      </c>
      <c r="B312" t="s">
        <v>639</v>
      </c>
      <c r="C312" s="4">
        <f>VLOOKUP(A312,[1]Tbl2425!$B$8:$S$327,16,0)</f>
        <v>0</v>
      </c>
      <c r="D312" s="4">
        <f>VLOOKUP(A312,[1]Tbl2425!$B$8:$S$327,17,0)</f>
        <v>0</v>
      </c>
      <c r="E312" s="5">
        <f t="shared" si="14"/>
        <v>0</v>
      </c>
      <c r="F312" s="10">
        <f>VLOOKUP(A312, [3]Sheet1!$B$5:$H$323,6,0)</f>
        <v>0.75</v>
      </c>
      <c r="G312" s="10">
        <f>VLOOKUP(A312, [3]Sheet1!$B$5:$H$323,7,0)</f>
        <v>0.25</v>
      </c>
      <c r="H312" s="5">
        <f t="shared" si="12"/>
        <v>0</v>
      </c>
      <c r="I312" s="5">
        <f t="shared" si="13"/>
        <v>0</v>
      </c>
    </row>
    <row r="313" spans="1:9" x14ac:dyDescent="0.3">
      <c r="A313" t="s">
        <v>320</v>
      </c>
      <c r="B313" t="s">
        <v>640</v>
      </c>
      <c r="C313" s="4">
        <f>VLOOKUP(A313,[1]Tbl2425!$B$8:$S$327,16,0)</f>
        <v>0</v>
      </c>
      <c r="D313" s="4">
        <f>VLOOKUP(A313,[1]Tbl2425!$B$8:$S$327,17,0)</f>
        <v>0</v>
      </c>
      <c r="E313" s="5">
        <f t="shared" si="14"/>
        <v>0</v>
      </c>
      <c r="F313" s="10">
        <f>VLOOKUP(A313, [3]Sheet1!$B$5:$H$323,6,0)</f>
        <v>1</v>
      </c>
      <c r="G313" s="10">
        <f>VLOOKUP(A313, [3]Sheet1!$B$5:$H$323,7,0)</f>
        <v>0</v>
      </c>
      <c r="H313" s="5">
        <f t="shared" si="12"/>
        <v>0</v>
      </c>
      <c r="I313" s="5">
        <f t="shared" si="13"/>
        <v>0</v>
      </c>
    </row>
    <row r="314" spans="1:9" x14ac:dyDescent="0.3">
      <c r="A314" t="s">
        <v>321</v>
      </c>
      <c r="B314" t="s">
        <v>641</v>
      </c>
      <c r="C314" s="4">
        <f>VLOOKUP(A314,[1]Tbl2425!$B$8:$S$327,16,0)</f>
        <v>0</v>
      </c>
      <c r="D314" s="4">
        <f>VLOOKUP(A314,[1]Tbl2425!$B$8:$S$327,17,0)</f>
        <v>0</v>
      </c>
      <c r="E314" s="5">
        <f t="shared" si="14"/>
        <v>0</v>
      </c>
      <c r="F314" s="10">
        <f>VLOOKUP(A314, [3]Sheet1!$B$5:$H$323,6,0)</f>
        <v>1</v>
      </c>
      <c r="G314" s="10">
        <f>VLOOKUP(A314, [3]Sheet1!$B$5:$H$323,7,0)</f>
        <v>0</v>
      </c>
      <c r="H314" s="5">
        <f t="shared" si="12"/>
        <v>0</v>
      </c>
      <c r="I314" s="5">
        <f t="shared" si="13"/>
        <v>0</v>
      </c>
    </row>
    <row r="315" spans="1:9" x14ac:dyDescent="0.3">
      <c r="A315" t="s">
        <v>322</v>
      </c>
      <c r="B315" t="s">
        <v>642</v>
      </c>
      <c r="C315" s="4">
        <f>VLOOKUP(A315,[1]Tbl2425!$B$8:$S$327,16,0)</f>
        <v>0</v>
      </c>
      <c r="D315" s="4">
        <f>VLOOKUP(A315,[1]Tbl2425!$B$8:$S$327,17,0)</f>
        <v>0</v>
      </c>
      <c r="E315" s="5">
        <f t="shared" si="14"/>
        <v>0</v>
      </c>
      <c r="F315" s="10">
        <f>VLOOKUP(A315, [3]Sheet1!$B$5:$H$323,6,0)</f>
        <v>0.9</v>
      </c>
      <c r="G315" s="10">
        <f>VLOOKUP(A315, [3]Sheet1!$B$5:$H$323,7,0)</f>
        <v>0.1</v>
      </c>
      <c r="H315" s="5">
        <f t="shared" si="12"/>
        <v>0</v>
      </c>
      <c r="I315" s="5">
        <f t="shared" si="13"/>
        <v>0</v>
      </c>
    </row>
    <row r="316" spans="1:9" x14ac:dyDescent="0.3">
      <c r="A316" t="s">
        <v>323</v>
      </c>
      <c r="B316" t="s">
        <v>643</v>
      </c>
      <c r="C316" s="4">
        <f>VLOOKUP(A316,[1]Tbl2425!$B$8:$S$327,16,0)</f>
        <v>-3632.09</v>
      </c>
      <c r="D316" s="4">
        <f>VLOOKUP(A316,[1]Tbl2425!$B$8:$S$327,17,0)</f>
        <v>0</v>
      </c>
      <c r="E316" s="5">
        <f t="shared" si="14"/>
        <v>-3632.09</v>
      </c>
      <c r="F316" s="10">
        <f>VLOOKUP(A316, [3]Sheet1!$B$5:$H$323,6,0)</f>
        <v>0.75</v>
      </c>
      <c r="G316" s="10">
        <f>VLOOKUP(A316, [3]Sheet1!$B$5:$H$323,7,0)</f>
        <v>0.25</v>
      </c>
      <c r="H316" s="5">
        <f t="shared" si="12"/>
        <v>-2724.0675000000001</v>
      </c>
      <c r="I316" s="5">
        <f t="shared" si="13"/>
        <v>-908.02250000000004</v>
      </c>
    </row>
    <row r="317" spans="1:9" x14ac:dyDescent="0.3">
      <c r="A317" t="s">
        <v>324</v>
      </c>
      <c r="B317" t="s">
        <v>644</v>
      </c>
      <c r="C317" s="4">
        <f>VLOOKUP(A317,[1]Tbl2425!$B$8:$S$327,16,0)</f>
        <v>0</v>
      </c>
      <c r="D317" s="4">
        <f>VLOOKUP(A317,[1]Tbl2425!$B$8:$S$327,17,0)</f>
        <v>0</v>
      </c>
      <c r="E317" s="5">
        <f t="shared" si="14"/>
        <v>0</v>
      </c>
      <c r="F317" s="10">
        <f>VLOOKUP(A317, [3]Sheet1!$B$5:$H$323,6,0)</f>
        <v>0.8</v>
      </c>
      <c r="G317" s="10">
        <f>VLOOKUP(A317, [3]Sheet1!$B$5:$H$323,7,0)</f>
        <v>0.2</v>
      </c>
      <c r="H317" s="5">
        <f t="shared" si="12"/>
        <v>0</v>
      </c>
      <c r="I317" s="5">
        <f t="shared" si="13"/>
        <v>0</v>
      </c>
    </row>
    <row r="318" spans="1:9" x14ac:dyDescent="0.3">
      <c r="A318" t="s">
        <v>325</v>
      </c>
      <c r="B318" t="s">
        <v>645</v>
      </c>
      <c r="C318" s="4">
        <f>VLOOKUP(A318,[1]Tbl2425!$B$8:$S$327,16,0)</f>
        <v>0</v>
      </c>
      <c r="D318" s="4">
        <f>VLOOKUP(A318,[1]Tbl2425!$B$8:$S$327,17,0)</f>
        <v>0</v>
      </c>
      <c r="E318" s="5">
        <f t="shared" si="14"/>
        <v>0</v>
      </c>
      <c r="F318" s="10">
        <f>VLOOKUP(A318, [3]Sheet1!$B$5:$H$323,6,0)</f>
        <v>0.6</v>
      </c>
      <c r="G318" s="10">
        <f>VLOOKUP(A318, [3]Sheet1!$B$5:$H$323,7,0)</f>
        <v>0.4</v>
      </c>
      <c r="H318" s="5">
        <f t="shared" si="12"/>
        <v>0</v>
      </c>
      <c r="I318" s="5">
        <f t="shared" si="13"/>
        <v>0</v>
      </c>
    </row>
    <row r="319" spans="1:9" x14ac:dyDescent="0.3">
      <c r="A319" t="s">
        <v>326</v>
      </c>
      <c r="B319" t="s">
        <v>646</v>
      </c>
      <c r="C319" s="4">
        <f>VLOOKUP(A319,[1]Tbl2425!$B$8:$S$327,16,0)</f>
        <v>0</v>
      </c>
      <c r="D319" s="4">
        <f>VLOOKUP(A319,[1]Tbl2425!$B$8:$S$327,17,0)</f>
        <v>0</v>
      </c>
      <c r="E319" s="5">
        <f t="shared" si="14"/>
        <v>0</v>
      </c>
      <c r="F319" s="10">
        <f>VLOOKUP(A319, [3]Sheet1!$B$5:$H$323,6,0)</f>
        <v>1</v>
      </c>
      <c r="G319" s="10">
        <f>VLOOKUP(A319, [3]Sheet1!$B$5:$H$323,7,0)</f>
        <v>0</v>
      </c>
      <c r="H319" s="5">
        <f t="shared" si="12"/>
        <v>0</v>
      </c>
      <c r="I319" s="5">
        <f t="shared" si="13"/>
        <v>0</v>
      </c>
    </row>
    <row r="320" spans="1:9" ht="15" thickBot="1" x14ac:dyDescent="0.35">
      <c r="A320" s="17" t="s">
        <v>327</v>
      </c>
      <c r="B320" s="17" t="s">
        <v>647</v>
      </c>
      <c r="C320" s="4">
        <f>VLOOKUP(A320,[1]Tbl2425!$B$8:$S$327,16,0)</f>
        <v>0</v>
      </c>
      <c r="D320" s="4">
        <f>VLOOKUP(A320,[1]Tbl2425!$B$8:$S$327,17,0)</f>
        <v>0</v>
      </c>
      <c r="E320" s="19">
        <f t="shared" si="14"/>
        <v>0</v>
      </c>
      <c r="F320" s="10">
        <f>VLOOKUP(A320, [3]Sheet1!$B$5:$H$323,6,0)</f>
        <v>1</v>
      </c>
      <c r="G320" s="10">
        <f>VLOOKUP(A320, [3]Sheet1!$B$5:$H$323,7,0)</f>
        <v>0</v>
      </c>
      <c r="H320" s="19">
        <f t="shared" si="12"/>
        <v>0</v>
      </c>
      <c r="I320" s="19">
        <f t="shared" si="13"/>
        <v>0</v>
      </c>
    </row>
    <row r="321" spans="1:9" ht="15" thickTop="1" x14ac:dyDescent="0.3">
      <c r="A321" t="s">
        <v>328</v>
      </c>
      <c r="B321" t="s">
        <v>648</v>
      </c>
      <c r="C321" s="4">
        <f>VLOOKUP(A321,[1]Tbl2425!$B$8:$S$327,16,0)</f>
        <v>-293736.84000000003</v>
      </c>
      <c r="D321" s="4">
        <f>VLOOKUP(A321,[1]Tbl2425!$B$8:$S$327,17,0)</f>
        <v>-267247.27999999997</v>
      </c>
      <c r="E321" s="5">
        <f t="shared" si="14"/>
        <v>-560984.12</v>
      </c>
      <c r="F321" s="22"/>
      <c r="G321" s="22"/>
      <c r="H321" s="5"/>
      <c r="I321" s="5"/>
    </row>
    <row r="322" spans="1:9" s="7" customFormat="1" x14ac:dyDescent="0.3">
      <c r="A322" s="7" t="s">
        <v>651</v>
      </c>
      <c r="C322" s="8">
        <f>SUM(C2:C320)</f>
        <v>-293736.84000000003</v>
      </c>
      <c r="D322" s="8">
        <f>SUM(D2:D320)</f>
        <v>-267247.27999999997</v>
      </c>
      <c r="E322" s="8">
        <f t="shared" ref="E322:I322" si="15">SUM(E2:E320)</f>
        <v>-560984.12000000011</v>
      </c>
      <c r="F322" s="12">
        <f>AVERAGE(F2:F320)</f>
        <v>0.82275235109717837</v>
      </c>
      <c r="G322" s="12">
        <f t="shared" ref="G322" si="16">AVERAGE(G2:G320)</f>
        <v>0.1772476489028213</v>
      </c>
      <c r="H322" s="8">
        <f t="shared" si="15"/>
        <v>-305882.24709999998</v>
      </c>
      <c r="I322" s="8">
        <f t="shared" si="15"/>
        <v>-255101.87289999999</v>
      </c>
    </row>
    <row r="323" spans="1:9" x14ac:dyDescent="0.3">
      <c r="C323" s="6"/>
      <c r="D323" s="6"/>
      <c r="F323" s="11"/>
      <c r="G323" s="11"/>
    </row>
    <row r="324" spans="1:9" x14ac:dyDescent="0.3">
      <c r="C324" s="6"/>
      <c r="D324" s="6"/>
      <c r="F324" s="11"/>
      <c r="G324" s="11"/>
    </row>
  </sheetData>
  <autoFilter ref="A1:I322" xr:uid="{8BF948EA-ED60-4529-960E-7A5F1C7DC15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Carryover</vt:lpstr>
      <vt:lpstr>Recovery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McDonald</dc:creator>
  <cp:lastModifiedBy>Jackie McDonald</cp:lastModifiedBy>
  <dcterms:created xsi:type="dcterms:W3CDTF">2026-01-22T17:16:05Z</dcterms:created>
  <dcterms:modified xsi:type="dcterms:W3CDTF">2026-01-26T20:49:16Z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2026-01-22T17:35:33Z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7a347679-6994-4fee-8953-8b3984ca2900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