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S:\Apportionment_NEW\Levy and LEA\2026\2026 Publications\Web Files\"/>
    </mc:Choice>
  </mc:AlternateContent>
  <xr:revisionPtr revIDLastSave="0" documentId="13_ncr:1_{CDD608AE-0A85-49C9-B43E-5A45F9B423FE}" xr6:coauthVersionLast="47" xr6:coauthVersionMax="47" xr10:uidLastSave="{00000000-0000-0000-0000-000000000000}"/>
  <bookViews>
    <workbookView xWindow="-108" yWindow="-108" windowWidth="23256" windowHeight="12456" xr2:uid="{E6667BEC-FDD9-41CB-983E-DB53CAA9724A}"/>
  </bookViews>
  <sheets>
    <sheet name="Table1(26)Table" sheetId="1" r:id="rId1"/>
  </sheets>
  <definedNames>
    <definedName name="__123Graph_A" hidden="1">#REF!</definedName>
    <definedName name="__123Graph_AGRAPH2A" hidden="1">#REF!</definedName>
    <definedName name="__123Graph_AGRAPH2B" hidden="1">#REF!</definedName>
    <definedName name="__123Graph_CGRAPH2A" hidden="1">#REF!</definedName>
    <definedName name="__123Graph_CGRAPH2B" hidden="1">#REF!</definedName>
    <definedName name="__123Graph_X" hidden="1">#REF!</definedName>
    <definedName name="__123Graph_XGRAPH2A" hidden="1">#REF!</definedName>
    <definedName name="__123Graph_XGRAPH2B" hidden="1">#REF!</definedName>
    <definedName name="__123Graph_XLEVRATE" hidden="1">#REF!</definedName>
    <definedName name="__123Graph_XLEVREVPP" hidden="1">#REF!</definedName>
    <definedName name="_1__123Graph_AA_\GRAPH2A.PIC" hidden="1">#REF!</definedName>
    <definedName name="_2__123Graph_CA_\GRAPH2A.PIC" hidden="1">#REF!</definedName>
    <definedName name="_3__123Graph_XA_\GRAPH2A.PIC" hidden="1">#REF!</definedName>
    <definedName name="_xlnm._FilterDatabase" localSheetId="0" hidden="1">'Table1(26)Table'!#REF!</definedName>
    <definedName name="_Order1" hidden="1">255</definedName>
    <definedName name="_Order2" hidden="1">255</definedName>
    <definedName name="_Sort" hidden="1">#REF!</definedName>
    <definedName name="COUNTY">#REF!</definedName>
    <definedName name="_xlnm.Print_Area">#REF!</definedName>
    <definedName name="_xlnm.Print_Titles" localSheetId="0">'Table1(26)Table'!$3:$3</definedName>
    <definedName name="_xlnm.Print_Titles">#N/A</definedName>
    <definedName name="SPACE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1" l="1"/>
  <c r="C49" i="1" s="1"/>
  <c r="H48" i="1"/>
  <c r="C48" i="1" s="1"/>
  <c r="H47" i="1"/>
  <c r="C47" i="1" s="1"/>
  <c r="I46" i="1"/>
  <c r="D46" i="1" s="1"/>
  <c r="H46" i="1"/>
  <c r="C46" i="1" s="1"/>
  <c r="I45" i="1"/>
  <c r="D45" i="1" s="1"/>
  <c r="H45" i="1"/>
  <c r="C45" i="1" s="1"/>
  <c r="I44" i="1"/>
  <c r="H44" i="1"/>
  <c r="D44" i="1"/>
</calcChain>
</file>

<file path=xl/sharedStrings.xml><?xml version="1.0" encoding="utf-8"?>
<sst xmlns="http://schemas.openxmlformats.org/spreadsheetml/2006/main" count="39" uniqueCount="39">
  <si>
    <t>Collection Year</t>
  </si>
  <si>
    <t xml:space="preserve">   Final Levy Approvals</t>
  </si>
  <si>
    <t># of 
Approval Districts</t>
  </si>
  <si>
    <t>FTE Students
for Approvals</t>
  </si>
  <si>
    <t>Final Levy Failures</t>
  </si>
  <si>
    <t># of
Failure
Districts</t>
  </si>
  <si>
    <t>FTE
Students for Failures</t>
  </si>
  <si>
    <t>No Levy Submitted # of Districts</t>
  </si>
  <si>
    <t>FTE Students for No Submission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</si>
  <si>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</si>
  <si>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</si>
  <si>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</si>
  <si>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</si>
  <si>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</si>
  <si>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</si>
  <si>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</si>
  <si>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</si>
  <si>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</si>
  <si>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</si>
  <si>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</si>
  <si>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</si>
  <si>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</si>
  <si>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</si>
  <si>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</si>
  <si>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</si>
  <si>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</si>
  <si>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</si>
  <si>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</si>
  <si>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</si>
  <si>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</si>
  <si>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</si>
  <si>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</si>
  <si>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</si>
  <si>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</si>
  <si>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</si>
  <si>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</si>
  <si>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</si>
  <si>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 xml:space="preserve">  *   Levy election results are those reported to OSPI by county auditors.  </t>
  </si>
  <si>
    <t>Excess General Fund and Enrichment Levy Election History 1999-2026 Collections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</si>
</sst>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[$-409]mmm\-yy;@"/>
  </numFmts>
  <fonts count="7">
    <font>
      <sz val="8"/>
      <name val="Arial MT"/>
    </font>
    <font>
      <b/>
      <sz val="12"/>
      <color theme="0"/>
      <name val="Aptos Narrow"/>
      <family val="2"/>
      <scheme val="minor"/>
    </font>
    <font>
      <sz val="12"/>
      <color theme="0"/>
      <name val="Segoe UI"/>
      <family val="2"/>
    </font>
    <font>
      <b/>
      <sz val="12"/>
      <name val="Aptos Narrow"/>
      <family val="2"/>
      <scheme val="minor"/>
    </font>
    <font>
      <sz val="12"/>
      <name val="Aptos Narrow"/>
      <family val="2"/>
      <scheme val="minor"/>
    </font>
    <font>
      <sz val="12"/>
      <color rgb="FF000000"/>
      <name val="Aptos Narrow"/>
      <family val="2"/>
      <scheme val="minor"/>
    </font>
    <font>
      <b/>
      <sz val="20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5666B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quotePrefix="1" applyFont="1" applyAlignment="1">
      <alignment horizontal="right"/>
    </xf>
    <xf numFmtId="0" fontId="4" fillId="0" borderId="2" xfId="0" applyFont="1" applyBorder="1" applyAlignment="1">
      <alignment horizontal="center"/>
    </xf>
    <xf numFmtId="37" fontId="4" fillId="0" borderId="2" xfId="0" applyNumberFormat="1" applyFont="1" applyBorder="1"/>
    <xf numFmtId="3" fontId="5" fillId="0" borderId="3" xfId="0" applyNumberFormat="1" applyFont="1" applyBorder="1" applyAlignment="1">
      <alignment vertical="center"/>
    </xf>
    <xf numFmtId="37" fontId="5" fillId="0" borderId="2" xfId="0" applyNumberFormat="1" applyFont="1" applyBorder="1" applyAlignment="1">
      <alignment vertical="center"/>
    </xf>
    <xf numFmtId="3" fontId="4" fillId="0" borderId="2" xfId="0" applyNumberFormat="1" applyFont="1" applyBorder="1"/>
    <xf numFmtId="3" fontId="4" fillId="0" borderId="0" xfId="0" applyNumberFormat="1" applyFont="1"/>
    <xf numFmtId="0" fontId="4" fillId="0" borderId="4" xfId="0" applyFont="1" applyBorder="1" applyAlignment="1">
      <alignment horizontal="center"/>
    </xf>
    <xf numFmtId="37" fontId="4" fillId="0" borderId="4" xfId="0" applyNumberFormat="1" applyFont="1" applyBorder="1"/>
    <xf numFmtId="37" fontId="5" fillId="0" borderId="4" xfId="0" applyNumberFormat="1" applyFont="1" applyBorder="1" applyAlignment="1">
      <alignment vertical="center"/>
    </xf>
    <xf numFmtId="3" fontId="4" fillId="0" borderId="4" xfId="0" applyNumberFormat="1" applyFont="1" applyBorder="1"/>
    <xf numFmtId="164" fontId="0" fillId="0" borderId="0" xfId="0" applyNumberFormat="1"/>
    <xf numFmtId="0" fontId="1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3" fontId="5" fillId="0" borderId="5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numFmt numFmtId="5" formatCode="#,##0_);\(#,##0\)"/>
      <alignment horizontal="general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numFmt numFmtId="5" formatCode="#,##0_);\(#,##0\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ptos Narrow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Aptos Narrow"/>
        <family val="2"/>
        <scheme val="minor"/>
      </font>
      <fill>
        <patternFill patternType="solid">
          <fgColor indexed="64"/>
          <bgColor rgb="FF05666B"/>
        </patternFill>
      </fill>
      <alignment horizontal="center" vertical="bottom" textRotation="0" wrapText="1" indent="0" justifyLastLine="0" shrinkToFit="0" readingOrder="0"/>
    </dxf>
    <dxf>
      <font>
        <b/>
        <i val="0"/>
        <strike val="0"/>
      </font>
      <fill>
        <patternFill>
          <bgColor theme="6" tint="-0.49998474074526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OSPI Table" pivot="0" count="2" xr9:uid="{EA5434CF-7B55-4862-9268-624A40E81420}">
      <tableStyleElement type="wholeTable" dxfId="14"/>
      <tableStyleElement type="headerRow" dxfId="13"/>
    </tableStyle>
  </tableStyles>
  <colors>
    <mruColors>
      <color rgb="FF05666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aseline="0"/>
              <a:t>Excess General Fund and Enrichment Levy Election Results</a:t>
            </a:r>
          </a:p>
        </c:rich>
      </c:tx>
      <c:layout>
        <c:manualLayout>
          <c:xMode val="edge"/>
          <c:yMode val="edge"/>
          <c:x val="0.24047195158610501"/>
          <c:y val="2.93099722254115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186427645911352"/>
          <c:y val="9.0399804746298398E-2"/>
          <c:w val="0.86739089575828343"/>
          <c:h val="0.77293863942682839"/>
        </c:manualLayout>
      </c:layout>
      <c:barChart>
        <c:barDir val="col"/>
        <c:grouping val="clustered"/>
        <c:varyColors val="0"/>
        <c:ser>
          <c:idx val="1"/>
          <c:order val="1"/>
          <c:tx>
            <c:v>Voter Approved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'Table1(26)Table'!$A$4:$A$55</c:f>
              <c:strCach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strCache>
            </c:strRef>
          </c:cat>
          <c:val>
            <c:numRef>
              <c:f>'Table1(26)Table'!$B$4:$B$55</c:f>
              <c:numCache>
                <c:formatCode>#,##0_);\(#,##0\)</c:formatCode>
                <c:ptCount val="28"/>
                <c:pt idx="0">
                  <c:v>940765937</c:v>
                </c:pt>
                <c:pt idx="1">
                  <c:v>1030873759</c:v>
                </c:pt>
                <c:pt idx="2">
                  <c:v>1088088126</c:v>
                </c:pt>
                <c:pt idx="3">
                  <c:v>1143919081</c:v>
                </c:pt>
                <c:pt idx="4">
                  <c:v>1212816864</c:v>
                </c:pt>
                <c:pt idx="5">
                  <c:v>1268819341</c:v>
                </c:pt>
                <c:pt idx="6">
                  <c:v>1317841524</c:v>
                </c:pt>
                <c:pt idx="7">
                  <c:v>1380248875</c:v>
                </c:pt>
                <c:pt idx="8">
                  <c:v>1459700998</c:v>
                </c:pt>
                <c:pt idx="9">
                  <c:v>1549670919</c:v>
                </c:pt>
                <c:pt idx="10">
                  <c:v>1674487111</c:v>
                </c:pt>
                <c:pt idx="11">
                  <c:v>1791463918</c:v>
                </c:pt>
                <c:pt idx="12">
                  <c:v>1945703236</c:v>
                </c:pt>
                <c:pt idx="13">
                  <c:v>2046703841</c:v>
                </c:pt>
                <c:pt idx="14">
                  <c:v>2184995410</c:v>
                </c:pt>
                <c:pt idx="15">
                  <c:v>2257657771</c:v>
                </c:pt>
                <c:pt idx="16">
                  <c:v>2338026390</c:v>
                </c:pt>
                <c:pt idx="17">
                  <c:v>2405746819</c:v>
                </c:pt>
                <c:pt idx="18">
                  <c:v>2527706168</c:v>
                </c:pt>
                <c:pt idx="19">
                  <c:v>2606634102</c:v>
                </c:pt>
                <c:pt idx="20">
                  <c:v>2243795589</c:v>
                </c:pt>
                <c:pt idx="21">
                  <c:v>2276315760</c:v>
                </c:pt>
                <c:pt idx="22">
                  <c:v>2380406000</c:v>
                </c:pt>
                <c:pt idx="23">
                  <c:v>2547417684</c:v>
                </c:pt>
                <c:pt idx="24">
                  <c:v>2559873129</c:v>
                </c:pt>
                <c:pt idx="25">
                  <c:v>2749004491</c:v>
                </c:pt>
                <c:pt idx="26">
                  <c:v>2938619519</c:v>
                </c:pt>
                <c:pt idx="27">
                  <c:v>3117794037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7-4B31-96A7-30D4872BC98C}"/>
            </c:ext>
          </c:extLst>
        </c:ser>
        <c:ser>
          <c:idx val="2"/>
          <c:order val="2"/>
          <c:tx>
            <c:v>Final Failures</c:v>
          </c:tx>
          <c:spPr>
            <a:solidFill>
              <a:srgbClr val="05666B"/>
            </a:solidFill>
            <a:ln>
              <a:noFill/>
            </a:ln>
            <a:effectLst/>
          </c:spPr>
          <c:invertIfNegative val="0"/>
          <c:cat>
            <c:strRef>
              <c:f>'Table1(26)Table'!$A$4:$A$55</c:f>
              <c:strCache>
                <c:ptCount val="28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  <c:pt idx="27">
                  <c:v>2026</c:v>
                </c:pt>
              </c:strCache>
            </c:strRef>
          </c:cat>
          <c:val>
            <c:numRef>
              <c:f>'Table1(26)Table'!$E$4:$E$55</c:f>
              <c:numCache>
                <c:formatCode>#,##0_);\(#,##0\)</c:formatCode>
                <c:ptCount val="28"/>
                <c:pt idx="0">
                  <c:v>38481902</c:v>
                </c:pt>
                <c:pt idx="1">
                  <c:v>1268399</c:v>
                </c:pt>
                <c:pt idx="2">
                  <c:v>13438599</c:v>
                </c:pt>
                <c:pt idx="3">
                  <c:v>3533559</c:v>
                </c:pt>
                <c:pt idx="4">
                  <c:v>1907738</c:v>
                </c:pt>
                <c:pt idx="5">
                  <c:v>482851</c:v>
                </c:pt>
                <c:pt idx="6">
                  <c:v>3338000</c:v>
                </c:pt>
                <c:pt idx="7">
                  <c:v>3947759</c:v>
                </c:pt>
                <c:pt idx="8">
                  <c:v>16940636</c:v>
                </c:pt>
                <c:pt idx="9">
                  <c:v>225000</c:v>
                </c:pt>
                <c:pt idx="10">
                  <c:v>347952</c:v>
                </c:pt>
                <c:pt idx="11">
                  <c:v>349181</c:v>
                </c:pt>
                <c:pt idx="12">
                  <c:v>0</c:v>
                </c:pt>
                <c:pt idx="13">
                  <c:v>245000</c:v>
                </c:pt>
                <c:pt idx="14">
                  <c:v>838000</c:v>
                </c:pt>
                <c:pt idx="15">
                  <c:v>0</c:v>
                </c:pt>
                <c:pt idx="16">
                  <c:v>117000</c:v>
                </c:pt>
                <c:pt idx="17">
                  <c:v>117000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22016023</c:v>
                </c:pt>
                <c:pt idx="23">
                  <c:v>0</c:v>
                </c:pt>
                <c:pt idx="24">
                  <c:v>48415780</c:v>
                </c:pt>
                <c:pt idx="25">
                  <c:v>12600000</c:v>
                </c:pt>
                <c:pt idx="26">
                  <c:v>29736724</c:v>
                </c:pt>
                <c:pt idx="27">
                  <c:v>57718552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1-B337-4B31-96A7-30D4872BC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50827080"/>
        <c:axId val="55082806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'Table1(26)Table'!$A$3</c15:sqref>
                        </c15:formulaRef>
                      </c:ext>
                    </c:extLst>
                    <c:strCache>
                      <c:ptCount val="1"/>
                      <c:pt idx="0">
                        <c:v>Collection Year</c:v>
                      </c:pt>
                    </c:strCache>
                  </c:strRef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'Table1(26)Table'!$A$4:$A$55</c15:sqref>
                        </c15:formulaRef>
                      </c:ext>
                    </c:extLst>
                    <c:strCach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'Table1(26)Table'!$A$4:$A$55</c15:sqref>
                        </c15:formulaRef>
                      </c:ext>
                    </c:extLst>
                    <c:numCache>
                      <c:formatCode>General</c:formatCode>
                      <c:ptCount val="28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337-4B31-96A7-30D4872BC98C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'Table1(26)Table'!$D$3</c15:sqref>
                        </c15:formulaRef>
                      </c:ext>
                    </c:extLst>
                    <c:strCache>
                      <c:ptCount val="1"/>
                      <c:pt idx="0">
                        <c:v>FTE Students
for Approvals</c:v>
                      </c:pt>
                    </c:strCache>
                  </c:strRef>
                </c:tx>
                <c:spPr>
                  <a:solidFill>
                    <a:schemeClr val="accent2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'Table1(26)Table'!$A$4:$A$55</c15:sqref>
                        </c15:formulaRef>
                      </c:ext>
                    </c:extLst>
                    <c:strCach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'Table1(26)Table'!$D$4:$D$55</c15:sqref>
                        </c15:formulaRef>
                      </c:ext>
                    </c:extLst>
                    <c:numCache>
                      <c:formatCode>#,##0_);\(#,##0\)</c:formatCode>
                      <c:ptCount val="28"/>
                      <c:pt idx="0">
                        <c:v>876969</c:v>
                      </c:pt>
                      <c:pt idx="1">
                        <c:v>925408</c:v>
                      </c:pt>
                      <c:pt idx="2">
                        <c:v>924412</c:v>
                      </c:pt>
                      <c:pt idx="3">
                        <c:v>943501</c:v>
                      </c:pt>
                      <c:pt idx="4">
                        <c:v>950886</c:v>
                      </c:pt>
                      <c:pt idx="5">
                        <c:v>954634</c:v>
                      </c:pt>
                      <c:pt idx="6">
                        <c:v>954829</c:v>
                      </c:pt>
                      <c:pt idx="7">
                        <c:v>958744</c:v>
                      </c:pt>
                      <c:pt idx="8">
                        <c:v>954904</c:v>
                      </c:pt>
                      <c:pt idx="9">
                        <c:v>971021</c:v>
                      </c:pt>
                      <c:pt idx="10">
                        <c:v>973207</c:v>
                      </c:pt>
                      <c:pt idx="11">
                        <c:v>978615</c:v>
                      </c:pt>
                      <c:pt idx="12">
                        <c:v>985392</c:v>
                      </c:pt>
                      <c:pt idx="13">
                        <c:v>989503</c:v>
                      </c:pt>
                      <c:pt idx="14">
                        <c:v>996367</c:v>
                      </c:pt>
                      <c:pt idx="15">
                        <c:v>1002108</c:v>
                      </c:pt>
                      <c:pt idx="16">
                        <c:v>1020049</c:v>
                      </c:pt>
                      <c:pt idx="17">
                        <c:v>1032426</c:v>
                      </c:pt>
                      <c:pt idx="18">
                        <c:v>1056078</c:v>
                      </c:pt>
                      <c:pt idx="19">
                        <c:v>1078173.8700000006</c:v>
                      </c:pt>
                      <c:pt idx="20">
                        <c:v>1088229</c:v>
                      </c:pt>
                      <c:pt idx="21">
                        <c:v>1090493.7100000007</c:v>
                      </c:pt>
                      <c:pt idx="22">
                        <c:v>1090236.3599999996</c:v>
                      </c:pt>
                      <c:pt idx="23">
                        <c:v>1057090.6200000003</c:v>
                      </c:pt>
                      <c:pt idx="24">
                        <c:v>1024316.7700000003</c:v>
                      </c:pt>
                      <c:pt idx="25">
                        <c:v>1053172.0999999994</c:v>
                      </c:pt>
                      <c:pt idx="26">
                        <c:v>1048010.7499999999</c:v>
                      </c:pt>
                      <c:pt idx="27">
                        <c:v>1042942.1300000007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B337-4B31-96A7-30D4872BC98C}"/>
                  </c:ext>
                </c:extLst>
              </c15:ser>
            </c15:filteredBarSeries>
            <c15:filteredBar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'Table1(26)Table'!$G$3</c15:sqref>
                        </c15:formulaRef>
                      </c:ext>
                    </c:extLst>
                    <c:strCache>
                      <c:ptCount val="1"/>
                      <c:pt idx="0">
                        <c:v>FTE
Students for Failures</c:v>
                      </c:pt>
                    </c:strCache>
                  </c:strRef>
                </c:tx>
                <c:spPr>
                  <a:solidFill>
                    <a:schemeClr val="accent4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'Table1(26)Table'!$A$4:$A$55</c15:sqref>
                        </c15:formulaRef>
                      </c:ext>
                    </c:extLst>
                    <c:strCach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'Table1(26)Table'!$G$4:$G$55</c15:sqref>
                        </c15:formulaRef>
                      </c:ext>
                    </c:extLst>
                    <c:numCache>
                      <c:formatCode>#,##0_);\(#,##0\)</c:formatCode>
                      <c:ptCount val="28"/>
                      <c:pt idx="0">
                        <c:v>40562</c:v>
                      </c:pt>
                      <c:pt idx="1">
                        <c:v>2782</c:v>
                      </c:pt>
                      <c:pt idx="2">
                        <c:v>17258</c:v>
                      </c:pt>
                      <c:pt idx="3">
                        <c:v>4038</c:v>
                      </c:pt>
                      <c:pt idx="4">
                        <c:v>2235</c:v>
                      </c:pt>
                      <c:pt idx="5">
                        <c:v>576</c:v>
                      </c:pt>
                      <c:pt idx="6">
                        <c:v>3762</c:v>
                      </c:pt>
                      <c:pt idx="7">
                        <c:v>4109</c:v>
                      </c:pt>
                      <c:pt idx="8">
                        <c:v>14550</c:v>
                      </c:pt>
                      <c:pt idx="9">
                        <c:v>80</c:v>
                      </c:pt>
                      <c:pt idx="10">
                        <c:v>66</c:v>
                      </c:pt>
                      <c:pt idx="11">
                        <c:v>61</c:v>
                      </c:pt>
                      <c:pt idx="12">
                        <c:v>0</c:v>
                      </c:pt>
                      <c:pt idx="13">
                        <c:v>157</c:v>
                      </c:pt>
                      <c:pt idx="14">
                        <c:v>369</c:v>
                      </c:pt>
                      <c:pt idx="15">
                        <c:v>0</c:v>
                      </c:pt>
                      <c:pt idx="16">
                        <c:v>120</c:v>
                      </c:pt>
                      <c:pt idx="17">
                        <c:v>95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25957.09</c:v>
                      </c:pt>
                      <c:pt idx="23">
                        <c:v>72858.670000000027</c:v>
                      </c:pt>
                      <c:pt idx="24">
                        <c:v>29015.18</c:v>
                      </c:pt>
                      <c:pt idx="25">
                        <c:v>5769.4400000000005</c:v>
                      </c:pt>
                      <c:pt idx="26">
                        <c:v>180951.26999999993</c:v>
                      </c:pt>
                      <c:pt idx="27">
                        <c:v>181971.68999999994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B337-4B31-96A7-30D4872BC98C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'Table1(26)Table'!$I$3</c15:sqref>
                        </c15:formulaRef>
                      </c:ext>
                    </c:extLst>
                    <c:strCache>
                      <c:ptCount val="1"/>
                      <c:pt idx="0">
                        <c:v>FTE Students for No Submission</c:v>
                      </c:pt>
                    </c:strCache>
                  </c:strRef>
                </c:tx>
                <c:spPr>
                  <a:solidFill>
                    <a:schemeClr val="accent6">
                      <a:lumMod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'Table1(26)Table'!$A$4:$A$55</c15:sqref>
                        </c15:formulaRef>
                      </c:ext>
                    </c:extLst>
                    <c:strCache>
                      <c:ptCount val="28"/>
                      <c:pt idx="0">
                        <c:v>1999</c:v>
                      </c:pt>
                      <c:pt idx="1">
                        <c:v>2000</c:v>
                      </c:pt>
                      <c:pt idx="2">
                        <c:v>2001</c:v>
                      </c:pt>
                      <c:pt idx="3">
                        <c:v>2002</c:v>
                      </c:pt>
                      <c:pt idx="4">
                        <c:v>2003</c:v>
                      </c:pt>
                      <c:pt idx="5">
                        <c:v>2004</c:v>
                      </c:pt>
                      <c:pt idx="6">
                        <c:v>2005</c:v>
                      </c:pt>
                      <c:pt idx="7">
                        <c:v>2006</c:v>
                      </c:pt>
                      <c:pt idx="8">
                        <c:v>2007</c:v>
                      </c:pt>
                      <c:pt idx="9">
                        <c:v>2008</c:v>
                      </c:pt>
                      <c:pt idx="10">
                        <c:v>2009</c:v>
                      </c:pt>
                      <c:pt idx="11">
                        <c:v>2010</c:v>
                      </c:pt>
                      <c:pt idx="12">
                        <c:v>2011</c:v>
                      </c:pt>
                      <c:pt idx="13">
                        <c:v>2012</c:v>
                      </c:pt>
                      <c:pt idx="14">
                        <c:v>2013</c:v>
                      </c:pt>
                      <c:pt idx="15">
                        <c:v>2014</c:v>
                      </c:pt>
                      <c:pt idx="16">
                        <c:v>2015</c:v>
                      </c:pt>
                      <c:pt idx="17">
                        <c:v>2016</c:v>
                      </c:pt>
                      <c:pt idx="18">
                        <c:v>2017</c:v>
                      </c:pt>
                      <c:pt idx="19">
                        <c:v>2018</c:v>
                      </c:pt>
                      <c:pt idx="20">
                        <c:v>2019</c:v>
                      </c:pt>
                      <c:pt idx="21">
                        <c:v>2020</c:v>
                      </c:pt>
                      <c:pt idx="22">
                        <c:v>2021</c:v>
                      </c:pt>
                      <c:pt idx="23">
                        <c:v>2022</c:v>
                      </c:pt>
                      <c:pt idx="24">
                        <c:v>2023</c:v>
                      </c:pt>
                      <c:pt idx="25">
                        <c:v>2024</c:v>
                      </c:pt>
                      <c:pt idx="26">
                        <c:v>2025</c:v>
                      </c:pt>
                      <c:pt idx="27">
                        <c:v>2026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'Table1(26)Table'!$I$4:$I$55</c15:sqref>
                        </c15:formulaRef>
                      </c:ext>
                    </c:extLst>
                    <c:numCache>
                      <c:formatCode>#,##0_);\(#,##0\)</c:formatCode>
                      <c:ptCount val="28"/>
                      <c:pt idx="0">
                        <c:v>18859</c:v>
                      </c:pt>
                      <c:pt idx="1">
                        <c:v>18155</c:v>
                      </c:pt>
                      <c:pt idx="2">
                        <c:v>6775</c:v>
                      </c:pt>
                      <c:pt idx="3">
                        <c:v>3426</c:v>
                      </c:pt>
                      <c:pt idx="4">
                        <c:v>3403</c:v>
                      </c:pt>
                      <c:pt idx="5">
                        <c:v>3564</c:v>
                      </c:pt>
                      <c:pt idx="6">
                        <c:v>3663</c:v>
                      </c:pt>
                      <c:pt idx="7">
                        <c:v>3409</c:v>
                      </c:pt>
                      <c:pt idx="8">
                        <c:v>2493</c:v>
                      </c:pt>
                      <c:pt idx="9">
                        <c:v>2411</c:v>
                      </c:pt>
                      <c:pt idx="10">
                        <c:v>2162</c:v>
                      </c:pt>
                      <c:pt idx="11">
                        <c:v>2225</c:v>
                      </c:pt>
                      <c:pt idx="12">
                        <c:v>2720</c:v>
                      </c:pt>
                      <c:pt idx="13">
                        <c:v>2620</c:v>
                      </c:pt>
                      <c:pt idx="14">
                        <c:v>1353</c:v>
                      </c:pt>
                      <c:pt idx="15">
                        <c:v>740</c:v>
                      </c:pt>
                      <c:pt idx="16">
                        <c:v>266</c:v>
                      </c:pt>
                      <c:pt idx="17">
                        <c:v>214</c:v>
                      </c:pt>
                      <c:pt idx="18">
                        <c:v>218</c:v>
                      </c:pt>
                      <c:pt idx="19">
                        <c:v>219</c:v>
                      </c:pt>
                      <c:pt idx="20">
                        <c:v>219</c:v>
                      </c:pt>
                      <c:pt idx="21">
                        <c:v>219</c:v>
                      </c:pt>
                      <c:pt idx="22">
                        <c:v>177.16</c:v>
                      </c:pt>
                      <c:pt idx="23">
                        <c:v>194.53</c:v>
                      </c:pt>
                      <c:pt idx="24">
                        <c:v>588.29999999999995</c:v>
                      </c:pt>
                      <c:pt idx="25">
                        <c:v>3020.4600000000005</c:v>
                      </c:pt>
                      <c:pt idx="26">
                        <c:v>17596.549999999996</c:v>
                      </c:pt>
                      <c:pt idx="27">
                        <c:v>17367.54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B337-4B31-96A7-30D4872BC98C}"/>
                  </c:ext>
                </c:extLst>
              </c15:ser>
            </c15:filteredBarSeries>
          </c:ext>
        </c:extLst>
      </c:barChart>
      <c:catAx>
        <c:axId val="5508270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Levy Collection Year</a:t>
                </a:r>
              </a:p>
            </c:rich>
          </c:tx>
          <c:layout>
            <c:manualLayout>
              <c:xMode val="edge"/>
              <c:yMode val="edge"/>
              <c:x val="0.434542737919204"/>
              <c:y val="0.9033353195715400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28064"/>
        <c:crossesAt val="200"/>
        <c:auto val="1"/>
        <c:lblAlgn val="ctr"/>
        <c:lblOffset val="100"/>
        <c:tickLblSkip val="2"/>
        <c:tickMarkSkip val="1"/>
        <c:noMultiLvlLbl val="0"/>
      </c:catAx>
      <c:valAx>
        <c:axId val="550828064"/>
        <c:scaling>
          <c:orientation val="minMax"/>
          <c:max val="2800000200"/>
          <c:min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 baseline="0"/>
                  <a:t>Dollars</a:t>
                </a:r>
              </a:p>
              <a:p>
                <a:pPr>
                  <a:defRPr sz="1200"/>
                </a:pPr>
                <a:r>
                  <a:rPr lang="en-US" sz="1200" baseline="0"/>
                  <a:t>in</a:t>
                </a:r>
              </a:p>
              <a:p>
                <a:pPr>
                  <a:defRPr sz="1200"/>
                </a:pPr>
                <a:r>
                  <a:rPr lang="en-US" sz="1200" baseline="0"/>
                  <a:t>Millions</a:t>
                </a:r>
              </a:p>
            </c:rich>
          </c:tx>
          <c:layout>
            <c:manualLayout>
              <c:xMode val="edge"/>
              <c:yMode val="edge"/>
              <c:x val="2.5894332205080283E-4"/>
              <c:y val="0.4178267872313645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_);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0827080"/>
        <c:crosses val="autoZero"/>
        <c:crossBetween val="between"/>
        <c:majorUnit val="200000000"/>
        <c:minorUnit val="40000000"/>
        <c:dispUnits>
          <c:builtInUnit val="hundredThousands"/>
        </c:dispUnits>
      </c:valAx>
      <c:spPr>
        <a:noFill/>
        <a:ln>
          <a:solidFill>
            <a:sysClr val="windowText" lastClr="000000"/>
          </a:solidFill>
        </a:ln>
        <a:effectLst/>
      </c:spPr>
    </c:plotArea>
    <c:legend>
      <c:legendPos val="b"/>
      <c:layout>
        <c:manualLayout>
          <c:xMode val="edge"/>
          <c:yMode val="edge"/>
          <c:x val="0.35177499964403175"/>
          <c:y val="0.94543123249740413"/>
          <c:w val="0.4102055772918885"/>
          <c:h val="5.456897675024664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 baseline="0"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57</xdr:row>
      <xdr:rowOff>31750</xdr:rowOff>
    </xdr:from>
    <xdr:to>
      <xdr:col>8</xdr:col>
      <xdr:colOff>793750</xdr:colOff>
      <xdr:row>86</xdr:row>
      <xdr:rowOff>109220</xdr:rowOff>
    </xdr:to>
    <xdr:graphicFrame macro="">
      <xdr:nvGraphicFramePr>
        <xdr:cNvPr id="2" name="Chart 1" descr="Excess General Fund Levy Election Results 1992-2019 Collections" title="Excess General Fund Levy Election Results">
          <a:extLst>
            <a:ext uri="{FF2B5EF4-FFF2-40B4-BE49-F238E27FC236}">
              <a16:creationId xmlns:a16="http://schemas.microsoft.com/office/drawing/2014/main" id="{FEEABAFA-D2B9-4F57-8395-A6502DD2E6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B410EFF-F287-402D-8198-08E7EE274112}" name="Table1" displayName="Table1" ref="A3:I55" totalsRowShown="0" headerRowDxfId="12" headerRowBorderDxfId="11" tableBorderDxfId="10" totalsRowBorderDxfId="9">
  <tableColumns count="9">
    <tableColumn id="2" xr3:uid="{5DC15B65-13F4-4765-99DE-8F840C723508}" name="Collection Year" dataDxfId="8"/>
    <tableColumn id="3" xr3:uid="{8EEC27A9-0602-44DE-B1C9-E1AE45E6C469}" name="   Final Levy Approvals" dataDxfId="7"/>
    <tableColumn id="1" xr3:uid="{EAE4E32A-CCA9-4FDE-B7C3-EBA9777F5494}" name="# of _x000a_Approval Districts" dataDxfId="6"/>
    <tableColumn id="10" xr3:uid="{1DEAB12A-0CAE-48E9-8D2F-9C5832656D6A}" name="FTE Students_x000a_for Approvals" dataDxfId="5"/>
    <tableColumn id="4" xr3:uid="{35298200-9A3B-429F-89A2-74EC1412A50E}" name="Final Levy Failures" dataDxfId="4"/>
    <tableColumn id="5" xr3:uid="{0A6592BE-5A97-4FD6-8783-ADE059F7977C}" name="# of_x000a_Failure_x000a_Districts" dataDxfId="3"/>
    <tableColumn id="6" xr3:uid="{494008EA-5DAB-432B-97CA-9836B71008A2}" name="FTE_x000a_Students for Failures" dataDxfId="2"/>
    <tableColumn id="7" xr3:uid="{1E4C23A6-F4B3-43B4-972F-C516F59F8D74}" name="No Levy Submitted # of Districts" dataDxfId="1"/>
    <tableColumn id="8" xr3:uid="{7DC3DC75-181A-4B59-980F-2D37AE07D70F}" name="FTE Students for No Submission" dataDxfId="0"/>
  </tableColumns>
  <tableStyleInfo name="OSPI Table" showFirstColumn="0" showLastColumn="0" showRowStripes="1" showColumnStripes="0"/>
  <extLst>
    <ext xmlns:x14="http://schemas.microsoft.com/office/spreadsheetml/2009/9/main" uri="{504A1905-F514-4f6f-8877-14C23A59335A}">
      <x14:table altText="1463GF" altTextSummary="School District Excess General Fund Levy submissions for Collection in 2021"/>
    </ext>
  </extLst>
</table>
</file>

<file path=xl/theme/theme1.xml><?xml version="1.0" encoding="utf-8"?>
<a:theme xmlns:a="http://schemas.openxmlformats.org/drawingml/2006/main" name="Office Theme">
  <a:themeElements>
    <a:clrScheme name="Blue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B3A34-5D54-42C9-AD8E-7E29B1892649}">
  <sheetPr>
    <pageSetUpPr fitToPage="1"/>
  </sheetPr>
  <dimension ref="A1:P56"/>
  <sheetViews>
    <sheetView showZeros="0" tabSelected="1" zoomScale="90" zoomScaleNormal="90" workbookViewId="0">
      <pane ySplit="25" topLeftCell="A28" activePane="bottomLeft" state="frozen"/>
      <selection pane="bottomLeft" sqref="A1:I1"/>
    </sheetView>
  </sheetViews>
  <sheetFormatPr defaultRowHeight="10.199999999999999"/>
  <cols>
    <col min="1" max="1" width="13.5703125" customWidth="1"/>
    <col min="2" max="2" width="24" bestFit="1" customWidth="1"/>
    <col min="3" max="3" width="22.140625" customWidth="1"/>
    <col min="4" max="4" width="17.7109375" customWidth="1"/>
    <col min="5" max="5" width="18" style="20" customWidth="1"/>
    <col min="6" max="6" width="15" customWidth="1"/>
    <col min="7" max="7" width="17.42578125" customWidth="1"/>
    <col min="8" max="8" width="18.7109375" customWidth="1"/>
    <col min="9" max="9" width="17" customWidth="1"/>
    <col min="10" max="10" width="12.85546875" customWidth="1"/>
  </cols>
  <sheetData>
    <row r="1" spans="1:16" ht="64.2" customHeight="1">
      <c r="A1" s="24" t="s">
        <v>38</v>
      </c>
      <c r="B1" s="24"/>
      <c r="C1" s="24"/>
      <c r="D1" s="24"/>
      <c r="E1" s="24"/>
      <c r="F1" s="24"/>
      <c r="G1" s="24"/>
      <c r="H1" s="24"/>
      <c r="I1" s="24"/>
    </row>
    <row r="3" spans="1:16" s="1" customFormat="1" ht="48.6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2" t="s">
        <v>7</v>
      </c>
      <c r="I3" s="22" t="s">
        <v>8</v>
      </c>
      <c r="K3" s="2"/>
      <c r="L3" s="3"/>
      <c r="M3" s="3"/>
      <c r="N3" s="3"/>
      <c r="O3" s="3"/>
      <c r="P3" s="4"/>
    </row>
    <row r="4" spans="1:16" ht="15.6" hidden="1">
      <c r="A4" s="5" t="s">
        <v>9</v>
      </c>
      <c r="B4" s="6">
        <v>299119863</v>
      </c>
      <c r="C4" s="7">
        <v>248</v>
      </c>
      <c r="D4" s="6">
        <v>694305</v>
      </c>
      <c r="E4" s="6">
        <v>29216385</v>
      </c>
      <c r="F4" s="7">
        <v>24</v>
      </c>
      <c r="G4" s="6">
        <v>70939</v>
      </c>
      <c r="H4" s="7">
        <v>42</v>
      </c>
      <c r="I4" s="6">
        <v>20213</v>
      </c>
      <c r="K4" s="6"/>
      <c r="L4" s="7"/>
      <c r="M4" s="7"/>
      <c r="N4" s="7"/>
      <c r="O4" s="7"/>
      <c r="P4" s="7"/>
    </row>
    <row r="5" spans="1:16" ht="15.6" hidden="1">
      <c r="A5" s="5" t="s">
        <v>10</v>
      </c>
      <c r="B5" s="6">
        <v>206207828</v>
      </c>
      <c r="C5" s="7">
        <v>212</v>
      </c>
      <c r="D5" s="6">
        <v>462322</v>
      </c>
      <c r="E5" s="6">
        <v>183641789</v>
      </c>
      <c r="F5" s="7">
        <v>65</v>
      </c>
      <c r="G5" s="6">
        <v>310171</v>
      </c>
      <c r="H5" s="7">
        <v>31</v>
      </c>
      <c r="I5" s="6">
        <v>12956</v>
      </c>
      <c r="K5" s="6"/>
      <c r="L5" s="7"/>
      <c r="M5" s="7"/>
      <c r="N5" s="7"/>
      <c r="O5" s="7"/>
      <c r="P5" s="7"/>
    </row>
    <row r="6" spans="1:16" ht="15.6" hidden="1">
      <c r="A6" s="5" t="s">
        <v>11</v>
      </c>
      <c r="B6" s="6">
        <v>340946488</v>
      </c>
      <c r="C6" s="7">
        <v>228</v>
      </c>
      <c r="D6" s="6">
        <v>670883</v>
      </c>
      <c r="E6" s="6">
        <v>47735055</v>
      </c>
      <c r="F6" s="7">
        <v>46</v>
      </c>
      <c r="G6" s="6">
        <v>105174</v>
      </c>
      <c r="H6" s="7">
        <v>30</v>
      </c>
      <c r="I6" s="6">
        <v>9392</v>
      </c>
      <c r="K6" s="6"/>
      <c r="L6" s="7"/>
      <c r="M6" s="7"/>
      <c r="N6" s="7"/>
      <c r="O6" s="7"/>
      <c r="P6" s="7"/>
    </row>
    <row r="7" spans="1:16" ht="15.6" hidden="1">
      <c r="A7" s="5" t="s">
        <v>12</v>
      </c>
      <c r="B7" s="6">
        <v>357913279</v>
      </c>
      <c r="C7" s="7">
        <v>250</v>
      </c>
      <c r="D7" s="6">
        <v>687431</v>
      </c>
      <c r="E7" s="6">
        <v>32493556</v>
      </c>
      <c r="F7" s="7">
        <v>20</v>
      </c>
      <c r="G7" s="6">
        <v>82371</v>
      </c>
      <c r="H7" s="7">
        <v>31</v>
      </c>
      <c r="I7" s="6">
        <v>10928</v>
      </c>
      <c r="K7" s="6"/>
      <c r="L7" s="7"/>
      <c r="M7" s="7"/>
      <c r="N7" s="7"/>
      <c r="O7" s="7"/>
      <c r="P7" s="7"/>
    </row>
    <row r="8" spans="1:16" ht="15.6" hidden="1">
      <c r="A8" s="5" t="s">
        <v>13</v>
      </c>
      <c r="B8" s="6">
        <v>309377632</v>
      </c>
      <c r="C8" s="7">
        <v>248</v>
      </c>
      <c r="D8" s="6">
        <v>706630</v>
      </c>
      <c r="E8" s="6">
        <v>15024750</v>
      </c>
      <c r="F8" s="7">
        <v>27</v>
      </c>
      <c r="G8" s="6">
        <v>46443</v>
      </c>
      <c r="H8" s="7">
        <v>26</v>
      </c>
      <c r="I8" s="6">
        <v>16173</v>
      </c>
      <c r="K8" s="6"/>
      <c r="L8" s="7"/>
      <c r="M8" s="7"/>
      <c r="N8" s="7"/>
      <c r="O8" s="7"/>
      <c r="P8" s="7"/>
    </row>
    <row r="9" spans="1:16" ht="15.6" hidden="1">
      <c r="A9" s="5" t="s">
        <v>14</v>
      </c>
      <c r="B9" s="6">
        <v>267472177</v>
      </c>
      <c r="C9" s="7">
        <v>246</v>
      </c>
      <c r="D9" s="6">
        <v>702929</v>
      </c>
      <c r="E9" s="6">
        <v>5579639</v>
      </c>
      <c r="F9" s="7">
        <v>14</v>
      </c>
      <c r="G9" s="6">
        <v>20655</v>
      </c>
      <c r="H9" s="7">
        <v>40</v>
      </c>
      <c r="I9" s="6">
        <v>40413</v>
      </c>
      <c r="K9" s="6"/>
      <c r="L9" s="7"/>
      <c r="M9" s="7"/>
      <c r="N9" s="7"/>
      <c r="O9" s="7"/>
      <c r="P9" s="7"/>
    </row>
    <row r="10" spans="1:16" ht="15.6" hidden="1">
      <c r="A10" s="5" t="s">
        <v>15</v>
      </c>
      <c r="B10" s="6">
        <v>158689307</v>
      </c>
      <c r="C10" s="7">
        <v>227</v>
      </c>
      <c r="D10" s="6">
        <v>665846</v>
      </c>
      <c r="E10" s="6">
        <v>5878465</v>
      </c>
      <c r="F10" s="7">
        <v>22</v>
      </c>
      <c r="G10" s="6">
        <v>38031</v>
      </c>
      <c r="H10" s="7">
        <v>51</v>
      </c>
      <c r="I10" s="6">
        <v>52706</v>
      </c>
      <c r="K10" s="6"/>
      <c r="L10" s="7"/>
      <c r="M10" s="7"/>
      <c r="N10" s="7"/>
      <c r="O10" s="7"/>
      <c r="P10" s="7"/>
    </row>
    <row r="11" spans="1:16" ht="15.6" hidden="1">
      <c r="A11" s="5" t="s">
        <v>16</v>
      </c>
      <c r="B11" s="6">
        <v>191455921</v>
      </c>
      <c r="C11" s="7">
        <v>225</v>
      </c>
      <c r="D11" s="6">
        <v>676838</v>
      </c>
      <c r="E11" s="6">
        <v>9455552</v>
      </c>
      <c r="F11" s="7">
        <v>25</v>
      </c>
      <c r="G11" s="6">
        <v>42139</v>
      </c>
      <c r="H11" s="7">
        <v>53</v>
      </c>
      <c r="I11" s="6">
        <v>40183</v>
      </c>
      <c r="K11" s="6"/>
      <c r="L11" s="7"/>
      <c r="M11" s="7"/>
      <c r="N11" s="7"/>
      <c r="O11" s="7"/>
      <c r="P11" s="7"/>
    </row>
    <row r="12" spans="1:16" ht="15.6" hidden="1">
      <c r="A12" s="5" t="s">
        <v>17</v>
      </c>
      <c r="B12" s="6">
        <v>249988559</v>
      </c>
      <c r="C12" s="7">
        <v>239</v>
      </c>
      <c r="D12" s="6">
        <v>680245</v>
      </c>
      <c r="E12" s="6">
        <v>10830808</v>
      </c>
      <c r="F12" s="7">
        <v>20</v>
      </c>
      <c r="G12" s="6">
        <v>42552</v>
      </c>
      <c r="H12" s="7">
        <v>44</v>
      </c>
      <c r="I12" s="6">
        <v>19251</v>
      </c>
      <c r="K12" s="6"/>
      <c r="L12" s="7"/>
      <c r="M12" s="7"/>
      <c r="N12" s="7"/>
      <c r="O12" s="7"/>
      <c r="P12" s="7"/>
    </row>
    <row r="13" spans="1:16" ht="15.6" hidden="1">
      <c r="A13" s="5" t="s">
        <v>18</v>
      </c>
      <c r="B13" s="6">
        <v>262073084</v>
      </c>
      <c r="C13" s="7">
        <v>235</v>
      </c>
      <c r="D13" s="6">
        <v>690121</v>
      </c>
      <c r="E13" s="6">
        <v>9440229</v>
      </c>
      <c r="F13" s="7">
        <v>18</v>
      </c>
      <c r="G13" s="6">
        <v>25174</v>
      </c>
      <c r="H13" s="7">
        <v>47</v>
      </c>
      <c r="I13" s="6">
        <v>20799</v>
      </c>
      <c r="K13" s="6"/>
      <c r="L13" s="7"/>
      <c r="M13" s="7"/>
      <c r="N13" s="7"/>
      <c r="O13" s="7"/>
      <c r="P13" s="7"/>
    </row>
    <row r="14" spans="1:16" ht="15.6" hidden="1">
      <c r="A14" s="5" t="s">
        <v>19</v>
      </c>
      <c r="B14" s="6">
        <v>291100163</v>
      </c>
      <c r="C14" s="7">
        <v>238</v>
      </c>
      <c r="D14" s="6">
        <v>695291</v>
      </c>
      <c r="E14" s="6">
        <v>3166264</v>
      </c>
      <c r="F14" s="7">
        <v>11</v>
      </c>
      <c r="G14" s="6">
        <v>10844</v>
      </c>
      <c r="H14" s="7">
        <v>50</v>
      </c>
      <c r="I14" s="6">
        <v>34784</v>
      </c>
      <c r="K14" s="6"/>
      <c r="L14" s="7"/>
      <c r="M14" s="7"/>
      <c r="N14" s="7"/>
      <c r="O14" s="7"/>
      <c r="P14" s="7"/>
    </row>
    <row r="15" spans="1:16" ht="15.6" hidden="1">
      <c r="A15" s="5" t="s">
        <v>20</v>
      </c>
      <c r="B15" s="6">
        <v>287386087</v>
      </c>
      <c r="C15" s="7">
        <v>233</v>
      </c>
      <c r="D15" s="6">
        <v>647266</v>
      </c>
      <c r="E15" s="6">
        <v>4989200</v>
      </c>
      <c r="F15" s="7">
        <v>12</v>
      </c>
      <c r="G15" s="6">
        <v>23851</v>
      </c>
      <c r="H15" s="7">
        <v>53</v>
      </c>
      <c r="I15" s="6">
        <v>31568</v>
      </c>
      <c r="K15" s="6"/>
      <c r="L15" s="7"/>
      <c r="M15" s="7"/>
      <c r="N15" s="7"/>
      <c r="O15" s="7"/>
      <c r="P15" s="7"/>
    </row>
    <row r="16" spans="1:16" ht="15.6" hidden="1">
      <c r="A16" s="5" t="s">
        <v>21</v>
      </c>
      <c r="B16" s="6">
        <v>353300427</v>
      </c>
      <c r="C16" s="7">
        <v>241</v>
      </c>
      <c r="D16" s="6">
        <v>672073</v>
      </c>
      <c r="E16" s="6">
        <v>1673298</v>
      </c>
      <c r="F16" s="7">
        <v>10</v>
      </c>
      <c r="G16" s="6">
        <v>5297</v>
      </c>
      <c r="H16" s="7">
        <v>46</v>
      </c>
      <c r="I16" s="6">
        <v>31712</v>
      </c>
      <c r="K16" s="6"/>
      <c r="L16" s="7"/>
      <c r="M16" s="7"/>
      <c r="N16" s="7"/>
      <c r="O16" s="7"/>
      <c r="P16" s="7"/>
    </row>
    <row r="17" spans="1:16" ht="15.6" hidden="1">
      <c r="A17" s="5" t="s">
        <v>22</v>
      </c>
      <c r="B17" s="6">
        <v>369875809</v>
      </c>
      <c r="C17" s="7">
        <v>242</v>
      </c>
      <c r="D17" s="6">
        <v>681990</v>
      </c>
      <c r="E17" s="6">
        <v>1902549</v>
      </c>
      <c r="F17" s="7">
        <v>8</v>
      </c>
      <c r="G17" s="6">
        <v>6518</v>
      </c>
      <c r="H17" s="7">
        <v>47</v>
      </c>
      <c r="I17" s="6">
        <v>32371</v>
      </c>
      <c r="K17" s="6"/>
      <c r="L17" s="7"/>
      <c r="M17" s="7"/>
      <c r="N17" s="7"/>
      <c r="O17" s="7"/>
      <c r="P17" s="7"/>
    </row>
    <row r="18" spans="1:16" ht="15.6" hidden="1">
      <c r="A18" s="5" t="s">
        <v>23</v>
      </c>
      <c r="B18" s="6">
        <v>423634530</v>
      </c>
      <c r="C18" s="7">
        <v>233</v>
      </c>
      <c r="D18" s="6">
        <v>676032</v>
      </c>
      <c r="E18" s="6">
        <v>12021786</v>
      </c>
      <c r="F18" s="7">
        <v>15</v>
      </c>
      <c r="G18" s="6">
        <v>22669</v>
      </c>
      <c r="H18" s="7">
        <v>48</v>
      </c>
      <c r="I18" s="6">
        <v>35361</v>
      </c>
      <c r="K18" s="6"/>
      <c r="L18" s="7"/>
      <c r="M18" s="7"/>
      <c r="N18" s="7"/>
      <c r="O18" s="7"/>
      <c r="P18" s="7"/>
    </row>
    <row r="19" spans="1:16" ht="15.6" hidden="1">
      <c r="A19" s="5" t="s">
        <v>24</v>
      </c>
      <c r="B19" s="6">
        <v>448242327</v>
      </c>
      <c r="C19" s="7">
        <v>248</v>
      </c>
      <c r="D19" s="6">
        <v>712121</v>
      </c>
      <c r="E19" s="6">
        <v>877587</v>
      </c>
      <c r="F19" s="7">
        <v>6</v>
      </c>
      <c r="G19" s="6">
        <v>4588</v>
      </c>
      <c r="H19" s="7">
        <v>42</v>
      </c>
      <c r="I19" s="6">
        <v>31930</v>
      </c>
      <c r="K19" s="6"/>
      <c r="L19" s="7"/>
      <c r="M19" s="7"/>
      <c r="N19" s="7"/>
      <c r="O19" s="7"/>
      <c r="P19" s="7"/>
    </row>
    <row r="20" spans="1:16" ht="15.6" hidden="1">
      <c r="A20" s="5" t="s">
        <v>25</v>
      </c>
      <c r="B20" s="6">
        <v>519523386</v>
      </c>
      <c r="C20" s="7">
        <v>251</v>
      </c>
      <c r="D20" s="6">
        <v>735327</v>
      </c>
      <c r="E20" s="6">
        <v>3478000</v>
      </c>
      <c r="F20" s="7">
        <v>8</v>
      </c>
      <c r="G20" s="6">
        <v>8850</v>
      </c>
      <c r="H20" s="7">
        <v>37</v>
      </c>
      <c r="I20" s="6">
        <v>24462</v>
      </c>
      <c r="K20" s="7"/>
      <c r="L20" s="7"/>
      <c r="M20" s="7"/>
      <c r="N20" s="7"/>
      <c r="O20" s="7"/>
      <c r="P20" s="7"/>
    </row>
    <row r="21" spans="1:16" ht="15.6" hidden="1">
      <c r="A21" s="5" t="s">
        <v>26</v>
      </c>
      <c r="B21" s="6">
        <v>554863191</v>
      </c>
      <c r="C21" s="7">
        <v>257</v>
      </c>
      <c r="D21" s="6">
        <v>764228</v>
      </c>
      <c r="E21" s="6">
        <v>10409364</v>
      </c>
      <c r="F21" s="7">
        <v>6</v>
      </c>
      <c r="G21" s="6">
        <v>18985</v>
      </c>
      <c r="H21" s="7">
        <v>33</v>
      </c>
      <c r="I21" s="6">
        <v>12497</v>
      </c>
      <c r="K21" s="7"/>
      <c r="L21" s="7"/>
      <c r="M21" s="7"/>
      <c r="N21" s="7"/>
      <c r="O21" s="7"/>
      <c r="P21" s="7"/>
    </row>
    <row r="22" spans="1:16" ht="15.6" hidden="1">
      <c r="A22" s="5" t="s">
        <v>27</v>
      </c>
      <c r="B22" s="6">
        <v>663306099</v>
      </c>
      <c r="C22" s="7">
        <v>258</v>
      </c>
      <c r="D22" s="6">
        <v>799063</v>
      </c>
      <c r="E22" s="6">
        <v>7368320</v>
      </c>
      <c r="F22" s="7">
        <v>10</v>
      </c>
      <c r="G22" s="6">
        <v>16950</v>
      </c>
      <c r="H22" s="7">
        <v>28</v>
      </c>
      <c r="I22" s="6">
        <v>7387</v>
      </c>
      <c r="K22" s="7"/>
      <c r="L22" s="7"/>
      <c r="M22" s="7"/>
      <c r="N22" s="7"/>
      <c r="O22" s="7"/>
      <c r="P22" s="7"/>
    </row>
    <row r="23" spans="1:16" ht="15.6" hidden="1">
      <c r="A23" s="5" t="s">
        <v>28</v>
      </c>
      <c r="B23" s="6">
        <v>719954685</v>
      </c>
      <c r="C23" s="7">
        <v>259</v>
      </c>
      <c r="D23" s="6">
        <v>833245</v>
      </c>
      <c r="E23" s="6">
        <v>3633044</v>
      </c>
      <c r="F23" s="7">
        <v>10</v>
      </c>
      <c r="G23" s="6">
        <v>11948</v>
      </c>
      <c r="H23" s="7">
        <v>27</v>
      </c>
      <c r="I23" s="6">
        <v>4905</v>
      </c>
      <c r="K23" s="7"/>
      <c r="L23" s="7"/>
      <c r="M23" s="7"/>
      <c r="N23" s="7"/>
      <c r="O23" s="7"/>
      <c r="P23" s="7"/>
    </row>
    <row r="24" spans="1:16" ht="15.6" hidden="1">
      <c r="A24" s="5" t="s">
        <v>29</v>
      </c>
      <c r="B24" s="6">
        <v>753041982</v>
      </c>
      <c r="C24" s="7">
        <v>245</v>
      </c>
      <c r="D24" s="6">
        <v>777903</v>
      </c>
      <c r="E24" s="6">
        <v>58324310</v>
      </c>
      <c r="F24" s="7">
        <v>20</v>
      </c>
      <c r="G24" s="6">
        <v>78089</v>
      </c>
      <c r="H24" s="7">
        <v>31</v>
      </c>
      <c r="I24" s="6">
        <v>12728</v>
      </c>
      <c r="K24" s="7"/>
      <c r="L24" s="7"/>
      <c r="M24" s="7"/>
      <c r="N24" s="7"/>
      <c r="O24" s="7"/>
      <c r="P24" s="7"/>
    </row>
    <row r="25" spans="1:16" ht="15.6" hidden="1">
      <c r="A25" s="5" t="s">
        <v>30</v>
      </c>
      <c r="B25" s="6">
        <v>839318107</v>
      </c>
      <c r="C25" s="7">
        <v>260</v>
      </c>
      <c r="D25" s="6">
        <v>853039</v>
      </c>
      <c r="E25" s="6">
        <v>12089175</v>
      </c>
      <c r="F25" s="7">
        <v>11</v>
      </c>
      <c r="G25" s="6">
        <v>21104</v>
      </c>
      <c r="H25" s="7">
        <v>25</v>
      </c>
      <c r="I25" s="6">
        <v>12033</v>
      </c>
      <c r="K25" s="7"/>
      <c r="L25" s="7"/>
      <c r="M25" s="7"/>
      <c r="N25" s="7"/>
      <c r="O25" s="7"/>
      <c r="P25" s="7"/>
    </row>
    <row r="26" spans="1:16" ht="15.6" hidden="1">
      <c r="A26" s="5" t="s">
        <v>31</v>
      </c>
      <c r="B26" s="6">
        <v>874789668</v>
      </c>
      <c r="C26" s="7">
        <v>264</v>
      </c>
      <c r="D26" s="6">
        <v>883065</v>
      </c>
      <c r="E26" s="6">
        <v>3765443</v>
      </c>
      <c r="F26" s="7">
        <v>8</v>
      </c>
      <c r="G26" s="6">
        <v>11504</v>
      </c>
      <c r="H26" s="7">
        <v>24</v>
      </c>
      <c r="I26" s="6">
        <v>9150</v>
      </c>
      <c r="K26" s="7"/>
      <c r="L26" s="7"/>
      <c r="M26" s="7"/>
      <c r="N26" s="7"/>
      <c r="O26" s="7"/>
      <c r="P26" s="7"/>
    </row>
    <row r="27" spans="1:16" ht="15.6" hidden="1">
      <c r="A27" s="5" t="s">
        <v>32</v>
      </c>
      <c r="B27" s="6">
        <v>838604584</v>
      </c>
      <c r="C27" s="7">
        <v>262</v>
      </c>
      <c r="D27" s="6">
        <v>882124</v>
      </c>
      <c r="E27" s="6">
        <v>15047453</v>
      </c>
      <c r="F27" s="7">
        <v>8</v>
      </c>
      <c r="G27" s="6">
        <v>25737</v>
      </c>
      <c r="H27" s="7">
        <v>26</v>
      </c>
      <c r="I27" s="6">
        <v>15570</v>
      </c>
      <c r="K27" s="7"/>
      <c r="L27" s="7"/>
      <c r="M27" s="7"/>
      <c r="N27" s="7"/>
      <c r="O27" s="7"/>
      <c r="P27" s="7"/>
    </row>
    <row r="28" spans="1:16" ht="15.6">
      <c r="A28" s="5" t="s">
        <v>33</v>
      </c>
      <c r="B28" s="6">
        <v>940765937</v>
      </c>
      <c r="C28" s="7">
        <v>261</v>
      </c>
      <c r="D28" s="6">
        <v>876969</v>
      </c>
      <c r="E28" s="6">
        <v>38481902</v>
      </c>
      <c r="F28" s="7">
        <v>9</v>
      </c>
      <c r="G28" s="6">
        <v>40562</v>
      </c>
      <c r="H28" s="7">
        <v>26</v>
      </c>
      <c r="I28" s="6">
        <v>18859</v>
      </c>
      <c r="K28" s="7"/>
      <c r="L28" s="7"/>
      <c r="M28" s="7"/>
      <c r="N28" s="7"/>
      <c r="O28" s="7"/>
      <c r="P28" s="7"/>
    </row>
    <row r="29" spans="1:16" ht="15.6">
      <c r="A29" s="5" t="s">
        <v>34</v>
      </c>
      <c r="B29" s="6">
        <v>1030873759</v>
      </c>
      <c r="C29" s="7">
        <v>269</v>
      </c>
      <c r="D29" s="6">
        <v>925408</v>
      </c>
      <c r="E29" s="6">
        <v>1268399</v>
      </c>
      <c r="F29" s="7">
        <v>4</v>
      </c>
      <c r="G29" s="6">
        <v>2782</v>
      </c>
      <c r="H29" s="7">
        <v>23</v>
      </c>
      <c r="I29" s="6">
        <v>18155</v>
      </c>
      <c r="K29" s="8"/>
      <c r="L29" s="7"/>
      <c r="M29" s="7"/>
      <c r="N29" s="7"/>
      <c r="O29" s="7"/>
      <c r="P29" s="7"/>
    </row>
    <row r="30" spans="1:16" ht="15.6">
      <c r="A30" s="5" t="s">
        <v>35</v>
      </c>
      <c r="B30" s="6">
        <v>1088088126</v>
      </c>
      <c r="C30" s="7">
        <v>275</v>
      </c>
      <c r="D30" s="6">
        <v>924412</v>
      </c>
      <c r="E30" s="6">
        <v>13438599</v>
      </c>
      <c r="F30" s="7">
        <v>4</v>
      </c>
      <c r="G30" s="6">
        <v>17258</v>
      </c>
      <c r="H30" s="7">
        <v>17</v>
      </c>
      <c r="I30" s="6">
        <v>6775</v>
      </c>
      <c r="K30" s="8"/>
      <c r="L30" s="7"/>
      <c r="M30" s="7"/>
      <c r="N30" s="7"/>
      <c r="O30" s="7"/>
      <c r="P30" s="7"/>
    </row>
    <row r="31" spans="1:16" ht="15.6">
      <c r="A31" s="5" t="s">
        <v>36</v>
      </c>
      <c r="B31" s="6">
        <v>1143919081</v>
      </c>
      <c r="C31" s="7">
        <v>274</v>
      </c>
      <c r="D31" s="6">
        <v>943501</v>
      </c>
      <c r="E31" s="6">
        <v>3533559</v>
      </c>
      <c r="F31" s="7">
        <v>5</v>
      </c>
      <c r="G31" s="6">
        <v>4038</v>
      </c>
      <c r="H31" s="7">
        <v>17</v>
      </c>
      <c r="I31" s="6">
        <v>3426</v>
      </c>
      <c r="K31" s="8"/>
      <c r="L31" s="7"/>
      <c r="M31" s="7"/>
      <c r="N31" s="7"/>
      <c r="O31" s="7"/>
      <c r="P31" s="7"/>
    </row>
    <row r="32" spans="1:16" ht="15.6">
      <c r="A32" s="5">
        <v>2003</v>
      </c>
      <c r="B32" s="6">
        <v>1212816864</v>
      </c>
      <c r="C32" s="7">
        <v>274</v>
      </c>
      <c r="D32" s="6">
        <v>950886</v>
      </c>
      <c r="E32" s="6">
        <v>1907738</v>
      </c>
      <c r="F32" s="7">
        <v>5</v>
      </c>
      <c r="G32" s="6">
        <v>2235</v>
      </c>
      <c r="H32" s="7">
        <v>17</v>
      </c>
      <c r="I32" s="6">
        <v>3403</v>
      </c>
      <c r="K32" s="9"/>
      <c r="L32" s="7"/>
      <c r="M32" s="7"/>
      <c r="N32" s="7"/>
      <c r="O32" s="7"/>
      <c r="P32" s="7"/>
    </row>
    <row r="33" spans="1:16" ht="15.6">
      <c r="A33" s="5">
        <v>2004</v>
      </c>
      <c r="B33" s="6">
        <v>1268819341</v>
      </c>
      <c r="C33" s="7">
        <v>274</v>
      </c>
      <c r="D33" s="6">
        <v>954634</v>
      </c>
      <c r="E33" s="6">
        <v>482851</v>
      </c>
      <c r="F33" s="7">
        <v>3</v>
      </c>
      <c r="G33" s="6">
        <v>576</v>
      </c>
      <c r="H33" s="7">
        <v>19</v>
      </c>
      <c r="I33" s="6">
        <v>3564</v>
      </c>
      <c r="K33" s="9"/>
      <c r="L33" s="7"/>
      <c r="M33" s="7"/>
      <c r="N33" s="7"/>
      <c r="O33" s="7"/>
      <c r="P33" s="7"/>
    </row>
    <row r="34" spans="1:16" ht="15.6">
      <c r="A34" s="5">
        <v>2005</v>
      </c>
      <c r="B34" s="6">
        <v>1317841524</v>
      </c>
      <c r="C34" s="7">
        <v>272</v>
      </c>
      <c r="D34" s="6">
        <v>954829</v>
      </c>
      <c r="E34" s="6">
        <v>3338000</v>
      </c>
      <c r="F34" s="7">
        <v>6</v>
      </c>
      <c r="G34" s="6">
        <v>3762</v>
      </c>
      <c r="H34" s="7">
        <v>18</v>
      </c>
      <c r="I34" s="6">
        <v>3663</v>
      </c>
      <c r="K34" s="9"/>
      <c r="L34" s="7"/>
      <c r="M34" s="7"/>
      <c r="N34" s="7"/>
      <c r="O34" s="7"/>
      <c r="P34" s="7"/>
    </row>
    <row r="35" spans="1:16" ht="15.6">
      <c r="A35" s="5">
        <v>2006</v>
      </c>
      <c r="B35" s="6">
        <v>1380248875</v>
      </c>
      <c r="C35" s="7">
        <v>271</v>
      </c>
      <c r="D35" s="6">
        <v>958744</v>
      </c>
      <c r="E35" s="6">
        <v>3947759</v>
      </c>
      <c r="F35" s="7">
        <v>8</v>
      </c>
      <c r="G35" s="6">
        <v>4109</v>
      </c>
      <c r="H35" s="7">
        <v>17</v>
      </c>
      <c r="I35" s="6">
        <v>3409</v>
      </c>
      <c r="K35" s="9"/>
      <c r="L35" s="7"/>
      <c r="M35" s="7"/>
      <c r="N35" s="7"/>
      <c r="O35" s="7"/>
      <c r="P35" s="7"/>
    </row>
    <row r="36" spans="1:16" ht="15.6">
      <c r="A36" s="5">
        <v>2007</v>
      </c>
      <c r="B36" s="6">
        <v>1459700998</v>
      </c>
      <c r="C36" s="7">
        <v>275</v>
      </c>
      <c r="D36" s="6">
        <v>954904</v>
      </c>
      <c r="E36" s="6">
        <v>16940636</v>
      </c>
      <c r="F36" s="7">
        <v>4</v>
      </c>
      <c r="G36" s="6">
        <v>14550</v>
      </c>
      <c r="H36" s="7">
        <v>17</v>
      </c>
      <c r="I36" s="6">
        <v>2493</v>
      </c>
      <c r="K36" s="9"/>
      <c r="L36" s="7"/>
      <c r="M36" s="7"/>
      <c r="N36" s="7"/>
      <c r="O36" s="7"/>
      <c r="P36" s="7"/>
    </row>
    <row r="37" spans="1:16" ht="15.6">
      <c r="A37" s="5">
        <v>2008</v>
      </c>
      <c r="B37" s="6">
        <v>1549670919</v>
      </c>
      <c r="C37" s="7">
        <v>279</v>
      </c>
      <c r="D37" s="6">
        <v>971021</v>
      </c>
      <c r="E37" s="6">
        <v>225000</v>
      </c>
      <c r="F37" s="7">
        <v>1</v>
      </c>
      <c r="G37" s="6">
        <v>80</v>
      </c>
      <c r="H37" s="7">
        <v>16</v>
      </c>
      <c r="I37" s="6">
        <v>2411</v>
      </c>
      <c r="K37" s="9"/>
      <c r="L37" s="7"/>
      <c r="M37" s="7"/>
      <c r="N37" s="7"/>
      <c r="O37" s="7"/>
      <c r="P37" s="7"/>
    </row>
    <row r="38" spans="1:16" ht="15.6">
      <c r="A38" s="5">
        <v>2009</v>
      </c>
      <c r="B38" s="6">
        <v>1674487111</v>
      </c>
      <c r="C38" s="7">
        <v>280</v>
      </c>
      <c r="D38" s="6">
        <v>973207</v>
      </c>
      <c r="E38" s="6">
        <v>347952</v>
      </c>
      <c r="F38" s="7">
        <v>2</v>
      </c>
      <c r="G38" s="6">
        <v>66</v>
      </c>
      <c r="H38" s="7">
        <v>14</v>
      </c>
      <c r="I38" s="6">
        <v>2162</v>
      </c>
      <c r="K38" s="9"/>
      <c r="L38" s="7"/>
      <c r="M38" s="7"/>
      <c r="N38" s="7"/>
      <c r="O38" s="7"/>
      <c r="P38" s="7"/>
    </row>
    <row r="39" spans="1:16" ht="15.6">
      <c r="A39" s="5">
        <v>2010</v>
      </c>
      <c r="B39" s="6">
        <v>1791463918</v>
      </c>
      <c r="C39" s="7">
        <v>281</v>
      </c>
      <c r="D39" s="6">
        <v>978615</v>
      </c>
      <c r="E39" s="6">
        <v>349181</v>
      </c>
      <c r="F39" s="7">
        <v>2</v>
      </c>
      <c r="G39" s="6">
        <v>61</v>
      </c>
      <c r="H39" s="7">
        <v>13</v>
      </c>
      <c r="I39" s="6">
        <v>2225</v>
      </c>
      <c r="K39" s="9"/>
      <c r="L39" s="7"/>
      <c r="M39" s="7"/>
      <c r="N39" s="7"/>
      <c r="O39" s="7"/>
      <c r="P39" s="7"/>
    </row>
    <row r="40" spans="1:16" ht="15.6">
      <c r="A40" s="5">
        <v>2011</v>
      </c>
      <c r="B40" s="6">
        <v>1945703236</v>
      </c>
      <c r="C40" s="7">
        <v>280</v>
      </c>
      <c r="D40" s="6">
        <v>985392</v>
      </c>
      <c r="E40" s="6">
        <v>0</v>
      </c>
      <c r="F40" s="7">
        <v>0</v>
      </c>
      <c r="G40" s="6">
        <v>0</v>
      </c>
      <c r="H40" s="7">
        <v>15</v>
      </c>
      <c r="I40" s="6">
        <v>2720</v>
      </c>
      <c r="K40" s="9"/>
      <c r="L40" s="7"/>
      <c r="M40" s="7"/>
      <c r="N40" s="7"/>
      <c r="O40" s="7"/>
      <c r="P40" s="7"/>
    </row>
    <row r="41" spans="1:16" ht="15.6">
      <c r="A41" s="5">
        <v>2012</v>
      </c>
      <c r="B41" s="6">
        <v>2046703841</v>
      </c>
      <c r="C41" s="7">
        <v>281</v>
      </c>
      <c r="D41" s="6">
        <v>989503</v>
      </c>
      <c r="E41" s="6">
        <v>245000</v>
      </c>
      <c r="F41" s="7">
        <v>2</v>
      </c>
      <c r="G41" s="6">
        <v>157</v>
      </c>
      <c r="H41" s="7">
        <v>12</v>
      </c>
      <c r="I41" s="6">
        <v>2620</v>
      </c>
      <c r="K41" s="9"/>
      <c r="L41" s="7"/>
      <c r="M41" s="7"/>
      <c r="N41" s="7"/>
      <c r="O41" s="7"/>
      <c r="P41" s="7"/>
    </row>
    <row r="42" spans="1:16" ht="15.6">
      <c r="A42" s="5">
        <v>2013</v>
      </c>
      <c r="B42" s="6">
        <v>2184995410</v>
      </c>
      <c r="C42" s="7">
        <v>283</v>
      </c>
      <c r="D42" s="6">
        <v>996367</v>
      </c>
      <c r="E42" s="6">
        <v>838000</v>
      </c>
      <c r="F42" s="7">
        <v>2</v>
      </c>
      <c r="G42" s="6">
        <v>369</v>
      </c>
      <c r="H42" s="7">
        <v>10</v>
      </c>
      <c r="I42" s="6">
        <v>1353</v>
      </c>
      <c r="K42" s="9"/>
      <c r="L42" s="7"/>
      <c r="M42" s="7"/>
      <c r="N42" s="7"/>
      <c r="O42" s="7"/>
      <c r="P42" s="7"/>
    </row>
    <row r="43" spans="1:16" ht="15.6">
      <c r="A43" s="5">
        <v>2014</v>
      </c>
      <c r="B43" s="6">
        <v>2257657771</v>
      </c>
      <c r="C43" s="7">
        <v>284</v>
      </c>
      <c r="D43" s="6">
        <v>1002108</v>
      </c>
      <c r="E43" s="6">
        <v>0</v>
      </c>
      <c r="F43" s="7">
        <v>0</v>
      </c>
      <c r="G43" s="6">
        <v>0</v>
      </c>
      <c r="H43" s="7">
        <v>11</v>
      </c>
      <c r="I43" s="6">
        <v>740</v>
      </c>
      <c r="K43" s="9"/>
      <c r="L43" s="7"/>
      <c r="M43" s="7"/>
      <c r="N43" s="7"/>
      <c r="O43" s="7"/>
      <c r="P43" s="7"/>
    </row>
    <row r="44" spans="1:16" ht="15.6">
      <c r="A44" s="5">
        <v>2015</v>
      </c>
      <c r="B44" s="6">
        <v>2338026390</v>
      </c>
      <c r="C44" s="7">
        <v>286</v>
      </c>
      <c r="D44" s="6">
        <f>1020435-G44-I44</f>
        <v>1020049</v>
      </c>
      <c r="E44" s="6">
        <v>117000</v>
      </c>
      <c r="F44" s="7">
        <v>1</v>
      </c>
      <c r="G44" s="6">
        <v>120</v>
      </c>
      <c r="H44" s="7">
        <f>9-F44</f>
        <v>8</v>
      </c>
      <c r="I44" s="6">
        <f>386-G44</f>
        <v>266</v>
      </c>
      <c r="K44" s="9"/>
      <c r="L44" s="7"/>
      <c r="M44" s="7"/>
      <c r="N44" s="7"/>
      <c r="O44" s="7"/>
      <c r="P44" s="7"/>
    </row>
    <row r="45" spans="1:16" ht="15.6">
      <c r="A45" s="5">
        <v>2016</v>
      </c>
      <c r="B45" s="6">
        <v>2405746819</v>
      </c>
      <c r="C45" s="7">
        <f t="shared" ref="C45:C49" si="0">295-F45-H45</f>
        <v>287</v>
      </c>
      <c r="D45" s="6">
        <f>1032735-G45-I45</f>
        <v>1032426</v>
      </c>
      <c r="E45" s="6">
        <v>117000</v>
      </c>
      <c r="F45" s="7">
        <v>1</v>
      </c>
      <c r="G45" s="6">
        <v>95</v>
      </c>
      <c r="H45" s="7">
        <f>8-F45</f>
        <v>7</v>
      </c>
      <c r="I45" s="6">
        <f>309-G45</f>
        <v>214</v>
      </c>
      <c r="K45" s="9"/>
      <c r="L45" s="7"/>
      <c r="M45" s="7"/>
      <c r="N45" s="7"/>
      <c r="O45" s="7"/>
      <c r="P45" s="7"/>
    </row>
    <row r="46" spans="1:16" ht="15.6">
      <c r="A46" s="5">
        <v>2017</v>
      </c>
      <c r="B46" s="6">
        <v>2527706168</v>
      </c>
      <c r="C46" s="7">
        <f t="shared" si="0"/>
        <v>288</v>
      </c>
      <c r="D46" s="6">
        <f>1056296-G46-I46</f>
        <v>1056078</v>
      </c>
      <c r="E46" s="6">
        <v>0</v>
      </c>
      <c r="F46" s="7">
        <v>0</v>
      </c>
      <c r="G46" s="6">
        <v>0</v>
      </c>
      <c r="H46" s="7">
        <f>7-F46</f>
        <v>7</v>
      </c>
      <c r="I46" s="6">
        <f>218-G46</f>
        <v>218</v>
      </c>
      <c r="K46" s="9"/>
      <c r="L46" s="7"/>
      <c r="M46" s="7"/>
      <c r="N46" s="7"/>
      <c r="O46" s="7"/>
      <c r="P46" s="7"/>
    </row>
    <row r="47" spans="1:16" ht="15.6">
      <c r="A47" s="5">
        <v>2018</v>
      </c>
      <c r="B47" s="6">
        <v>2606634102</v>
      </c>
      <c r="C47" s="7">
        <f t="shared" si="0"/>
        <v>288</v>
      </c>
      <c r="D47" s="6">
        <v>1078173.8700000006</v>
      </c>
      <c r="E47" s="6">
        <v>0</v>
      </c>
      <c r="F47" s="7">
        <v>0</v>
      </c>
      <c r="G47" s="6">
        <v>0</v>
      </c>
      <c r="H47" s="7">
        <f>7-F47</f>
        <v>7</v>
      </c>
      <c r="I47" s="6">
        <v>219</v>
      </c>
      <c r="K47" s="9"/>
      <c r="L47" s="7"/>
      <c r="M47" s="7"/>
      <c r="N47" s="7"/>
      <c r="O47" s="7"/>
      <c r="P47" s="7"/>
    </row>
    <row r="48" spans="1:16" ht="15.6">
      <c r="A48" s="5">
        <v>2019</v>
      </c>
      <c r="B48" s="6">
        <v>2243795589</v>
      </c>
      <c r="C48" s="7">
        <f>295-F48-H48</f>
        <v>288</v>
      </c>
      <c r="D48" s="6">
        <v>1088229</v>
      </c>
      <c r="E48" s="6">
        <v>0</v>
      </c>
      <c r="F48" s="7">
        <v>0</v>
      </c>
      <c r="G48" s="6">
        <v>0</v>
      </c>
      <c r="H48" s="7">
        <f>7-F48</f>
        <v>7</v>
      </c>
      <c r="I48" s="6">
        <v>219</v>
      </c>
      <c r="K48" s="9"/>
      <c r="L48" s="7"/>
      <c r="M48" s="7"/>
      <c r="N48" s="7"/>
      <c r="O48" s="7"/>
      <c r="P48" s="7"/>
    </row>
    <row r="49" spans="1:16" ht="15.6">
      <c r="A49" s="5">
        <v>2020</v>
      </c>
      <c r="B49" s="6">
        <v>2276315760</v>
      </c>
      <c r="C49" s="7">
        <f t="shared" si="0"/>
        <v>289</v>
      </c>
      <c r="D49" s="6">
        <v>1090493.7100000007</v>
      </c>
      <c r="E49" s="6">
        <v>0</v>
      </c>
      <c r="F49" s="7">
        <v>0</v>
      </c>
      <c r="G49" s="6">
        <v>0</v>
      </c>
      <c r="H49" s="7">
        <f>6-F49</f>
        <v>6</v>
      </c>
      <c r="I49" s="6">
        <v>219</v>
      </c>
      <c r="K49" s="9"/>
      <c r="L49" s="7"/>
      <c r="M49" s="7"/>
      <c r="N49" s="7"/>
      <c r="O49" s="7"/>
      <c r="P49" s="7"/>
    </row>
    <row r="50" spans="1:16" ht="15.6">
      <c r="A50" s="10">
        <v>2021</v>
      </c>
      <c r="B50" s="11">
        <v>2380406000</v>
      </c>
      <c r="C50" s="12">
        <v>284</v>
      </c>
      <c r="D50" s="13">
        <v>1090236.3599999996</v>
      </c>
      <c r="E50" s="11">
        <v>22016023</v>
      </c>
      <c r="F50" s="14">
        <v>5</v>
      </c>
      <c r="G50" s="11">
        <v>25957.09</v>
      </c>
      <c r="H50" s="15">
        <v>6</v>
      </c>
      <c r="I50" s="6">
        <v>177.16</v>
      </c>
      <c r="K50" s="9"/>
      <c r="L50" s="7"/>
      <c r="M50" s="7"/>
      <c r="N50" s="7"/>
      <c r="O50" s="7"/>
      <c r="P50" s="7"/>
    </row>
    <row r="51" spans="1:16" ht="15.6">
      <c r="A51" s="10">
        <v>2022</v>
      </c>
      <c r="B51" s="11">
        <v>2547417684</v>
      </c>
      <c r="C51" s="12">
        <v>289</v>
      </c>
      <c r="D51" s="13">
        <v>1057090.6200000003</v>
      </c>
      <c r="E51" s="11">
        <v>0</v>
      </c>
      <c r="F51" s="14">
        <v>0</v>
      </c>
      <c r="G51" s="11">
        <v>72858.670000000027</v>
      </c>
      <c r="H51" s="15">
        <v>6</v>
      </c>
      <c r="I51" s="6">
        <v>194.53</v>
      </c>
      <c r="K51" s="9"/>
      <c r="L51" s="7"/>
      <c r="M51" s="7"/>
      <c r="N51" s="7"/>
      <c r="O51" s="7"/>
      <c r="P51" s="7"/>
    </row>
    <row r="52" spans="1:16" ht="15.6">
      <c r="A52" s="10">
        <v>2023</v>
      </c>
      <c r="B52" s="11">
        <v>2559873129</v>
      </c>
      <c r="C52" s="12">
        <v>285</v>
      </c>
      <c r="D52" s="13">
        <v>1024316.7700000003</v>
      </c>
      <c r="E52" s="11">
        <v>48415780</v>
      </c>
      <c r="F52" s="14">
        <v>3</v>
      </c>
      <c r="G52" s="11">
        <v>29015.18</v>
      </c>
      <c r="H52" s="15">
        <v>7</v>
      </c>
      <c r="I52" s="6">
        <v>588.29999999999995</v>
      </c>
      <c r="K52" s="9"/>
      <c r="L52" s="7"/>
      <c r="M52" s="7"/>
      <c r="N52" s="7"/>
      <c r="O52" s="7"/>
      <c r="P52" s="7"/>
    </row>
    <row r="53" spans="1:16" ht="15.6">
      <c r="A53" s="10">
        <v>2024</v>
      </c>
      <c r="B53" s="11">
        <v>2749004491</v>
      </c>
      <c r="C53" s="12">
        <v>285</v>
      </c>
      <c r="D53" s="13">
        <v>1053172.0999999994</v>
      </c>
      <c r="E53" s="11">
        <v>12600000</v>
      </c>
      <c r="F53" s="14">
        <v>2</v>
      </c>
      <c r="G53" s="11">
        <v>5769.4400000000005</v>
      </c>
      <c r="H53" s="15">
        <v>8</v>
      </c>
      <c r="I53" s="6">
        <v>3020.4600000000005</v>
      </c>
      <c r="K53" s="9"/>
      <c r="L53" s="7"/>
      <c r="M53" s="7"/>
      <c r="N53" s="7"/>
      <c r="O53" s="7"/>
      <c r="P53" s="7"/>
    </row>
    <row r="54" spans="1:16" ht="15.6">
      <c r="A54" s="16">
        <v>2025</v>
      </c>
      <c r="B54" s="17">
        <v>2938619519</v>
      </c>
      <c r="C54" s="12">
        <v>283</v>
      </c>
      <c r="D54" s="18">
        <v>1048010.7499999999</v>
      </c>
      <c r="E54" s="17">
        <v>29736724</v>
      </c>
      <c r="F54" s="19">
        <v>2</v>
      </c>
      <c r="G54" s="17">
        <v>180951.26999999993</v>
      </c>
      <c r="H54" s="15">
        <v>10</v>
      </c>
      <c r="I54" s="6">
        <v>17596.549999999996</v>
      </c>
    </row>
    <row r="55" spans="1:16" ht="15.6">
      <c r="A55" s="16">
        <v>2026</v>
      </c>
      <c r="B55" s="17">
        <v>3117794037</v>
      </c>
      <c r="C55" s="23">
        <v>279</v>
      </c>
      <c r="D55" s="18">
        <v>1042942.1300000007</v>
      </c>
      <c r="E55" s="17">
        <v>57718552</v>
      </c>
      <c r="F55" s="19">
        <v>6</v>
      </c>
      <c r="G55" s="17">
        <v>181971.68999999994</v>
      </c>
      <c r="H55" s="15">
        <v>10</v>
      </c>
      <c r="I55" s="6">
        <v>17367.54</v>
      </c>
    </row>
    <row r="56" spans="1:16" ht="15.6">
      <c r="A56" s="7" t="s">
        <v>37</v>
      </c>
    </row>
  </sheetData>
  <mergeCells count="1">
    <mergeCell ref="A1:I1"/>
  </mergeCells>
  <printOptions horizontalCentered="1"/>
  <pageMargins left="0.9" right="0.9" top="0.93" bottom="0.81" header="0.5" footer="0.5"/>
  <pageSetup scale="66" fitToHeight="0" orientation="portrait" horizontalDpi="1200" verticalDpi="1200" r:id="rId1"/>
  <headerFooter>
    <oddFooter>&amp;Rp.&amp;P│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Table1(26)Table</vt:lpstr>
      <vt:lpstr>'Table1(26)Table'!Print_Titles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Buckle</dc:creator>
  <cp:lastModifiedBy>Rachel Buckle</cp:lastModifiedBy>
  <cp:lastPrinted>2025-06-13T18:23:57Z</cp:lastPrinted>
  <dcterms:created xsi:type="dcterms:W3CDTF">2025-06-13T00:00:27Z</dcterms:created>
  <dcterms:modified xsi:type="dcterms:W3CDTF">2026-04-20T21:40:59Z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9145f431-4c8c-42c6-a5a5-ba6d3bdea585_Enabled">
    <vt:lpwstr>true</vt:lpwstr>
  </property>
  <property fmtid="{D5CDD505-2E9C-101B-9397-08002B2CF9AE}" pid="3" name="MSIP_Label_9145f431-4c8c-42c6-a5a5-ba6d3bdea585_SetDate">
    <vt:lpwstr>2025-06-13T00:09:32Z</vt:lpwstr>
  </property>
  <property fmtid="{D5CDD505-2E9C-101B-9397-08002B2CF9AE}" pid="4" name="MSIP_Label_9145f431-4c8c-42c6-a5a5-ba6d3bdea585_Method">
    <vt:lpwstr>Standard</vt:lpwstr>
  </property>
  <property fmtid="{D5CDD505-2E9C-101B-9397-08002B2CF9AE}" pid="5" name="MSIP_Label_9145f431-4c8c-42c6-a5a5-ba6d3bdea585_Name">
    <vt:lpwstr>defa4170-0d19-0005-0004-bc88714345d2</vt:lpwstr>
  </property>
  <property fmtid="{D5CDD505-2E9C-101B-9397-08002B2CF9AE}" pid="6" name="MSIP_Label_9145f431-4c8c-42c6-a5a5-ba6d3bdea585_SiteId">
    <vt:lpwstr>b2fe5ccf-10a5-46fe-ae45-a0267412af7a</vt:lpwstr>
  </property>
  <property fmtid="{D5CDD505-2E9C-101B-9397-08002B2CF9AE}" pid="7" name="MSIP_Label_9145f431-4c8c-42c6-a5a5-ba6d3bdea585_ActionId">
    <vt:lpwstr>fe8edefb-c897-412d-a67a-eed6fe2b3fa9</vt:lpwstr>
  </property>
  <property fmtid="{D5CDD505-2E9C-101B-9397-08002B2CF9AE}" pid="8" name="MSIP_Label_9145f431-4c8c-42c6-a5a5-ba6d3bdea585_ContentBits">
    <vt:lpwstr>0</vt:lpwstr>
  </property>
  <property fmtid="{D5CDD505-2E9C-101B-9397-08002B2CF9AE}" pid="9" name="MSIP_Label_9145f431-4c8c-42c6-a5a5-ba6d3bdea585_Tag">
    <vt:lpwstr>10, 3, 0, 1</vt:lpwstr>
  </property>
</Properties>
</file>