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S:\Apportionment_NEW\Levy and LEA\2026\2026 Publications\Web Files\"/>
    </mc:Choice>
  </mc:AlternateContent>
  <xr:revisionPtr revIDLastSave="0" documentId="13_ncr:1_{211689B8-6752-48AC-AB4B-8E772ECCB44D}" xr6:coauthVersionLast="47" xr6:coauthVersionMax="47" xr10:uidLastSave="{00000000-0000-0000-0000-000000000000}"/>
  <bookViews>
    <workbookView xWindow="-108" yWindow="-108" windowWidth="23256" windowHeight="12456" xr2:uid="{88C858E6-1715-44F4-B9D8-B5974A58B758}"/>
  </bookViews>
  <sheets>
    <sheet name="Table4(26)Table" sheetId="1" r:id="rId1"/>
  </sheets>
  <definedNames>
    <definedName name="__123Graph_A" hidden="1">#REF!</definedName>
    <definedName name="__123Graph_AGR4A" hidden="1">#REF!</definedName>
    <definedName name="__123Graph_AGR4B" hidden="1">#REF!</definedName>
    <definedName name="__123Graph_AGRAPH1" hidden="1">#REF!</definedName>
    <definedName name="__123Graph_AGRAPH10" hidden="1">#REF!</definedName>
    <definedName name="__123Graph_AGRAPH2" hidden="1">#REF!</definedName>
    <definedName name="__123Graph_AGRAPH2A" hidden="1">#REF!</definedName>
    <definedName name="__123Graph_AGRAPH2B" hidden="1">#REF!</definedName>
    <definedName name="__123Graph_AGRAPH3" hidden="1">#REF!</definedName>
    <definedName name="__123Graph_AGRAPH4" hidden="1">#REF!</definedName>
    <definedName name="__123Graph_AGRAPH4A" hidden="1">#REF!</definedName>
    <definedName name="__123Graph_AGRAPH4B" hidden="1">#REF!</definedName>
    <definedName name="__123Graph_AGRAPH5" hidden="1">#REF!</definedName>
    <definedName name="__123Graph_AGRAPH6" hidden="1">#REF!</definedName>
    <definedName name="__123Graph_AGRAPH8" hidden="1">#REF!</definedName>
    <definedName name="__123Graph_AGRAPH9" hidden="1">#REF!</definedName>
    <definedName name="__123Graph_BGRAPH5" hidden="1">#REF!</definedName>
    <definedName name="__123Graph_BGRAPH6" hidden="1">#REF!</definedName>
    <definedName name="__123Graph_C" hidden="1">#REF!</definedName>
    <definedName name="__123Graph_CGR4A" hidden="1">#REF!</definedName>
    <definedName name="__123Graph_CGR4B" hidden="1">#REF!</definedName>
    <definedName name="__123Graph_CGRAPH2A" hidden="1">#REF!</definedName>
    <definedName name="__123Graph_CGRAPH2B" hidden="1">#REF!</definedName>
    <definedName name="__123Graph_CGRAPH4A" hidden="1">#REF!</definedName>
    <definedName name="__123Graph_CGRAPH4B" hidden="1">#REF!</definedName>
    <definedName name="__123Graph_X" hidden="1">#REF!</definedName>
    <definedName name="__123Graph_XGR4A" hidden="1">#REF!</definedName>
    <definedName name="__123Graph_XGR4B" hidden="1">#REF!</definedName>
    <definedName name="__123Graph_XGRAPH2A" hidden="1">#REF!</definedName>
    <definedName name="__123Graph_XGRAPH2B" hidden="1">#REF!</definedName>
    <definedName name="__123Graph_XGRAPH4A" hidden="1">#REF!</definedName>
    <definedName name="__123Graph_XGRAPH4B" hidden="1">#REF!</definedName>
    <definedName name="__123Graph_XGRAPH5" hidden="1">#REF!</definedName>
    <definedName name="__123Graph_XGRAPH6" hidden="1">#REF!</definedName>
    <definedName name="__123Graph_XLEVRATE" hidden="1">#REF!</definedName>
    <definedName name="__123Graph_XLEVREVPP" hidden="1">#REF!</definedName>
    <definedName name="_1__123Graph_AA_\GRAPH2A.PIC" hidden="1">#REF!</definedName>
    <definedName name="_2__123Graph_CA_\GRAPH2A.PIC" hidden="1">#REF!</definedName>
    <definedName name="_3__123Graph_XA_\GRAPH2A.PIC" hidden="1">#REF!</definedName>
    <definedName name="_xlnm._FilterDatabase" localSheetId="0" hidden="1">'Table4(26)Table'!#REF!</definedName>
    <definedName name="_Order1" hidden="1">255</definedName>
    <definedName name="_Order2" hidden="1">255</definedName>
    <definedName name="_Sort" hidden="1">#REF!</definedName>
    <definedName name="COUNTY">#REF!</definedName>
    <definedName name="_xlnm.Print_Area">#REF!</definedName>
    <definedName name="_xlnm.Print_Titles">#N/A</definedName>
    <definedName name="SPACER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5" i="1" l="1"/>
  <c r="K65" i="1"/>
  <c r="M64" i="1"/>
  <c r="K64" i="1"/>
  <c r="M63" i="1"/>
  <c r="K63" i="1"/>
  <c r="M62" i="1"/>
  <c r="K62" i="1"/>
  <c r="M61" i="1"/>
  <c r="L61" i="1"/>
  <c r="K61" i="1"/>
  <c r="M60" i="1"/>
  <c r="L60" i="1"/>
  <c r="K60" i="1"/>
  <c r="M59" i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M54" i="1"/>
  <c r="L54" i="1"/>
  <c r="K54" i="1"/>
  <c r="L53" i="1"/>
  <c r="K53" i="1"/>
  <c r="M53" i="1"/>
  <c r="L52" i="1"/>
  <c r="M52" i="1"/>
  <c r="L51" i="1"/>
  <c r="M51" i="1"/>
  <c r="K51" i="1"/>
  <c r="L50" i="1"/>
  <c r="L49" i="1"/>
  <c r="L48" i="1"/>
  <c r="M48" i="1"/>
  <c r="L47" i="1"/>
  <c r="K47" i="1"/>
  <c r="M47" i="1"/>
  <c r="L46" i="1"/>
  <c r="L45" i="1"/>
  <c r="K45" i="1"/>
  <c r="L44" i="1"/>
  <c r="K44" i="1"/>
  <c r="L43" i="1"/>
  <c r="K43" i="1"/>
  <c r="L42" i="1"/>
  <c r="K42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M36" i="1"/>
  <c r="L36" i="1"/>
  <c r="K36" i="1"/>
  <c r="K46" i="1" l="1"/>
  <c r="K52" i="1"/>
  <c r="K50" i="1"/>
  <c r="M41" i="1"/>
  <c r="M42" i="1"/>
  <c r="M43" i="1"/>
  <c r="M44" i="1"/>
  <c r="M45" i="1"/>
  <c r="M46" i="1"/>
  <c r="K49" i="1"/>
  <c r="K48" i="1"/>
  <c r="M50" i="1"/>
  <c r="M49" i="1"/>
</calcChain>
</file>

<file path=xl/sharedStrings.xml><?xml version="1.0" encoding="utf-8"?>
<sst xmlns="http://schemas.openxmlformats.org/spreadsheetml/2006/main" count="65" uniqueCount="54">
  <si>
    <t>Election Year</t>
  </si>
  <si>
    <t>First Submissions Voter Approved Amount</t>
  </si>
  <si>
    <t># of Approved First Submissions Dists.</t>
  </si>
  <si>
    <t>First Submissions Levy Failures Amount</t>
  </si>
  <si>
    <t># of Failures First Submissions Dists.</t>
  </si>
  <si>
    <t>Second Submissions Voter Approved Amount</t>
  </si>
  <si>
    <t># of Approved Second Submissions Dists.</t>
  </si>
  <si>
    <t>Second Submissions Levy Failures Amount</t>
  </si>
  <si>
    <t># of Failures Second Submissions Dists.</t>
  </si>
  <si>
    <t>1995</t>
  </si>
  <si>
    <t>1996</t>
  </si>
  <si>
    <t>1997</t>
  </si>
  <si>
    <t>1998</t>
  </si>
  <si>
    <t>1999</t>
  </si>
  <si>
    <t>2000</t>
  </si>
  <si>
    <t>2001</t>
  </si>
  <si>
    <t>None</t>
  </si>
  <si>
    <t>Total Submissions Amount</t>
  </si>
  <si>
    <t># of Total Submissions Dists.</t>
  </si>
  <si>
    <t>Total Approved Amount</t>
  </si>
  <si>
    <t># of Approved Dists.</t>
  </si>
  <si>
    <t>Total Failed Amount</t>
  </si>
  <si>
    <t># of Failed Dists.</t>
  </si>
  <si>
    <t>Percent Approved</t>
  </si>
  <si>
    <t># of Dists. Approved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</si>
  <si>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</si>
  <si>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</si>
  <si>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</si>
  <si>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</si>
  <si>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</si>
  <si>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</si>
  <si>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</si>
  <si>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</si>
  <si>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</si>
  <si>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</si>
  <si>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</si>
  <si>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</si>
  <si>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</si>
  <si>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</si>
  <si>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</si>
  <si>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21</t>
  </si>
  <si>
    <t>22</t>
  </si>
  <si>
    <t>23</t>
  </si>
  <si>
    <t>24</t>
  </si>
  <si>
    <t xml:space="preserve">In the columns labeled FIRST SUBMISSIONS and SECOND SUBMISSIONS, a district submitting multiple bond issues </t>
  </si>
  <si>
    <t>at the same election may be counted as both voter approved and failed.</t>
  </si>
  <si>
    <t>In the columns labeled TOTAL APPROVED, a district with both approved and failed submissions is counted as approved.</t>
  </si>
  <si>
    <t xml:space="preserve">In the columns labeled TOTAL FAILED, a district with both successful and failed submissions is not included in the number </t>
  </si>
  <si>
    <t>of districts; however, the district's failed submissions are included in the dollar amount of failed submissions (column $$$).</t>
  </si>
  <si>
    <t>Election results are those reported to OSPI by county auditors.</t>
  </si>
  <si>
    <t>·</t>
  </si>
  <si>
    <t xml:space="preserve">  NOTES:</t>
  </si>
  <si>
    <t>2025</t>
  </si>
  <si>
    <t>School District Bond Issue Election Results 
Election Years 1999-2026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</si>
</sst>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_(* #,##0_);_(* \(#,##0\);_(* &quot;-&quot;??_);_(@_)"/>
    <numFmt numFmtId="165" formatCode="0_)"/>
    <numFmt numFmtId="166" formatCode="0.0%"/>
    <numFmt numFmtId="167" formatCode="[$-409]mmm\-yy;@"/>
  </numFmts>
  <fonts count="12">
    <font>
      <sz val="8"/>
      <name val="Arial MT"/>
    </font>
    <font>
      <sz val="8"/>
      <name val="Arial MT"/>
    </font>
    <font>
      <b/>
      <sz val="12"/>
      <color theme="0"/>
      <name val="Aptos Narrow"/>
      <family val="2"/>
      <scheme val="minor"/>
    </font>
    <font>
      <sz val="12"/>
      <color theme="0"/>
      <name val="Segoe UI"/>
      <family val="2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0000"/>
      <name val="Aptos Narrow"/>
      <family val="2"/>
      <scheme val="minor"/>
    </font>
    <font>
      <i/>
      <sz val="12"/>
      <name val="Segoe UI"/>
      <family val="2"/>
    </font>
    <font>
      <b/>
      <sz val="20"/>
      <name val="Segoe UI"/>
      <family val="2"/>
    </font>
    <font>
      <sz val="12"/>
      <name val="Symbol"/>
      <family val="1"/>
      <charset val="2"/>
    </font>
    <font>
      <b/>
      <i/>
      <sz val="12"/>
      <name val="Segoe UI"/>
      <family val="2"/>
    </font>
    <font>
      <sz val="12"/>
      <name val="Aptos Narrow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37" fontId="5" fillId="0" borderId="0" xfId="0" applyNumberFormat="1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37" fontId="5" fillId="0" borderId="1" xfId="0" applyNumberFormat="1" applyFont="1" applyBorder="1"/>
    <xf numFmtId="37" fontId="6" fillId="0" borderId="2" xfId="0" applyNumberFormat="1" applyFont="1" applyBorder="1" applyAlignment="1">
      <alignment vertical="center"/>
    </xf>
    <xf numFmtId="37" fontId="6" fillId="0" borderId="1" xfId="0" applyNumberFormat="1" applyFont="1" applyBorder="1" applyAlignment="1">
      <alignment vertical="center"/>
    </xf>
    <xf numFmtId="37" fontId="5" fillId="0" borderId="3" xfId="0" applyNumberFormat="1" applyFont="1" applyBorder="1"/>
    <xf numFmtId="0" fontId="6" fillId="0" borderId="4" xfId="0" applyFont="1" applyBorder="1" applyAlignment="1">
      <alignment vertical="center"/>
    </xf>
    <xf numFmtId="37" fontId="6" fillId="0" borderId="3" xfId="0" applyNumberFormat="1" applyFont="1" applyBorder="1" applyAlignment="1">
      <alignment vertical="center"/>
    </xf>
    <xf numFmtId="164" fontId="5" fillId="0" borderId="0" xfId="1" applyNumberFormat="1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37" fontId="6" fillId="0" borderId="0" xfId="0" applyNumberFormat="1" applyFont="1" applyAlignment="1">
      <alignment vertical="center"/>
    </xf>
    <xf numFmtId="165" fontId="5" fillId="0" borderId="0" xfId="0" applyNumberFormat="1" applyFont="1"/>
    <xf numFmtId="166" fontId="5" fillId="0" borderId="0" xfId="0" applyNumberFormat="1" applyFont="1" applyAlignment="1">
      <alignment horizontal="center"/>
    </xf>
    <xf numFmtId="166" fontId="5" fillId="0" borderId="0" xfId="0" applyNumberFormat="1" applyFont="1"/>
    <xf numFmtId="0" fontId="5" fillId="0" borderId="0" xfId="0" quotePrefix="1" applyFont="1" applyAlignment="1">
      <alignment horizontal="center"/>
    </xf>
    <xf numFmtId="37" fontId="5" fillId="0" borderId="0" xfId="0" quotePrefix="1" applyNumberFormat="1" applyFont="1"/>
    <xf numFmtId="0" fontId="7" fillId="0" borderId="0" xfId="0" applyFont="1"/>
    <xf numFmtId="167" fontId="0" fillId="0" borderId="0" xfId="0" applyNumberFormat="1"/>
    <xf numFmtId="9" fontId="7" fillId="0" borderId="0" xfId="2" applyFont="1" applyBorder="1"/>
    <xf numFmtId="9" fontId="9" fillId="0" borderId="0" xfId="2" applyFont="1" applyBorder="1" applyAlignment="1">
      <alignment horizontal="right"/>
    </xf>
    <xf numFmtId="0" fontId="10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37" fontId="11" fillId="0" borderId="0" xfId="0" applyNumberFormat="1" applyFont="1"/>
    <xf numFmtId="165" fontId="11" fillId="0" borderId="0" xfId="0" applyNumberFormat="1" applyFont="1"/>
    <xf numFmtId="166" fontId="11" fillId="0" borderId="0" xfId="0" applyNumberFormat="1" applyFont="1" applyAlignment="1">
      <alignment horizontal="center"/>
    </xf>
    <xf numFmtId="166" fontId="11" fillId="0" borderId="0" xfId="0" applyNumberFormat="1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numFmt numFmtId="166" formatCode="0.0%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numFmt numFmtId="166" formatCode="0.0%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numFmt numFmtId="165" formatCode="0_)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numFmt numFmtId="5" formatCode="#,##0_);\(#,##0\)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numFmt numFmtId="5" formatCode="#,##0_);\(#,##0\)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numFmt numFmtId="5" formatCode="#,##0_);\(#,##0\)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numFmt numFmtId="5" formatCode="#,##0_);\(#,##0\)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numFmt numFmtId="5" formatCode="#,##0_);\(#,##0\)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scheme val="minor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numFmt numFmtId="5" formatCode="#,##0_);\(#,##0\)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alignment horizontal="center" vertical="bottom" textRotation="0" wrapText="1" indent="0" justifyLastLine="0" shrinkToFit="0" readingOrder="0"/>
    </dxf>
    <dxf>
      <font>
        <b/>
        <i val="0"/>
        <strike val="0"/>
      </font>
      <fill>
        <patternFill>
          <bgColor theme="6" tint="-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OSPI Table" pivot="0" count="2" xr9:uid="{00468139-772A-412F-A4C3-69E8A20108DC}">
      <tableStyleElement type="wholeTable" dxfId="25"/>
      <tableStyleElement type="headerRow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Dollar Amounts Passed and Failed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52101087925284"/>
          <c:y val="6.1904905842880026E-2"/>
          <c:w val="0.85676966478348293"/>
          <c:h val="0.77849104507033107"/>
        </c:manualLayout>
      </c:layout>
      <c:barChart>
        <c:barDir val="col"/>
        <c:grouping val="stacked"/>
        <c:varyColors val="0"/>
        <c:ser>
          <c:idx val="0"/>
          <c:order val="0"/>
          <c:tx>
            <c:v>Passed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'Table4(26)Table'!$A$37:$A$67</c15:sqref>
                  </c15:fullRef>
                </c:ext>
              </c:extLst>
              <c:f>'Table4(26)Table'!$A$41:$A$67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'Table4(26)Table'!$D$37:$D$67</c15:sqref>
                  </c15:fullRef>
                </c:ext>
              </c:extLst>
              <c:f>'Table4(26)Table'!$D$41:$D$67</c:f>
              <c:numCache>
                <c:formatCode>#,##0_);\(#,##0\)</c:formatCode>
                <c:ptCount val="27"/>
                <c:pt idx="0">
                  <c:v>396513000</c:v>
                </c:pt>
                <c:pt idx="1">
                  <c:v>372854664</c:v>
                </c:pt>
                <c:pt idx="2">
                  <c:v>971542500</c:v>
                </c:pt>
                <c:pt idx="3">
                  <c:v>1006632066</c:v>
                </c:pt>
                <c:pt idx="4">
                  <c:v>867987062</c:v>
                </c:pt>
                <c:pt idx="5">
                  <c:v>474388785</c:v>
                </c:pt>
                <c:pt idx="6">
                  <c:v>355215839</c:v>
                </c:pt>
                <c:pt idx="7">
                  <c:v>2548648970</c:v>
                </c:pt>
                <c:pt idx="8">
                  <c:v>1066782891</c:v>
                </c:pt>
                <c:pt idx="9">
                  <c:v>1002122000</c:v>
                </c:pt>
                <c:pt idx="10">
                  <c:v>600896550</c:v>
                </c:pt>
                <c:pt idx="11">
                  <c:v>544995000</c:v>
                </c:pt>
                <c:pt idx="12">
                  <c:v>91490000</c:v>
                </c:pt>
                <c:pt idx="13">
                  <c:v>613531500</c:v>
                </c:pt>
                <c:pt idx="14">
                  <c:v>1184837000</c:v>
                </c:pt>
                <c:pt idx="15">
                  <c:v>1611200000</c:v>
                </c:pt>
                <c:pt idx="16">
                  <c:v>1696275474</c:v>
                </c:pt>
                <c:pt idx="17">
                  <c:v>3627959242</c:v>
                </c:pt>
                <c:pt idx="18">
                  <c:v>2110180773</c:v>
                </c:pt>
                <c:pt idx="19">
                  <c:v>2463462812</c:v>
                </c:pt>
                <c:pt idx="20">
                  <c:v>1632908000</c:v>
                </c:pt>
                <c:pt idx="21">
                  <c:v>1764800000</c:v>
                </c:pt>
                <c:pt idx="22">
                  <c:v>0</c:v>
                </c:pt>
                <c:pt idx="23">
                  <c:v>1194397000</c:v>
                </c:pt>
                <c:pt idx="24">
                  <c:v>275300000</c:v>
                </c:pt>
                <c:pt idx="25">
                  <c:v>2399319500</c:v>
                </c:pt>
                <c:pt idx="26">
                  <c:v>1621522279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B-4877-813A-7FD74BF30272}"/>
            </c:ext>
          </c:extLst>
        </c:ser>
        <c:ser>
          <c:idx val="1"/>
          <c:order val="1"/>
          <c:tx>
            <c:v>Failed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'Table4(26)Table'!$A$37:$A$67</c15:sqref>
                  </c15:fullRef>
                </c:ext>
              </c:extLst>
              <c:f>'Table4(26)Table'!$A$41:$A$67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'Table4(26)Table'!$F$37:$F$67</c15:sqref>
                  </c15:fullRef>
                </c:ext>
              </c:extLst>
              <c:f>'Table4(26)Table'!$F$41:$F$67</c:f>
              <c:numCache>
                <c:formatCode>#,##0_);\(#,##0\)</c:formatCode>
                <c:ptCount val="27"/>
                <c:pt idx="0">
                  <c:v>593285497</c:v>
                </c:pt>
                <c:pt idx="1">
                  <c:v>732265400</c:v>
                </c:pt>
                <c:pt idx="2">
                  <c:v>598994564</c:v>
                </c:pt>
                <c:pt idx="3">
                  <c:v>930412984</c:v>
                </c:pt>
                <c:pt idx="4">
                  <c:v>1068890777</c:v>
                </c:pt>
                <c:pt idx="5">
                  <c:v>471257658</c:v>
                </c:pt>
                <c:pt idx="6">
                  <c:v>656797586</c:v>
                </c:pt>
                <c:pt idx="7">
                  <c:v>1823933514</c:v>
                </c:pt>
                <c:pt idx="8">
                  <c:v>1781442844</c:v>
                </c:pt>
                <c:pt idx="9">
                  <c:v>1865605845</c:v>
                </c:pt>
                <c:pt idx="10">
                  <c:v>1248876038</c:v>
                </c:pt>
                <c:pt idx="11">
                  <c:v>499160000</c:v>
                </c:pt>
                <c:pt idx="12">
                  <c:v>1082909702</c:v>
                </c:pt>
                <c:pt idx="13">
                  <c:v>653475000</c:v>
                </c:pt>
                <c:pt idx="14">
                  <c:v>582293791</c:v>
                </c:pt>
                <c:pt idx="15">
                  <c:v>2781466156</c:v>
                </c:pt>
                <c:pt idx="16">
                  <c:v>1065535121</c:v>
                </c:pt>
                <c:pt idx="17">
                  <c:v>1636352563</c:v>
                </c:pt>
                <c:pt idx="18">
                  <c:v>706239039</c:v>
                </c:pt>
                <c:pt idx="19">
                  <c:v>3322431861</c:v>
                </c:pt>
                <c:pt idx="20">
                  <c:v>745700000</c:v>
                </c:pt>
                <c:pt idx="21">
                  <c:v>2207165000</c:v>
                </c:pt>
                <c:pt idx="22">
                  <c:v>0</c:v>
                </c:pt>
                <c:pt idx="23">
                  <c:v>1409283270</c:v>
                </c:pt>
                <c:pt idx="24">
                  <c:v>2298647676</c:v>
                </c:pt>
                <c:pt idx="25">
                  <c:v>4172848788</c:v>
                </c:pt>
                <c:pt idx="26">
                  <c:v>2047256278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AB-4877-813A-7FD74BF30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2810536"/>
        <c:axId val="522810928"/>
      </c:barChart>
      <c:catAx>
        <c:axId val="522810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Election Year</a:t>
                </a:r>
              </a:p>
            </c:rich>
          </c:tx>
          <c:layout>
            <c:manualLayout>
              <c:xMode val="edge"/>
              <c:yMode val="edge"/>
              <c:x val="0.46363430700867603"/>
              <c:y val="0.89573262661464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81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2810928"/>
        <c:scaling>
          <c:orientation val="minMax"/>
          <c:max val="550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Millions</a:t>
                </a:r>
              </a:p>
              <a:p>
                <a:pPr>
                  <a:defRPr/>
                </a:pPr>
                <a:r>
                  <a:rPr lang="en-US"/>
                  <a:t>of</a:t>
                </a:r>
              </a:p>
              <a:p>
                <a:pPr>
                  <a:defRPr/>
                </a:pPr>
                <a:r>
                  <a:rPr lang="en-US"/>
                  <a:t>Dollars</a:t>
                </a:r>
              </a:p>
            </c:rich>
          </c:tx>
          <c:layout>
            <c:manualLayout>
              <c:xMode val="edge"/>
              <c:yMode val="edge"/>
              <c:x val="2.7884965149305011E-3"/>
              <c:y val="0.376078874676408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810536"/>
        <c:crosses val="autoZero"/>
        <c:crossBetween val="between"/>
        <c:majorUnit val="500000000"/>
        <c:minorUnit val="100000000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Districts Submitting Bond Issues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46042023075089"/>
          <c:y val="7.0544730431040897E-2"/>
          <c:w val="0.8578302450731059"/>
          <c:h val="0.792807785400931"/>
        </c:manualLayout>
      </c:layout>
      <c:barChart>
        <c:barDir val="col"/>
        <c:grouping val="stacked"/>
        <c:varyColors val="0"/>
        <c:ser>
          <c:idx val="0"/>
          <c:order val="0"/>
          <c:tx>
            <c:v>Passed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'Table4(26)Table'!$A$37:$A$67</c15:sqref>
                  </c15:fullRef>
                </c:ext>
              </c:extLst>
              <c:f>'Table4(26)Table'!$A$41:$A$67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'Table4(26)Table'!$E$37:$E$67</c15:sqref>
                  </c15:fullRef>
                </c:ext>
              </c:extLst>
              <c:f>'Table4(26)Table'!$E$41:$E$67</c:f>
              <c:numCache>
                <c:formatCode>#,##0_);\(#,##0\)</c:formatCode>
                <c:ptCount val="27"/>
                <c:pt idx="0">
                  <c:v>20</c:v>
                </c:pt>
                <c:pt idx="1">
                  <c:v>21</c:v>
                </c:pt>
                <c:pt idx="2">
                  <c:v>17</c:v>
                </c:pt>
                <c:pt idx="3">
                  <c:v>16</c:v>
                </c:pt>
                <c:pt idx="4">
                  <c:v>24</c:v>
                </c:pt>
                <c:pt idx="5">
                  <c:v>13</c:v>
                </c:pt>
                <c:pt idx="6">
                  <c:v>15</c:v>
                </c:pt>
                <c:pt idx="7">
                  <c:v>27</c:v>
                </c:pt>
                <c:pt idx="8">
                  <c:v>20</c:v>
                </c:pt>
                <c:pt idx="9">
                  <c:v>8</c:v>
                </c:pt>
                <c:pt idx="10">
                  <c:v>13</c:v>
                </c:pt>
                <c:pt idx="11">
                  <c:v>9</c:v>
                </c:pt>
                <c:pt idx="12">
                  <c:v>5</c:v>
                </c:pt>
                <c:pt idx="13">
                  <c:v>11</c:v>
                </c:pt>
                <c:pt idx="14">
                  <c:v>15</c:v>
                </c:pt>
                <c:pt idx="15">
                  <c:v>13</c:v>
                </c:pt>
                <c:pt idx="16">
                  <c:v>23</c:v>
                </c:pt>
                <c:pt idx="17">
                  <c:v>26</c:v>
                </c:pt>
                <c:pt idx="18">
                  <c:v>23</c:v>
                </c:pt>
                <c:pt idx="19">
                  <c:v>18</c:v>
                </c:pt>
                <c:pt idx="20">
                  <c:v>13</c:v>
                </c:pt>
                <c:pt idx="21">
                  <c:v>8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6-4C1B-A0E6-D24F7C58BE85}"/>
            </c:ext>
          </c:extLst>
        </c:ser>
        <c:ser>
          <c:idx val="1"/>
          <c:order val="1"/>
          <c:tx>
            <c:v>Failed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'Table4(26)Table'!$A$37:$A$67</c15:sqref>
                  </c15:fullRef>
                </c:ext>
              </c:extLst>
              <c:f>'Table4(26)Table'!$A$41:$A$67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'Table4(26)Table'!$G$37:$G$67</c15:sqref>
                  </c15:fullRef>
                </c:ext>
              </c:extLst>
              <c:f>'Table4(26)Table'!$G$41:$G$67</c:f>
              <c:numCache>
                <c:formatCode>0_)</c:formatCode>
                <c:ptCount val="27"/>
                <c:pt idx="0">
                  <c:v>25</c:v>
                </c:pt>
                <c:pt idx="1">
                  <c:v>14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18</c:v>
                </c:pt>
                <c:pt idx="6">
                  <c:v>14</c:v>
                </c:pt>
                <c:pt idx="7">
                  <c:v>25</c:v>
                </c:pt>
                <c:pt idx="8">
                  <c:v>24</c:v>
                </c:pt>
                <c:pt idx="9">
                  <c:v>21</c:v>
                </c:pt>
                <c:pt idx="10">
                  <c:v>14</c:v>
                </c:pt>
                <c:pt idx="11">
                  <c:v>8</c:v>
                </c:pt>
                <c:pt idx="12">
                  <c:v>23</c:v>
                </c:pt>
                <c:pt idx="13">
                  <c:v>7</c:v>
                </c:pt>
                <c:pt idx="14">
                  <c:v>17</c:v>
                </c:pt>
                <c:pt idx="15">
                  <c:v>20</c:v>
                </c:pt>
                <c:pt idx="16">
                  <c:v>19</c:v>
                </c:pt>
                <c:pt idx="17">
                  <c:v>17</c:v>
                </c:pt>
                <c:pt idx="18">
                  <c:v>13</c:v>
                </c:pt>
                <c:pt idx="19">
                  <c:v>24</c:v>
                </c:pt>
                <c:pt idx="20">
                  <c:v>7</c:v>
                </c:pt>
                <c:pt idx="21">
                  <c:v>16</c:v>
                </c:pt>
                <c:pt idx="22">
                  <c:v>0</c:v>
                </c:pt>
                <c:pt idx="23">
                  <c:v>17</c:v>
                </c:pt>
                <c:pt idx="24">
                  <c:v>18</c:v>
                </c:pt>
                <c:pt idx="25">
                  <c:v>27</c:v>
                </c:pt>
                <c:pt idx="2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C6-4C1B-A0E6-D24F7C58B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2794152"/>
        <c:axId val="522794936"/>
      </c:barChart>
      <c:catAx>
        <c:axId val="522794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Election Year</a:t>
                </a:r>
              </a:p>
            </c:rich>
          </c:tx>
          <c:layout>
            <c:manualLayout>
              <c:xMode val="edge"/>
              <c:yMode val="edge"/>
              <c:x val="0.45505285408722596"/>
              <c:y val="0.908614521357507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794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2794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</a:p>
              <a:p>
                <a:pPr>
                  <a:defRPr/>
                </a:pPr>
                <a:r>
                  <a:rPr lang="en-US"/>
                  <a:t>of</a:t>
                </a:r>
              </a:p>
              <a:p>
                <a:pPr>
                  <a:defRPr/>
                </a:pPr>
                <a:r>
                  <a:rPr lang="en-US"/>
                  <a:t>Districts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794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75</xdr:row>
      <xdr:rowOff>0</xdr:rowOff>
    </xdr:from>
    <xdr:to>
      <xdr:col>8</xdr:col>
      <xdr:colOff>293687</xdr:colOff>
      <xdr:row>115</xdr:row>
      <xdr:rowOff>126205</xdr:rowOff>
    </xdr:to>
    <xdr:graphicFrame macro="">
      <xdr:nvGraphicFramePr>
        <xdr:cNvPr id="2" name="Chart 1" descr="Election years 1995-2018 with amounts either passed or failed" title="School District Bond Issue Election Results">
          <a:extLst>
            <a:ext uri="{FF2B5EF4-FFF2-40B4-BE49-F238E27FC236}">
              <a16:creationId xmlns:a16="http://schemas.microsoft.com/office/drawing/2014/main" id="{19C93DC9-E905-4E96-84C6-B9DAC85C7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117</xdr:row>
      <xdr:rowOff>0</xdr:rowOff>
    </xdr:from>
    <xdr:to>
      <xdr:col>8</xdr:col>
      <xdr:colOff>281464</xdr:colOff>
      <xdr:row>160</xdr:row>
      <xdr:rowOff>95251</xdr:rowOff>
    </xdr:to>
    <xdr:graphicFrame macro="">
      <xdr:nvGraphicFramePr>
        <xdr:cNvPr id="3" name="Chart 2" descr="number of districts submissing bond issues from 1995 to 2018" title="Number of districts submitting bond issues">
          <a:extLst>
            <a:ext uri="{FF2B5EF4-FFF2-40B4-BE49-F238E27FC236}">
              <a16:creationId xmlns:a16="http://schemas.microsoft.com/office/drawing/2014/main" id="{05B99403-797B-40F3-95B8-0DA5EB385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52BBC3-03CE-47DB-A04F-764FEDBBE6C1}" name="Table1" displayName="Table1" ref="A3:I34" totalsRowShown="0" headerRowDxfId="23" headerRowBorderDxfId="22" tableBorderDxfId="21" totalsRowBorderDxfId="20">
  <tableColumns count="9">
    <tableColumn id="2" xr3:uid="{AB919674-197D-42A2-BA94-F1398E695998}" name="Election Year" dataDxfId="19"/>
    <tableColumn id="3" xr3:uid="{955D2A39-A3A7-49E8-9A8F-E950064F32EB}" name="First Submissions Voter Approved Amount" dataDxfId="18"/>
    <tableColumn id="1" xr3:uid="{7C6FBCC5-5167-437D-A689-F6F15E5205A6}" name="# of Approved First Submissions Dists." dataDxfId="17"/>
    <tableColumn id="10" xr3:uid="{2F587F84-093F-4764-AC2B-D0D26FD3D6DD}" name="First Submissions Levy Failures Amount" dataDxfId="16"/>
    <tableColumn id="4" xr3:uid="{84A1A458-104A-459D-BBBB-D3A923C5BB0E}" name="# of Failures First Submissions Dists." dataDxfId="15"/>
    <tableColumn id="5" xr3:uid="{1F20E5F1-495E-4D35-B5EA-645A29D89A26}" name="Second Submissions Voter Approved Amount" dataDxfId="14"/>
    <tableColumn id="6" xr3:uid="{6AF2EC06-1EAC-46E8-B1BB-DFF8E12A1DC9}" name="# of Approved Second Submissions Dists." dataDxfId="13"/>
    <tableColumn id="7" xr3:uid="{658DC42E-E67E-423D-8805-1EFC36C1D902}" name="Second Submissions Levy Failures Amount" dataDxfId="12"/>
    <tableColumn id="8" xr3:uid="{7B136662-2775-46A0-8908-E795D9CB6CD8}" name="# of Failures Second Submissions Dists." dataDxfId="11"/>
  </tableColumns>
  <tableStyleInfo name="OSPI Table" showFirstColumn="0" showLastColumn="0" showRowStripes="1" showColumnStripes="0"/>
  <extLst>
    <ext xmlns:x14="http://schemas.microsoft.com/office/spreadsheetml/2009/9/main" uri="{504A1905-F514-4f6f-8877-14C23A59335A}">
      <x14:table altText="1463GF" altTextSummary="School District Excess General Fund Levy submissions for Collection in 202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C729DE-37CD-49EC-AD3B-F21B168AEAEF}" name="Table3" displayName="Table3" ref="A36:I67" totalsRowShown="0" headerRowDxfId="10" dataDxfId="9">
  <autoFilter ref="A36:I67" xr:uid="{A567C112-E1D4-44C5-A6CC-BD04D41C115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1536A45B-B413-493E-AC29-0727D5EA949D}" name="Election Year" dataDxfId="8"/>
    <tableColumn id="2" xr3:uid="{1A1B31B7-B904-4F24-95BE-7A4D8B01AA8B}" name="Total Submissions Amount" dataDxfId="7"/>
    <tableColumn id="3" xr3:uid="{3805F002-6047-46D3-A1FE-AF63E1F350FE}" name="# of Total Submissions Dists." dataDxfId="6"/>
    <tableColumn id="4" xr3:uid="{FA6B9E6C-449E-42C4-A3B3-C49DA65C315D}" name="Total Approved Amount" dataDxfId="5"/>
    <tableColumn id="5" xr3:uid="{B8C43B72-0F69-4261-90E8-9D4D389505F1}" name="# of Approved Dists." dataDxfId="4"/>
    <tableColumn id="6" xr3:uid="{93C87505-5F02-4B77-B358-E98547453014}" name="Total Failed Amount" dataDxfId="3"/>
    <tableColumn id="7" xr3:uid="{7FC154AC-9646-4EBC-81C6-BFE38C4BFF8D}" name="# of Failed Dists." dataDxfId="2"/>
    <tableColumn id="8" xr3:uid="{47176339-4A5F-44DA-A6DC-037804D305D1}" name="Percent Approved" dataDxfId="1"/>
    <tableColumn id="9" xr3:uid="{82684A4A-B367-4FC1-9FDC-B6075825F454}" name="# of Dists. Approved" dataDxfId="0"/>
  </tableColumns>
  <tableStyleInfo name="OSPI Table" showFirstColumn="0" showLastColumn="0" showRowStripes="1" showColumnStripes="0"/>
  <extLst>
    <ext xmlns:x14="http://schemas.microsoft.com/office/spreadsheetml/2009/9/main" uri="{504A1905-F514-4f6f-8877-14C23A59335A}">
      <x14:table altText="Bond Election Results 1995-2018 total submissions" altTextSummary="Election year total submissions for both approved and failed"/>
    </ext>
  </extLst>
</table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53E7B-F018-4CBD-A150-56538C9E03BD}">
  <dimension ref="A1:P73"/>
  <sheetViews>
    <sheetView showZeros="0" tabSelected="1" zoomScale="90" zoomScaleNormal="90" zoomScaleSheetLayoutView="80" workbookViewId="0">
      <pane ySplit="1" topLeftCell="A2" activePane="bottomLeft" state="frozen"/>
      <selection pane="bottomLeft" sqref="A1:I1"/>
    </sheetView>
  </sheetViews>
  <sheetFormatPr defaultRowHeight="10.199999999999999"/>
  <cols>
    <col min="1" max="1" width="13" customWidth="1"/>
    <col min="2" max="2" width="24" bestFit="1" customWidth="1"/>
    <col min="3" max="3" width="18.140625" customWidth="1"/>
    <col min="4" max="4" width="19.42578125" customWidth="1"/>
    <col min="5" max="5" width="18" style="26" customWidth="1"/>
    <col min="6" max="6" width="20.7109375" customWidth="1"/>
    <col min="7" max="7" width="17.42578125" customWidth="1"/>
    <col min="8" max="8" width="18.7109375" customWidth="1"/>
    <col min="9" max="9" width="17" customWidth="1"/>
    <col min="10" max="10" width="22.42578125" bestFit="1" customWidth="1"/>
    <col min="11" max="16" width="0" hidden="1" customWidth="1"/>
  </cols>
  <sheetData>
    <row r="1" spans="1:16" ht="58.95" customHeight="1">
      <c r="A1" s="36" t="s">
        <v>53</v>
      </c>
      <c r="B1" s="37"/>
      <c r="C1" s="37"/>
      <c r="D1" s="37"/>
      <c r="E1" s="37"/>
      <c r="F1" s="37"/>
      <c r="G1" s="37"/>
      <c r="H1" s="37"/>
      <c r="I1" s="37"/>
    </row>
    <row r="3" spans="1:16" s="2" customFormat="1" ht="79.8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K3" s="3"/>
      <c r="L3" s="4"/>
      <c r="M3" s="4"/>
      <c r="N3" s="4"/>
      <c r="O3" s="4"/>
      <c r="P3" s="5"/>
    </row>
    <row r="4" spans="1:16" ht="15.6" hidden="1">
      <c r="A4" s="6" t="s">
        <v>9</v>
      </c>
      <c r="B4" s="7">
        <v>116550000</v>
      </c>
      <c r="C4" s="7">
        <v>14</v>
      </c>
      <c r="D4" s="7">
        <v>592754654</v>
      </c>
      <c r="E4" s="7">
        <v>31</v>
      </c>
      <c r="F4" s="7">
        <v>14900000</v>
      </c>
      <c r="G4" s="7">
        <v>1</v>
      </c>
      <c r="H4" s="7">
        <v>54555000</v>
      </c>
      <c r="I4" s="7">
        <v>5</v>
      </c>
      <c r="K4" s="7"/>
      <c r="L4" s="8"/>
      <c r="M4" s="8"/>
      <c r="N4" s="8"/>
      <c r="O4" s="8"/>
      <c r="P4" s="8"/>
    </row>
    <row r="5" spans="1:16" ht="15.6" hidden="1">
      <c r="A5" s="6" t="s">
        <v>10</v>
      </c>
      <c r="B5" s="7">
        <v>314904000</v>
      </c>
      <c r="C5" s="7">
        <v>17</v>
      </c>
      <c r="D5" s="7">
        <v>711244422</v>
      </c>
      <c r="E5" s="7">
        <v>35</v>
      </c>
      <c r="F5" s="7">
        <v>106500000</v>
      </c>
      <c r="G5" s="7">
        <v>2</v>
      </c>
      <c r="H5" s="7">
        <v>251042000</v>
      </c>
      <c r="I5" s="7">
        <v>12</v>
      </c>
      <c r="K5" s="7"/>
      <c r="L5" s="8"/>
      <c r="M5" s="8"/>
      <c r="N5" s="8"/>
      <c r="O5" s="8"/>
      <c r="P5" s="8"/>
    </row>
    <row r="6" spans="1:16" ht="15.6" hidden="1">
      <c r="A6" s="6" t="s">
        <v>11</v>
      </c>
      <c r="B6" s="7">
        <v>322937000</v>
      </c>
      <c r="C6" s="7">
        <v>24</v>
      </c>
      <c r="D6" s="7">
        <v>558433894</v>
      </c>
      <c r="E6" s="7">
        <v>37</v>
      </c>
      <c r="F6" s="7">
        <v>85303000</v>
      </c>
      <c r="G6" s="7">
        <v>4</v>
      </c>
      <c r="H6" s="7">
        <v>170809712</v>
      </c>
      <c r="I6" s="7">
        <v>11</v>
      </c>
      <c r="K6" s="7"/>
      <c r="L6" s="8"/>
      <c r="M6" s="8"/>
      <c r="N6" s="8"/>
      <c r="O6" s="8"/>
      <c r="P6" s="8"/>
    </row>
    <row r="7" spans="1:16" ht="15.6" hidden="1">
      <c r="A7" s="6" t="s">
        <v>12</v>
      </c>
      <c r="B7" s="7">
        <v>634252508</v>
      </c>
      <c r="C7" s="7">
        <v>26</v>
      </c>
      <c r="D7" s="7">
        <v>509930372</v>
      </c>
      <c r="E7" s="7">
        <v>22</v>
      </c>
      <c r="F7" s="7">
        <v>138500000</v>
      </c>
      <c r="G7" s="7">
        <v>2</v>
      </c>
      <c r="H7" s="7">
        <v>58960572</v>
      </c>
      <c r="I7" s="7">
        <v>5</v>
      </c>
      <c r="K7" s="7"/>
      <c r="L7" s="8"/>
      <c r="M7" s="8"/>
      <c r="N7" s="8"/>
      <c r="O7" s="8"/>
      <c r="P7" s="8"/>
    </row>
    <row r="8" spans="1:16" ht="15.6">
      <c r="A8" s="6" t="s">
        <v>13</v>
      </c>
      <c r="B8" s="7">
        <v>306013000</v>
      </c>
      <c r="C8" s="7">
        <v>18</v>
      </c>
      <c r="D8" s="7">
        <v>469011533</v>
      </c>
      <c r="E8" s="7">
        <v>28</v>
      </c>
      <c r="F8" s="7">
        <v>90500000</v>
      </c>
      <c r="G8" s="7">
        <v>2</v>
      </c>
      <c r="H8" s="7">
        <v>124273964</v>
      </c>
      <c r="I8" s="7">
        <v>8</v>
      </c>
      <c r="K8" s="7"/>
      <c r="L8" s="8"/>
      <c r="M8" s="8"/>
      <c r="N8" s="8"/>
      <c r="O8" s="8"/>
      <c r="P8" s="8"/>
    </row>
    <row r="9" spans="1:16" ht="15.6">
      <c r="A9" s="6" t="s">
        <v>14</v>
      </c>
      <c r="B9" s="7">
        <v>299139664</v>
      </c>
      <c r="C9" s="7">
        <v>18</v>
      </c>
      <c r="D9" s="7">
        <v>487065400</v>
      </c>
      <c r="E9" s="7">
        <v>20</v>
      </c>
      <c r="F9" s="7">
        <v>73715000</v>
      </c>
      <c r="G9" s="7">
        <v>4</v>
      </c>
      <c r="H9" s="7">
        <v>245200000</v>
      </c>
      <c r="I9" s="7">
        <v>5</v>
      </c>
      <c r="K9" s="7"/>
      <c r="L9" s="8"/>
      <c r="M9" s="8"/>
      <c r="N9" s="8"/>
      <c r="O9" s="8"/>
      <c r="P9" s="8"/>
    </row>
    <row r="10" spans="1:16" ht="15.6">
      <c r="A10" s="6" t="s">
        <v>15</v>
      </c>
      <c r="B10" s="7">
        <v>971542500</v>
      </c>
      <c r="C10" s="7">
        <v>17</v>
      </c>
      <c r="D10" s="7">
        <v>353794564</v>
      </c>
      <c r="E10" s="7">
        <v>16</v>
      </c>
      <c r="F10" s="7">
        <v>0</v>
      </c>
      <c r="G10" s="7">
        <v>0</v>
      </c>
      <c r="H10" s="7">
        <v>112235000</v>
      </c>
      <c r="I10" s="7">
        <v>3</v>
      </c>
      <c r="K10" s="7"/>
      <c r="L10" s="8"/>
      <c r="M10" s="8"/>
      <c r="N10" s="8"/>
      <c r="O10" s="8"/>
      <c r="P10" s="8"/>
    </row>
    <row r="11" spans="1:16" ht="15.6">
      <c r="A11" s="6">
        <v>2002</v>
      </c>
      <c r="B11" s="7">
        <v>986832066</v>
      </c>
      <c r="C11" s="7">
        <v>14</v>
      </c>
      <c r="D11" s="7">
        <v>666112984</v>
      </c>
      <c r="E11" s="7">
        <v>20</v>
      </c>
      <c r="F11" s="7">
        <v>19800000</v>
      </c>
      <c r="G11" s="7">
        <v>2</v>
      </c>
      <c r="H11" s="7">
        <v>264300000</v>
      </c>
      <c r="I11" s="7">
        <v>8</v>
      </c>
      <c r="K11" s="7"/>
      <c r="L11" s="8"/>
      <c r="M11" s="8"/>
      <c r="N11" s="8"/>
      <c r="O11" s="8"/>
      <c r="P11" s="8"/>
    </row>
    <row r="12" spans="1:16" ht="15.6">
      <c r="A12" s="6">
        <v>2003</v>
      </c>
      <c r="B12" s="7">
        <v>696077062</v>
      </c>
      <c r="C12" s="7">
        <v>21</v>
      </c>
      <c r="D12" s="7">
        <v>886940777</v>
      </c>
      <c r="E12" s="7">
        <v>23</v>
      </c>
      <c r="F12" s="7">
        <v>171910000</v>
      </c>
      <c r="G12" s="7">
        <v>3</v>
      </c>
      <c r="H12" s="7">
        <v>181950000</v>
      </c>
      <c r="I12" s="7">
        <v>6</v>
      </c>
      <c r="K12" s="7"/>
      <c r="L12" s="8"/>
      <c r="M12" s="8"/>
      <c r="N12" s="8"/>
      <c r="O12" s="8"/>
      <c r="P12" s="8"/>
    </row>
    <row r="13" spans="1:16" ht="15.6">
      <c r="A13" s="6">
        <v>2004</v>
      </c>
      <c r="B13" s="7">
        <v>464633785</v>
      </c>
      <c r="C13" s="7">
        <v>12</v>
      </c>
      <c r="D13" s="7">
        <v>444767658</v>
      </c>
      <c r="E13" s="7">
        <v>19</v>
      </c>
      <c r="F13" s="7">
        <v>9755000</v>
      </c>
      <c r="G13" s="7">
        <v>1</v>
      </c>
      <c r="H13" s="7">
        <v>26490000</v>
      </c>
      <c r="I13" s="7">
        <v>2</v>
      </c>
      <c r="K13" s="7"/>
      <c r="L13" s="8"/>
      <c r="M13" s="8"/>
      <c r="N13" s="8"/>
      <c r="O13" s="8"/>
      <c r="P13" s="8"/>
    </row>
    <row r="14" spans="1:16" ht="15.6">
      <c r="A14" s="6">
        <v>2005</v>
      </c>
      <c r="B14" s="7">
        <v>355215839</v>
      </c>
      <c r="C14" s="7">
        <v>15</v>
      </c>
      <c r="D14" s="7">
        <v>425926586</v>
      </c>
      <c r="E14" s="7">
        <v>14</v>
      </c>
      <c r="F14" s="7">
        <v>0</v>
      </c>
      <c r="G14" s="7">
        <v>0</v>
      </c>
      <c r="H14" s="7">
        <v>230871000</v>
      </c>
      <c r="I14" s="7">
        <v>4</v>
      </c>
      <c r="K14" s="7"/>
      <c r="L14" s="8"/>
      <c r="M14" s="8"/>
      <c r="N14" s="8"/>
      <c r="O14" s="8"/>
      <c r="P14" s="8"/>
    </row>
    <row r="15" spans="1:16" ht="15.6">
      <c r="A15" s="6">
        <v>2006</v>
      </c>
      <c r="B15" s="7">
        <v>2304723970</v>
      </c>
      <c r="C15" s="7">
        <v>23</v>
      </c>
      <c r="D15" s="7">
        <v>1590376514</v>
      </c>
      <c r="E15" s="7">
        <v>25</v>
      </c>
      <c r="F15" s="7">
        <v>243925000</v>
      </c>
      <c r="G15" s="7">
        <v>4</v>
      </c>
      <c r="H15" s="7">
        <v>233557000</v>
      </c>
      <c r="I15" s="7">
        <v>4</v>
      </c>
      <c r="K15" s="7"/>
      <c r="L15" s="8"/>
      <c r="M15" s="8"/>
      <c r="N15" s="8"/>
      <c r="O15" s="8"/>
      <c r="P15" s="8"/>
    </row>
    <row r="16" spans="1:16" ht="15.6">
      <c r="A16" s="6">
        <v>2007</v>
      </c>
      <c r="B16" s="7">
        <v>915647000</v>
      </c>
      <c r="C16" s="7">
        <v>16</v>
      </c>
      <c r="D16" s="7">
        <v>1301922844</v>
      </c>
      <c r="E16" s="7">
        <v>24</v>
      </c>
      <c r="F16" s="7">
        <v>151135891</v>
      </c>
      <c r="G16" s="7">
        <v>4</v>
      </c>
      <c r="H16" s="7">
        <v>479520000</v>
      </c>
      <c r="I16" s="7">
        <v>4</v>
      </c>
      <c r="K16" s="7"/>
      <c r="L16" s="8"/>
      <c r="M16" s="8"/>
      <c r="N16" s="8"/>
      <c r="O16" s="8"/>
      <c r="P16" s="8"/>
    </row>
    <row r="17" spans="1:16" ht="15.6">
      <c r="A17" s="6">
        <v>2008</v>
      </c>
      <c r="B17" s="7">
        <v>572035000</v>
      </c>
      <c r="C17" s="7">
        <v>5</v>
      </c>
      <c r="D17" s="7">
        <v>1558248379</v>
      </c>
      <c r="E17" s="7">
        <v>21</v>
      </c>
      <c r="F17" s="7">
        <v>430087000</v>
      </c>
      <c r="G17" s="7">
        <v>3</v>
      </c>
      <c r="H17" s="7">
        <v>307357466</v>
      </c>
      <c r="I17" s="7">
        <v>5</v>
      </c>
      <c r="K17" s="7"/>
      <c r="L17" s="8"/>
      <c r="M17" s="8"/>
      <c r="N17" s="8"/>
      <c r="O17" s="8"/>
      <c r="P17" s="8"/>
    </row>
    <row r="18" spans="1:16" ht="15.6">
      <c r="A18" s="6">
        <v>2009</v>
      </c>
      <c r="B18" s="7">
        <v>490896550</v>
      </c>
      <c r="C18" s="7">
        <v>11</v>
      </c>
      <c r="D18" s="7">
        <v>1202575438</v>
      </c>
      <c r="E18" s="7">
        <v>14</v>
      </c>
      <c r="F18" s="7">
        <v>110000000</v>
      </c>
      <c r="G18" s="7">
        <v>2</v>
      </c>
      <c r="H18" s="7">
        <v>46300600</v>
      </c>
      <c r="I18" s="7">
        <v>3</v>
      </c>
      <c r="K18" s="7"/>
      <c r="L18" s="8"/>
      <c r="M18" s="8"/>
      <c r="N18" s="8"/>
      <c r="O18" s="8"/>
      <c r="P18" s="8"/>
    </row>
    <row r="19" spans="1:16" ht="15.6">
      <c r="A19" s="6">
        <v>2010</v>
      </c>
      <c r="B19" s="7">
        <v>544995000</v>
      </c>
      <c r="C19" s="7">
        <v>9</v>
      </c>
      <c r="D19" s="7">
        <v>440160000</v>
      </c>
      <c r="E19" s="7">
        <v>8</v>
      </c>
      <c r="F19" s="7">
        <v>0</v>
      </c>
      <c r="G19" s="7">
        <v>0</v>
      </c>
      <c r="H19" s="7">
        <v>59000000</v>
      </c>
      <c r="I19" s="7">
        <v>2</v>
      </c>
      <c r="K19" s="7"/>
      <c r="L19" s="8"/>
      <c r="M19" s="8"/>
      <c r="N19" s="8"/>
      <c r="O19" s="8"/>
      <c r="P19" s="8"/>
    </row>
    <row r="20" spans="1:16" ht="15.6">
      <c r="A20" s="6">
        <v>2011</v>
      </c>
      <c r="B20" s="7">
        <v>91490000</v>
      </c>
      <c r="C20" s="7">
        <v>5</v>
      </c>
      <c r="D20" s="7">
        <v>890509834</v>
      </c>
      <c r="E20" s="7">
        <v>23</v>
      </c>
      <c r="F20" s="7">
        <v>0</v>
      </c>
      <c r="G20" s="7">
        <v>0</v>
      </c>
      <c r="H20" s="7">
        <v>192399868</v>
      </c>
      <c r="I20" s="7">
        <v>5</v>
      </c>
      <c r="K20" s="8"/>
      <c r="L20" s="8"/>
      <c r="M20" s="8"/>
      <c r="N20" s="8"/>
      <c r="O20" s="8"/>
      <c r="P20" s="8"/>
    </row>
    <row r="21" spans="1:16" ht="15.6">
      <c r="A21" s="6">
        <v>2012</v>
      </c>
      <c r="B21" s="7">
        <v>503531500</v>
      </c>
      <c r="C21" s="7">
        <v>10</v>
      </c>
      <c r="D21" s="7">
        <v>556475000</v>
      </c>
      <c r="E21" s="7">
        <v>6</v>
      </c>
      <c r="F21" s="7">
        <v>110000000</v>
      </c>
      <c r="G21" s="7">
        <v>1</v>
      </c>
      <c r="H21" s="7">
        <v>97000000</v>
      </c>
      <c r="I21" s="7">
        <v>1</v>
      </c>
      <c r="K21" s="8"/>
      <c r="L21" s="8"/>
      <c r="M21" s="8"/>
      <c r="N21" s="8"/>
      <c r="O21" s="8"/>
      <c r="P21" s="8"/>
    </row>
    <row r="22" spans="1:16" ht="15.6">
      <c r="A22" s="6">
        <v>2013</v>
      </c>
      <c r="B22" s="7">
        <v>1157987000</v>
      </c>
      <c r="C22" s="7">
        <v>12</v>
      </c>
      <c r="D22" s="7">
        <v>546115554</v>
      </c>
      <c r="E22" s="7">
        <v>14</v>
      </c>
      <c r="F22" s="7">
        <v>26850000</v>
      </c>
      <c r="G22" s="7">
        <v>3</v>
      </c>
      <c r="H22" s="7">
        <v>36178237</v>
      </c>
      <c r="I22" s="7">
        <v>3</v>
      </c>
      <c r="K22" s="8"/>
      <c r="L22" s="8"/>
      <c r="M22" s="8"/>
      <c r="N22" s="8"/>
      <c r="O22" s="8"/>
      <c r="P22" s="8"/>
    </row>
    <row r="23" spans="1:16" ht="15.6">
      <c r="A23" s="6">
        <v>2014</v>
      </c>
      <c r="B23" s="7">
        <v>1544400000</v>
      </c>
      <c r="C23" s="7">
        <v>12</v>
      </c>
      <c r="D23" s="7">
        <v>2056001156</v>
      </c>
      <c r="E23" s="7">
        <v>21</v>
      </c>
      <c r="F23" s="7">
        <v>66800000</v>
      </c>
      <c r="G23" s="7">
        <v>1</v>
      </c>
      <c r="H23" s="7">
        <v>725465000</v>
      </c>
      <c r="I23" s="7">
        <v>5</v>
      </c>
      <c r="K23" s="8"/>
      <c r="L23" s="8"/>
      <c r="M23" s="8"/>
      <c r="N23" s="8"/>
      <c r="O23" s="8"/>
      <c r="P23" s="8"/>
    </row>
    <row r="24" spans="1:16" ht="15.6">
      <c r="A24" s="6">
        <v>2015</v>
      </c>
      <c r="B24" s="7">
        <v>1696275474</v>
      </c>
      <c r="C24" s="7">
        <v>23</v>
      </c>
      <c r="D24" s="7">
        <v>941899291</v>
      </c>
      <c r="E24" s="7">
        <v>19</v>
      </c>
      <c r="F24" s="7">
        <v>0</v>
      </c>
      <c r="G24" s="7">
        <v>0</v>
      </c>
      <c r="H24" s="7">
        <v>123635830</v>
      </c>
      <c r="I24" s="7">
        <v>3</v>
      </c>
      <c r="K24" s="8"/>
      <c r="L24" s="8"/>
      <c r="M24" s="8"/>
      <c r="N24" s="8"/>
      <c r="O24" s="8"/>
      <c r="P24" s="8"/>
    </row>
    <row r="25" spans="1:16" ht="15.6">
      <c r="A25" s="6">
        <v>2016</v>
      </c>
      <c r="B25" s="7">
        <v>3372159242</v>
      </c>
      <c r="C25" s="7">
        <v>24</v>
      </c>
      <c r="D25" s="7">
        <v>1230759696</v>
      </c>
      <c r="E25" s="7">
        <v>17</v>
      </c>
      <c r="F25" s="7">
        <v>255800000</v>
      </c>
      <c r="G25" s="7">
        <v>2</v>
      </c>
      <c r="H25" s="7">
        <v>405592867</v>
      </c>
      <c r="I25" s="7">
        <v>4</v>
      </c>
      <c r="K25" s="8"/>
      <c r="L25" s="8"/>
      <c r="M25" s="8"/>
      <c r="N25" s="8"/>
      <c r="O25" s="8"/>
      <c r="P25" s="8"/>
    </row>
    <row r="26" spans="1:16" ht="15.6">
      <c r="A26" s="6">
        <v>2017</v>
      </c>
      <c r="B26" s="7">
        <v>1999880773</v>
      </c>
      <c r="C26" s="7">
        <v>21</v>
      </c>
      <c r="D26" s="7">
        <v>650339039</v>
      </c>
      <c r="E26" s="7">
        <v>15</v>
      </c>
      <c r="F26" s="7">
        <v>110300000</v>
      </c>
      <c r="G26" s="7">
        <v>2</v>
      </c>
      <c r="H26" s="7">
        <v>55900000</v>
      </c>
      <c r="I26" s="7">
        <v>2</v>
      </c>
      <c r="K26" s="8"/>
      <c r="L26" s="8"/>
      <c r="M26" s="8"/>
      <c r="N26" s="8"/>
      <c r="O26" s="8"/>
      <c r="P26" s="8"/>
    </row>
    <row r="27" spans="1:16" ht="15.6">
      <c r="A27" s="6">
        <v>2018</v>
      </c>
      <c r="B27" s="7">
        <v>2456462812</v>
      </c>
      <c r="C27" s="7">
        <v>17</v>
      </c>
      <c r="D27" s="7">
        <v>2457161861</v>
      </c>
      <c r="E27" s="7">
        <v>22</v>
      </c>
      <c r="F27" s="7">
        <v>7000000</v>
      </c>
      <c r="G27" s="7">
        <v>1</v>
      </c>
      <c r="H27" s="7">
        <v>865270000</v>
      </c>
      <c r="I27" s="7">
        <v>6</v>
      </c>
      <c r="K27" s="8"/>
      <c r="L27" s="8"/>
      <c r="M27" s="8"/>
      <c r="N27" s="8"/>
      <c r="O27" s="8"/>
      <c r="P27" s="8"/>
    </row>
    <row r="28" spans="1:16" ht="15.6">
      <c r="A28" s="6">
        <v>2019</v>
      </c>
      <c r="B28" s="7">
        <v>1383308000</v>
      </c>
      <c r="C28" s="7">
        <v>12</v>
      </c>
      <c r="D28" s="7">
        <v>745700000</v>
      </c>
      <c r="E28" s="7">
        <v>7</v>
      </c>
      <c r="F28" s="7">
        <v>249600000</v>
      </c>
      <c r="G28" s="7">
        <v>1</v>
      </c>
      <c r="H28" s="7">
        <v>0</v>
      </c>
      <c r="I28" s="7">
        <v>0</v>
      </c>
      <c r="K28" s="8"/>
      <c r="L28" s="8"/>
      <c r="M28" s="8"/>
      <c r="N28" s="8"/>
      <c r="O28" s="8"/>
      <c r="P28" s="8"/>
    </row>
    <row r="29" spans="1:16" ht="15.6">
      <c r="A29" s="9">
        <v>2020</v>
      </c>
      <c r="B29" s="10">
        <v>1764800000</v>
      </c>
      <c r="C29" s="11">
        <v>8</v>
      </c>
      <c r="D29" s="12">
        <v>2166700000</v>
      </c>
      <c r="E29" s="10">
        <v>15</v>
      </c>
      <c r="F29" s="10">
        <v>0</v>
      </c>
      <c r="G29" s="10">
        <v>0</v>
      </c>
      <c r="H29" s="7">
        <v>40465000</v>
      </c>
      <c r="I29" s="7">
        <v>1</v>
      </c>
      <c r="K29" s="8"/>
      <c r="L29" s="8"/>
      <c r="M29" s="8"/>
      <c r="N29" s="8"/>
      <c r="O29" s="8"/>
      <c r="P29" s="8"/>
    </row>
    <row r="30" spans="1:16" ht="15.6">
      <c r="A30" s="9">
        <v>2021</v>
      </c>
      <c r="B30" s="10" t="s">
        <v>16</v>
      </c>
      <c r="C30" s="11">
        <v>0</v>
      </c>
      <c r="D30" s="12">
        <v>0</v>
      </c>
      <c r="E30" s="10">
        <v>0</v>
      </c>
      <c r="F30" s="10">
        <v>0</v>
      </c>
      <c r="G30" s="10">
        <v>0</v>
      </c>
      <c r="H30" s="7">
        <v>0</v>
      </c>
      <c r="I30" s="7">
        <v>0</v>
      </c>
      <c r="K30" s="8"/>
      <c r="L30" s="8"/>
      <c r="M30" s="8"/>
      <c r="N30" s="8"/>
      <c r="O30" s="8"/>
      <c r="P30" s="8"/>
    </row>
    <row r="31" spans="1:16" ht="15.6">
      <c r="A31" s="9">
        <v>2022</v>
      </c>
      <c r="B31" s="10">
        <v>1194397000</v>
      </c>
      <c r="C31" s="11">
        <v>2</v>
      </c>
      <c r="D31" s="10">
        <v>1324763270</v>
      </c>
      <c r="E31" s="11">
        <v>14</v>
      </c>
      <c r="F31" s="10">
        <v>0</v>
      </c>
      <c r="G31" s="10">
        <v>0</v>
      </c>
      <c r="H31" s="7">
        <v>84520000</v>
      </c>
      <c r="I31" s="7">
        <v>3</v>
      </c>
      <c r="K31" s="8"/>
      <c r="L31" s="8"/>
      <c r="M31" s="8"/>
      <c r="N31" s="8"/>
      <c r="O31" s="8"/>
      <c r="P31" s="8"/>
    </row>
    <row r="32" spans="1:16" ht="15.6">
      <c r="A32" s="9">
        <v>2023</v>
      </c>
      <c r="B32" s="10">
        <v>195500000</v>
      </c>
      <c r="C32" s="11">
        <v>1</v>
      </c>
      <c r="D32" s="10">
        <v>1910647676</v>
      </c>
      <c r="E32" s="11">
        <v>14</v>
      </c>
      <c r="F32" s="10">
        <v>79800000</v>
      </c>
      <c r="G32" s="10">
        <v>1</v>
      </c>
      <c r="H32" s="7">
        <v>388000000</v>
      </c>
      <c r="I32" s="7">
        <v>4</v>
      </c>
      <c r="K32" s="8"/>
      <c r="L32" s="8"/>
      <c r="M32" s="8"/>
      <c r="N32" s="8"/>
      <c r="O32" s="8"/>
      <c r="P32" s="8"/>
    </row>
    <row r="33" spans="1:16" ht="15.6">
      <c r="A33" s="9">
        <v>2024</v>
      </c>
      <c r="B33" s="13">
        <v>2327319500</v>
      </c>
      <c r="C33" s="14">
        <v>10</v>
      </c>
      <c r="D33" s="15">
        <v>3574233788</v>
      </c>
      <c r="E33" s="13">
        <v>21</v>
      </c>
      <c r="F33" s="10">
        <v>72000000</v>
      </c>
      <c r="G33" s="13">
        <v>1</v>
      </c>
      <c r="H33" s="16">
        <v>598615000</v>
      </c>
      <c r="I33" s="7">
        <v>6</v>
      </c>
      <c r="K33" s="17"/>
      <c r="L33" s="8"/>
      <c r="M33" s="8"/>
      <c r="N33" s="8"/>
      <c r="O33" s="8"/>
      <c r="P33" s="8"/>
    </row>
    <row r="34" spans="1:16" ht="15.6">
      <c r="A34" s="30">
        <v>2025</v>
      </c>
      <c r="B34" s="13">
        <v>2868778557</v>
      </c>
      <c r="C34" s="14">
        <v>15</v>
      </c>
      <c r="D34" s="15">
        <v>1247256278</v>
      </c>
      <c r="E34" s="13">
        <v>7</v>
      </c>
      <c r="F34" s="13"/>
      <c r="G34" s="13"/>
      <c r="H34" s="16">
        <v>800000000</v>
      </c>
      <c r="I34" s="7">
        <v>1</v>
      </c>
      <c r="K34" s="17"/>
      <c r="L34" s="8"/>
      <c r="M34" s="8"/>
      <c r="N34" s="8"/>
      <c r="O34" s="8"/>
      <c r="P34" s="8"/>
    </row>
    <row r="35" spans="1:16" ht="15.6">
      <c r="A35" s="6"/>
      <c r="B35" s="7"/>
      <c r="C35" s="18"/>
      <c r="D35" s="19"/>
      <c r="E35" s="7"/>
      <c r="F35" s="8"/>
      <c r="G35" s="7"/>
      <c r="H35" s="8"/>
      <c r="I35" s="7"/>
      <c r="K35" s="17"/>
      <c r="L35" s="8"/>
      <c r="M35" s="8"/>
      <c r="N35" s="8"/>
      <c r="O35" s="8"/>
      <c r="P35" s="8"/>
    </row>
    <row r="36" spans="1:16" ht="46.8">
      <c r="A36" s="1" t="s">
        <v>0</v>
      </c>
      <c r="B36" s="1" t="s">
        <v>17</v>
      </c>
      <c r="C36" s="1" t="s">
        <v>18</v>
      </c>
      <c r="D36" s="1" t="s">
        <v>19</v>
      </c>
      <c r="E36" s="1" t="s">
        <v>20</v>
      </c>
      <c r="F36" s="1" t="s">
        <v>21</v>
      </c>
      <c r="G36" s="1" t="s">
        <v>22</v>
      </c>
      <c r="H36" s="1" t="s">
        <v>23</v>
      </c>
      <c r="I36" s="1" t="s">
        <v>24</v>
      </c>
      <c r="K36" s="8">
        <f>ROUND(D37/1000000,0)</f>
        <v>131</v>
      </c>
      <c r="L36" s="7" t="e">
        <f>RIGHT(Table3[[#This Row],[Election Year]],2)</f>
        <v>#VALUE!</v>
      </c>
      <c r="M36" s="7">
        <f>ROUND(F37/1000000,0)</f>
        <v>784</v>
      </c>
      <c r="N36" s="8"/>
      <c r="O36" s="8"/>
      <c r="P36" s="8"/>
    </row>
    <row r="37" spans="1:16" ht="15.6" hidden="1">
      <c r="A37" s="6" t="s">
        <v>9</v>
      </c>
      <c r="B37" s="7">
        <v>915011487</v>
      </c>
      <c r="C37" s="7">
        <v>45</v>
      </c>
      <c r="D37" s="7">
        <v>131450000</v>
      </c>
      <c r="E37" s="7">
        <v>15</v>
      </c>
      <c r="F37" s="7">
        <v>783561487</v>
      </c>
      <c r="G37" s="20">
        <v>30</v>
      </c>
      <c r="H37" s="21">
        <v>0.14399999999999999</v>
      </c>
      <c r="I37" s="22">
        <v>0.33300000000000002</v>
      </c>
      <c r="K37" s="8">
        <f t="shared" ref="K37:K65" si="0">ROUND(D38/1000000,0)</f>
        <v>421</v>
      </c>
      <c r="L37" s="7" t="str">
        <f>RIGHT(Table3[[#This Row],[Election Year]],2)</f>
        <v>95</v>
      </c>
      <c r="M37" s="7">
        <f t="shared" ref="M37:M65" si="1">ROUND(F38/1000000,0)</f>
        <v>962</v>
      </c>
      <c r="N37" s="8"/>
      <c r="O37" s="8"/>
      <c r="P37" s="8"/>
    </row>
    <row r="38" spans="1:16" ht="15.6" hidden="1">
      <c r="A38" s="6" t="s">
        <v>10</v>
      </c>
      <c r="B38" s="7">
        <v>1383690420</v>
      </c>
      <c r="C38" s="7">
        <v>50</v>
      </c>
      <c r="D38" s="7">
        <v>421404000</v>
      </c>
      <c r="E38" s="7">
        <v>19</v>
      </c>
      <c r="F38" s="7">
        <v>962286422</v>
      </c>
      <c r="G38" s="20">
        <v>31</v>
      </c>
      <c r="H38" s="21">
        <v>0.30499999999999999</v>
      </c>
      <c r="I38" s="22">
        <v>0.38</v>
      </c>
      <c r="K38" s="8">
        <f t="shared" si="0"/>
        <v>408</v>
      </c>
      <c r="L38" s="7" t="str">
        <f>RIGHT(Table3[[#This Row],[Election Year]],2)</f>
        <v>96</v>
      </c>
      <c r="M38" s="7">
        <f t="shared" si="1"/>
        <v>729</v>
      </c>
      <c r="N38" s="8"/>
      <c r="O38" s="8"/>
      <c r="P38" s="8"/>
    </row>
    <row r="39" spans="1:16" ht="15.6" hidden="1">
      <c r="A39" s="6" t="s">
        <v>11</v>
      </c>
      <c r="B39" s="7">
        <v>1137483606</v>
      </c>
      <c r="C39" s="7">
        <v>56</v>
      </c>
      <c r="D39" s="7">
        <v>408240000</v>
      </c>
      <c r="E39" s="7">
        <v>28</v>
      </c>
      <c r="F39" s="7">
        <v>729243606</v>
      </c>
      <c r="G39" s="20">
        <v>28</v>
      </c>
      <c r="H39" s="21">
        <v>0.35899999999999999</v>
      </c>
      <c r="I39" s="22">
        <v>0.5</v>
      </c>
      <c r="K39" s="8">
        <f t="shared" si="0"/>
        <v>773</v>
      </c>
      <c r="L39" s="7" t="str">
        <f>RIGHT(Table3[[#This Row],[Election Year]],2)</f>
        <v>97</v>
      </c>
      <c r="M39" s="7">
        <f t="shared" si="1"/>
        <v>569</v>
      </c>
      <c r="N39" s="8"/>
      <c r="O39" s="8"/>
      <c r="P39" s="8"/>
    </row>
    <row r="40" spans="1:16" ht="15.6" hidden="1">
      <c r="A40" s="6" t="s">
        <v>12</v>
      </c>
      <c r="B40" s="7">
        <v>1341643452</v>
      </c>
      <c r="C40" s="7">
        <v>48</v>
      </c>
      <c r="D40" s="7">
        <v>772752508</v>
      </c>
      <c r="E40" s="7">
        <v>28</v>
      </c>
      <c r="F40" s="7">
        <v>568890944</v>
      </c>
      <c r="G40" s="20">
        <v>20</v>
      </c>
      <c r="H40" s="21">
        <v>0.57599999999999996</v>
      </c>
      <c r="I40" s="22">
        <v>0.58299999999999996</v>
      </c>
      <c r="K40" s="8">
        <f t="shared" si="0"/>
        <v>397</v>
      </c>
      <c r="L40" s="7" t="str">
        <f>RIGHT(Table3[[#This Row],[Election Year]],2)</f>
        <v>98</v>
      </c>
      <c r="M40" s="7">
        <f t="shared" si="1"/>
        <v>593</v>
      </c>
      <c r="N40" s="8"/>
      <c r="O40" s="8"/>
      <c r="P40" s="8"/>
    </row>
    <row r="41" spans="1:16" ht="15.6">
      <c r="A41" s="6" t="s">
        <v>13</v>
      </c>
      <c r="B41" s="7">
        <v>989798497</v>
      </c>
      <c r="C41" s="7">
        <v>45</v>
      </c>
      <c r="D41" s="7">
        <v>396513000</v>
      </c>
      <c r="E41" s="7">
        <v>20</v>
      </c>
      <c r="F41" s="7">
        <v>593285497</v>
      </c>
      <c r="G41" s="20">
        <v>25</v>
      </c>
      <c r="H41" s="21">
        <v>0.40100000000000002</v>
      </c>
      <c r="I41" s="22">
        <v>0.44400000000000001</v>
      </c>
      <c r="K41" s="8">
        <f t="shared" si="0"/>
        <v>373</v>
      </c>
      <c r="L41" s="7" t="str">
        <f>RIGHT(Table3[[#This Row],[Election Year]],2)</f>
        <v>99</v>
      </c>
      <c r="M41" s="7">
        <f t="shared" si="1"/>
        <v>732</v>
      </c>
      <c r="N41" s="8"/>
      <c r="O41" s="8"/>
      <c r="P41" s="8"/>
    </row>
    <row r="42" spans="1:16" ht="15.6">
      <c r="A42" s="6" t="s">
        <v>14</v>
      </c>
      <c r="B42" s="7">
        <v>1105120064</v>
      </c>
      <c r="C42" s="7">
        <v>35</v>
      </c>
      <c r="D42" s="7">
        <v>372854664</v>
      </c>
      <c r="E42" s="7">
        <v>21</v>
      </c>
      <c r="F42" s="7">
        <v>732265400</v>
      </c>
      <c r="G42" s="20">
        <v>14</v>
      </c>
      <c r="H42" s="21">
        <v>0.33700000000000002</v>
      </c>
      <c r="I42" s="22">
        <v>0.6</v>
      </c>
      <c r="K42" s="8">
        <f t="shared" si="0"/>
        <v>972</v>
      </c>
      <c r="L42" s="7" t="str">
        <f>RIGHT(Table3[[#This Row],[Election Year]],2)</f>
        <v>00</v>
      </c>
      <c r="M42" s="7">
        <f t="shared" si="1"/>
        <v>599</v>
      </c>
      <c r="N42" s="8"/>
      <c r="O42" s="8"/>
      <c r="P42" s="8"/>
    </row>
    <row r="43" spans="1:16" ht="15.6">
      <c r="A43" s="6" t="s">
        <v>15</v>
      </c>
      <c r="B43" s="7">
        <v>1570537064</v>
      </c>
      <c r="C43" s="7">
        <v>33</v>
      </c>
      <c r="D43" s="7">
        <v>971542500</v>
      </c>
      <c r="E43" s="7">
        <v>17</v>
      </c>
      <c r="F43" s="7">
        <v>598994564</v>
      </c>
      <c r="G43" s="20">
        <v>16</v>
      </c>
      <c r="H43" s="21">
        <v>0.61899999999999999</v>
      </c>
      <c r="I43" s="22">
        <v>0.51500000000000001</v>
      </c>
      <c r="K43" s="8">
        <f t="shared" si="0"/>
        <v>1007</v>
      </c>
      <c r="L43" s="7" t="str">
        <f>RIGHT(Table3[[#This Row],[Election Year]],2)</f>
        <v>01</v>
      </c>
      <c r="M43" s="7">
        <f t="shared" si="1"/>
        <v>930</v>
      </c>
      <c r="N43" s="8"/>
      <c r="O43" s="8"/>
      <c r="P43" s="8"/>
    </row>
    <row r="44" spans="1:16" ht="15.6">
      <c r="A44" s="23" t="s">
        <v>25</v>
      </c>
      <c r="B44" s="7">
        <v>1937045050</v>
      </c>
      <c r="C44" s="7">
        <v>34</v>
      </c>
      <c r="D44" s="7">
        <v>1006632066</v>
      </c>
      <c r="E44" s="7">
        <v>16</v>
      </c>
      <c r="F44" s="7">
        <v>930412984</v>
      </c>
      <c r="G44" s="20">
        <v>18</v>
      </c>
      <c r="H44" s="21">
        <v>0.52</v>
      </c>
      <c r="I44" s="22">
        <v>0.47099999999999997</v>
      </c>
      <c r="K44" s="8">
        <f t="shared" si="0"/>
        <v>868</v>
      </c>
      <c r="L44" s="7" t="str">
        <f>RIGHT(Table3[[#This Row],[Election Year]],2)</f>
        <v>02</v>
      </c>
      <c r="M44" s="7">
        <f t="shared" si="1"/>
        <v>1069</v>
      </c>
      <c r="N44" s="8"/>
      <c r="O44" s="8"/>
      <c r="P44" s="8"/>
    </row>
    <row r="45" spans="1:16" ht="15.6">
      <c r="A45" s="23" t="s">
        <v>26</v>
      </c>
      <c r="B45" s="7">
        <v>1936877839</v>
      </c>
      <c r="C45" s="7">
        <v>44</v>
      </c>
      <c r="D45" s="7">
        <v>867987062</v>
      </c>
      <c r="E45" s="7">
        <v>24</v>
      </c>
      <c r="F45" s="7">
        <v>1068890777</v>
      </c>
      <c r="G45" s="20">
        <v>20</v>
      </c>
      <c r="H45" s="21">
        <v>0.44800000000000001</v>
      </c>
      <c r="I45" s="22">
        <v>0.54500000000000004</v>
      </c>
      <c r="K45" s="8">
        <f t="shared" si="0"/>
        <v>474</v>
      </c>
      <c r="L45" s="7" t="str">
        <f>RIGHT(Table3[[#This Row],[Election Year]],2)</f>
        <v>03</v>
      </c>
      <c r="M45" s="7">
        <f t="shared" si="1"/>
        <v>471</v>
      </c>
      <c r="N45" s="8"/>
      <c r="O45" s="8"/>
      <c r="P45" s="8"/>
    </row>
    <row r="46" spans="1:16" ht="15.6">
      <c r="A46" s="23" t="s">
        <v>27</v>
      </c>
      <c r="B46" s="7">
        <v>945646443</v>
      </c>
      <c r="C46" s="7">
        <v>31</v>
      </c>
      <c r="D46" s="7">
        <v>474388785</v>
      </c>
      <c r="E46" s="7">
        <v>13</v>
      </c>
      <c r="F46" s="7">
        <v>471257658</v>
      </c>
      <c r="G46" s="20">
        <v>18</v>
      </c>
      <c r="H46" s="21">
        <v>0.502</v>
      </c>
      <c r="I46" s="22">
        <v>0.41899999999999998</v>
      </c>
      <c r="K46" s="8">
        <f t="shared" si="0"/>
        <v>355</v>
      </c>
      <c r="L46" s="7" t="str">
        <f>RIGHT(Table3[[#This Row],[Election Year]],2)</f>
        <v>04</v>
      </c>
      <c r="M46" s="7">
        <f t="shared" si="1"/>
        <v>657</v>
      </c>
      <c r="N46" s="8"/>
      <c r="O46" s="8"/>
      <c r="P46" s="8"/>
    </row>
    <row r="47" spans="1:16" ht="15.6">
      <c r="A47" s="23" t="s">
        <v>28</v>
      </c>
      <c r="B47" s="7">
        <v>1012013425</v>
      </c>
      <c r="C47" s="7">
        <v>28</v>
      </c>
      <c r="D47" s="7">
        <v>355215839</v>
      </c>
      <c r="E47" s="7">
        <v>15</v>
      </c>
      <c r="F47" s="7">
        <v>656797586</v>
      </c>
      <c r="G47" s="20">
        <v>14</v>
      </c>
      <c r="H47" s="21">
        <v>0.35099999999999998</v>
      </c>
      <c r="I47" s="22">
        <v>0.53600000000000003</v>
      </c>
      <c r="K47" s="8">
        <f t="shared" si="0"/>
        <v>2549</v>
      </c>
      <c r="L47" s="7" t="str">
        <f>RIGHT(Table3[[#This Row],[Election Year]],2)</f>
        <v>05</v>
      </c>
      <c r="M47" s="7">
        <f t="shared" si="1"/>
        <v>1824</v>
      </c>
      <c r="N47" s="8"/>
      <c r="O47" s="8"/>
      <c r="P47" s="8"/>
    </row>
    <row r="48" spans="1:16" ht="15.6">
      <c r="A48" s="23" t="s">
        <v>29</v>
      </c>
      <c r="B48" s="7">
        <v>4372582484</v>
      </c>
      <c r="C48" s="7">
        <v>48</v>
      </c>
      <c r="D48" s="7">
        <v>2548648970</v>
      </c>
      <c r="E48" s="7">
        <v>27</v>
      </c>
      <c r="F48" s="7">
        <v>1823933514</v>
      </c>
      <c r="G48" s="20">
        <v>25</v>
      </c>
      <c r="H48" s="21">
        <v>0.58299999999999996</v>
      </c>
      <c r="I48" s="22">
        <v>0.56299999999999994</v>
      </c>
      <c r="K48" s="8">
        <f t="shared" si="0"/>
        <v>1067</v>
      </c>
      <c r="L48" s="7" t="str">
        <f>RIGHT(Table3[[#This Row],[Election Year]],2)</f>
        <v>06</v>
      </c>
      <c r="M48" s="7">
        <f t="shared" si="1"/>
        <v>1781</v>
      </c>
      <c r="N48" s="8"/>
      <c r="O48" s="8"/>
      <c r="P48" s="8"/>
    </row>
    <row r="49" spans="1:16" ht="15.6">
      <c r="A49" s="23" t="s">
        <v>30</v>
      </c>
      <c r="B49" s="7">
        <v>2848225735</v>
      </c>
      <c r="C49" s="7">
        <v>39</v>
      </c>
      <c r="D49" s="7">
        <v>1066782891</v>
      </c>
      <c r="E49" s="7">
        <v>20</v>
      </c>
      <c r="F49" s="7">
        <v>1781442844</v>
      </c>
      <c r="G49" s="20">
        <v>24</v>
      </c>
      <c r="H49" s="21">
        <v>0.375</v>
      </c>
      <c r="I49" s="22">
        <v>0.51300000000000001</v>
      </c>
      <c r="K49" s="8">
        <f t="shared" si="0"/>
        <v>1002</v>
      </c>
      <c r="L49" s="7" t="str">
        <f>RIGHT(Table3[[#This Row],[Election Year]],2)</f>
        <v>07</v>
      </c>
      <c r="M49" s="7">
        <f t="shared" si="1"/>
        <v>1866</v>
      </c>
      <c r="N49" s="8"/>
      <c r="O49" s="8"/>
      <c r="P49" s="8"/>
    </row>
    <row r="50" spans="1:16" ht="15.6">
      <c r="A50" s="23" t="s">
        <v>31</v>
      </c>
      <c r="B50" s="7">
        <v>2867727845</v>
      </c>
      <c r="C50" s="7">
        <v>26</v>
      </c>
      <c r="D50" s="7">
        <v>1002122000</v>
      </c>
      <c r="E50" s="7">
        <v>8</v>
      </c>
      <c r="F50" s="7">
        <v>1865605845</v>
      </c>
      <c r="G50" s="20">
        <v>21</v>
      </c>
      <c r="H50" s="21">
        <v>0.34899999999999998</v>
      </c>
      <c r="I50" s="22">
        <v>0.308</v>
      </c>
      <c r="K50" s="8">
        <f t="shared" si="0"/>
        <v>601</v>
      </c>
      <c r="L50" s="7" t="str">
        <f>RIGHT(Table3[[#This Row],[Election Year]],2)</f>
        <v>08</v>
      </c>
      <c r="M50" s="7">
        <f t="shared" si="1"/>
        <v>1249</v>
      </c>
      <c r="N50" s="8"/>
      <c r="O50" s="8"/>
      <c r="P50" s="8"/>
    </row>
    <row r="51" spans="1:16" ht="15.6">
      <c r="A51" s="23" t="s">
        <v>32</v>
      </c>
      <c r="B51" s="7">
        <v>1849772588</v>
      </c>
      <c r="C51" s="7">
        <v>25</v>
      </c>
      <c r="D51" s="7">
        <v>600896550</v>
      </c>
      <c r="E51" s="7">
        <v>13</v>
      </c>
      <c r="F51" s="7">
        <v>1248876038</v>
      </c>
      <c r="G51" s="20">
        <v>14</v>
      </c>
      <c r="H51" s="21">
        <v>0.32500000000000001</v>
      </c>
      <c r="I51" s="22">
        <v>0.52</v>
      </c>
      <c r="K51" s="8">
        <f t="shared" si="0"/>
        <v>545</v>
      </c>
      <c r="L51" s="7" t="str">
        <f>RIGHT(Table3[[#This Row],[Election Year]],2)</f>
        <v>09</v>
      </c>
      <c r="M51" s="7">
        <f t="shared" si="1"/>
        <v>499</v>
      </c>
      <c r="N51" s="8"/>
      <c r="O51" s="8"/>
      <c r="P51" s="8"/>
    </row>
    <row r="52" spans="1:16" ht="15.6">
      <c r="A52" s="23" t="s">
        <v>33</v>
      </c>
      <c r="B52" s="7">
        <v>1044155000</v>
      </c>
      <c r="C52" s="7">
        <v>17</v>
      </c>
      <c r="D52" s="7">
        <v>544995000</v>
      </c>
      <c r="E52" s="7">
        <v>9</v>
      </c>
      <c r="F52" s="7">
        <v>499160000</v>
      </c>
      <c r="G52" s="20">
        <v>8</v>
      </c>
      <c r="H52" s="21">
        <v>0.52200000000000002</v>
      </c>
      <c r="I52" s="22">
        <v>0.52900000000000003</v>
      </c>
      <c r="K52" s="8">
        <f t="shared" si="0"/>
        <v>91</v>
      </c>
      <c r="L52" s="7" t="str">
        <f>RIGHT(Table3[[#This Row],[Election Year]],2)</f>
        <v>10</v>
      </c>
      <c r="M52" s="7">
        <f t="shared" si="1"/>
        <v>1083</v>
      </c>
      <c r="N52" s="8"/>
      <c r="O52" s="8"/>
      <c r="P52" s="8"/>
    </row>
    <row r="53" spans="1:16" ht="15.6">
      <c r="A53" s="23" t="s">
        <v>34</v>
      </c>
      <c r="B53" s="7">
        <v>1174399702</v>
      </c>
      <c r="C53" s="7">
        <v>27</v>
      </c>
      <c r="D53" s="7">
        <v>91490000</v>
      </c>
      <c r="E53" s="7">
        <v>5</v>
      </c>
      <c r="F53" s="7">
        <v>1082909702</v>
      </c>
      <c r="G53" s="20">
        <v>23</v>
      </c>
      <c r="H53" s="21">
        <v>7.8E-2</v>
      </c>
      <c r="I53" s="22">
        <v>0.185</v>
      </c>
      <c r="K53" s="8">
        <f t="shared" si="0"/>
        <v>614</v>
      </c>
      <c r="L53" s="7" t="str">
        <f>RIGHT(Table3[[#This Row],[Election Year]],2)</f>
        <v>11</v>
      </c>
      <c r="M53" s="7">
        <f t="shared" si="1"/>
        <v>653</v>
      </c>
      <c r="N53" s="8"/>
      <c r="O53" s="8"/>
      <c r="P53" s="8"/>
    </row>
    <row r="54" spans="1:16" ht="15.6">
      <c r="A54" s="23" t="s">
        <v>35</v>
      </c>
      <c r="B54" s="7">
        <v>1267006500</v>
      </c>
      <c r="C54" s="7">
        <v>16</v>
      </c>
      <c r="D54" s="7">
        <v>613531500</v>
      </c>
      <c r="E54" s="7">
        <v>11</v>
      </c>
      <c r="F54" s="7">
        <v>653475000</v>
      </c>
      <c r="G54" s="20">
        <v>7</v>
      </c>
      <c r="H54" s="21">
        <v>0.48399999999999999</v>
      </c>
      <c r="I54" s="22">
        <v>0.68799999999999994</v>
      </c>
      <c r="K54" s="8">
        <f t="shared" si="0"/>
        <v>1185</v>
      </c>
      <c r="L54" s="7" t="str">
        <f>RIGHT(Table3[[#This Row],[Election Year]],2)</f>
        <v>12</v>
      </c>
      <c r="M54" s="7">
        <f t="shared" si="1"/>
        <v>582</v>
      </c>
      <c r="N54" s="8"/>
      <c r="O54" s="8"/>
      <c r="P54" s="8"/>
    </row>
    <row r="55" spans="1:16" ht="15.6">
      <c r="A55" s="23" t="s">
        <v>36</v>
      </c>
      <c r="B55" s="7">
        <v>1767130791</v>
      </c>
      <c r="C55" s="7">
        <v>26</v>
      </c>
      <c r="D55" s="7">
        <v>1184837000</v>
      </c>
      <c r="E55" s="7">
        <v>15</v>
      </c>
      <c r="F55" s="7">
        <v>582293791</v>
      </c>
      <c r="G55" s="20">
        <v>17</v>
      </c>
      <c r="H55" s="21">
        <v>0.67</v>
      </c>
      <c r="I55" s="22">
        <v>0.57699999999999996</v>
      </c>
      <c r="K55" s="8">
        <f t="shared" si="0"/>
        <v>1611</v>
      </c>
      <c r="L55" s="7" t="str">
        <f>RIGHT(Table3[[#This Row],[Election Year]],2)</f>
        <v>13</v>
      </c>
      <c r="M55" s="7">
        <f t="shared" si="1"/>
        <v>2781</v>
      </c>
    </row>
    <row r="56" spans="1:16" ht="15.6">
      <c r="A56" s="23" t="s">
        <v>37</v>
      </c>
      <c r="B56" s="7">
        <v>4392666156</v>
      </c>
      <c r="C56" s="7">
        <v>33</v>
      </c>
      <c r="D56" s="7">
        <v>1611200000</v>
      </c>
      <c r="E56" s="7">
        <v>13</v>
      </c>
      <c r="F56" s="7">
        <v>2781466156</v>
      </c>
      <c r="G56" s="20">
        <v>20</v>
      </c>
      <c r="H56" s="21">
        <v>0.36699999999999999</v>
      </c>
      <c r="I56" s="22">
        <v>0.39400000000000002</v>
      </c>
      <c r="K56" s="8">
        <f t="shared" si="0"/>
        <v>1696</v>
      </c>
      <c r="L56" s="7" t="str">
        <f>RIGHT(Table3[[#This Row],[Election Year]],2)</f>
        <v>14</v>
      </c>
      <c r="M56" s="7">
        <f t="shared" si="1"/>
        <v>1066</v>
      </c>
    </row>
    <row r="57" spans="1:16" ht="15.6">
      <c r="A57" s="23" t="s">
        <v>38</v>
      </c>
      <c r="B57" s="7">
        <v>2761810595</v>
      </c>
      <c r="C57" s="7">
        <v>42</v>
      </c>
      <c r="D57" s="7">
        <v>1696275474</v>
      </c>
      <c r="E57" s="7">
        <v>23</v>
      </c>
      <c r="F57" s="7">
        <v>1065535121</v>
      </c>
      <c r="G57" s="20">
        <v>19</v>
      </c>
      <c r="H57" s="21">
        <v>0.61399999999999999</v>
      </c>
      <c r="I57" s="22">
        <v>0.54800000000000004</v>
      </c>
      <c r="K57" s="8">
        <f t="shared" si="0"/>
        <v>3628</v>
      </c>
      <c r="L57" s="7" t="str">
        <f>RIGHT(Table3[[#This Row],[Election Year]],2)</f>
        <v>15</v>
      </c>
      <c r="M57" s="7">
        <f t="shared" si="1"/>
        <v>1636</v>
      </c>
    </row>
    <row r="58" spans="1:16" ht="15.6">
      <c r="A58" s="23" t="s">
        <v>39</v>
      </c>
      <c r="B58" s="7">
        <v>5264311805</v>
      </c>
      <c r="C58" s="7">
        <v>43</v>
      </c>
      <c r="D58" s="7">
        <v>3627959242</v>
      </c>
      <c r="E58" s="7">
        <v>26</v>
      </c>
      <c r="F58" s="7">
        <v>1636352563</v>
      </c>
      <c r="G58" s="20">
        <v>17</v>
      </c>
      <c r="H58" s="21">
        <v>0.68899999999999995</v>
      </c>
      <c r="I58" s="22">
        <v>0.60499999999999998</v>
      </c>
      <c r="K58" s="8">
        <f t="shared" si="0"/>
        <v>2110</v>
      </c>
      <c r="L58" s="7" t="str">
        <f>RIGHT(Table3[[#This Row],[Election Year]],2)</f>
        <v>16</v>
      </c>
      <c r="M58" s="7">
        <f t="shared" si="1"/>
        <v>706</v>
      </c>
    </row>
    <row r="59" spans="1:16" ht="15.6">
      <c r="A59" s="6">
        <v>2017</v>
      </c>
      <c r="B59" s="7">
        <v>2816419812</v>
      </c>
      <c r="C59" s="7">
        <v>36</v>
      </c>
      <c r="D59" s="7">
        <v>2110180773</v>
      </c>
      <c r="E59" s="7">
        <v>23</v>
      </c>
      <c r="F59" s="7">
        <v>706239039</v>
      </c>
      <c r="G59" s="20">
        <v>13</v>
      </c>
      <c r="H59" s="21">
        <v>0.749</v>
      </c>
      <c r="I59" s="22">
        <v>0.63900000000000001</v>
      </c>
      <c r="K59" s="8">
        <f t="shared" si="0"/>
        <v>2463</v>
      </c>
      <c r="L59" s="7" t="str">
        <f>RIGHT(Table3[[#This Row],[Election Year]],2)</f>
        <v>17</v>
      </c>
      <c r="M59" s="7">
        <f t="shared" si="1"/>
        <v>3322</v>
      </c>
    </row>
    <row r="60" spans="1:16" ht="15.6">
      <c r="A60" s="6">
        <v>2018</v>
      </c>
      <c r="B60" s="7">
        <v>5785894673</v>
      </c>
      <c r="C60" s="7">
        <v>42</v>
      </c>
      <c r="D60" s="7">
        <v>2463462812</v>
      </c>
      <c r="E60" s="7">
        <v>18</v>
      </c>
      <c r="F60" s="7">
        <v>3322431861</v>
      </c>
      <c r="G60" s="20">
        <v>24</v>
      </c>
      <c r="H60" s="21">
        <v>0.42599999999999999</v>
      </c>
      <c r="I60" s="22">
        <v>0.42899999999999999</v>
      </c>
      <c r="K60" s="8">
        <f t="shared" si="0"/>
        <v>1633</v>
      </c>
      <c r="L60" s="7" t="str">
        <f>RIGHT(Table3[[#This Row],[Election Year]],2)</f>
        <v>18</v>
      </c>
      <c r="M60" s="7">
        <f t="shared" si="1"/>
        <v>746</v>
      </c>
    </row>
    <row r="61" spans="1:16" ht="15.6">
      <c r="A61" s="6">
        <v>2019</v>
      </c>
      <c r="B61" s="7">
        <v>2378608000</v>
      </c>
      <c r="C61" s="7">
        <v>20</v>
      </c>
      <c r="D61" s="7">
        <v>1632908000</v>
      </c>
      <c r="E61" s="7">
        <v>13</v>
      </c>
      <c r="F61" s="7">
        <v>745700000</v>
      </c>
      <c r="G61" s="20">
        <v>7</v>
      </c>
      <c r="H61" s="21">
        <v>0.68600000000000005</v>
      </c>
      <c r="I61" s="22">
        <v>0.65</v>
      </c>
      <c r="K61" s="8">
        <f t="shared" si="0"/>
        <v>1765</v>
      </c>
      <c r="L61" s="7" t="str">
        <f>RIGHT(Table3[[#This Row],[Election Year]],2)</f>
        <v>19</v>
      </c>
      <c r="M61" s="7">
        <f t="shared" si="1"/>
        <v>2207</v>
      </c>
    </row>
    <row r="62" spans="1:16" ht="15.6">
      <c r="A62" s="6">
        <v>2020</v>
      </c>
      <c r="B62" s="7">
        <v>3971965000</v>
      </c>
      <c r="C62" s="7">
        <v>24</v>
      </c>
      <c r="D62" s="7">
        <v>1764800000</v>
      </c>
      <c r="E62" s="7">
        <v>8</v>
      </c>
      <c r="F62" s="7">
        <v>2207165000</v>
      </c>
      <c r="G62" s="20">
        <v>16</v>
      </c>
      <c r="H62" s="21">
        <v>0.44400000000000001</v>
      </c>
      <c r="I62" s="22">
        <v>0.33300000000000002</v>
      </c>
      <c r="K62" s="8">
        <f t="shared" si="0"/>
        <v>0</v>
      </c>
      <c r="L62" s="24" t="s">
        <v>40</v>
      </c>
      <c r="M62" s="7">
        <f t="shared" si="1"/>
        <v>0</v>
      </c>
    </row>
    <row r="63" spans="1:16" ht="15.6">
      <c r="A63" s="6">
        <v>2021</v>
      </c>
      <c r="B63" s="10" t="s">
        <v>16</v>
      </c>
      <c r="C63" s="7">
        <v>0</v>
      </c>
      <c r="D63" s="7">
        <v>0</v>
      </c>
      <c r="E63" s="7">
        <v>0</v>
      </c>
      <c r="F63" s="7">
        <v>0</v>
      </c>
      <c r="G63" s="20">
        <v>0</v>
      </c>
      <c r="H63" s="21">
        <v>0</v>
      </c>
      <c r="I63" s="22">
        <v>0</v>
      </c>
      <c r="K63" s="8">
        <f t="shared" si="0"/>
        <v>1194</v>
      </c>
      <c r="L63" s="24" t="s">
        <v>41</v>
      </c>
      <c r="M63" s="7">
        <f t="shared" si="1"/>
        <v>1409</v>
      </c>
    </row>
    <row r="64" spans="1:16" ht="15.6">
      <c r="A64" s="6">
        <v>2022</v>
      </c>
      <c r="B64" s="7">
        <v>2603680270</v>
      </c>
      <c r="C64" s="7">
        <v>19</v>
      </c>
      <c r="D64" s="7">
        <v>1194397000</v>
      </c>
      <c r="E64" s="7">
        <v>2</v>
      </c>
      <c r="F64" s="7">
        <v>1409283270</v>
      </c>
      <c r="G64" s="20">
        <v>17</v>
      </c>
      <c r="H64" s="21">
        <v>0.45900000000000002</v>
      </c>
      <c r="I64" s="22">
        <v>0.105</v>
      </c>
      <c r="K64" s="8">
        <f t="shared" si="0"/>
        <v>275</v>
      </c>
      <c r="L64" s="24" t="s">
        <v>42</v>
      </c>
      <c r="M64" s="7">
        <f t="shared" si="1"/>
        <v>2299</v>
      </c>
    </row>
    <row r="65" spans="1:13" ht="15.6">
      <c r="A65" s="6">
        <v>2023</v>
      </c>
      <c r="B65" s="7">
        <v>2573947676</v>
      </c>
      <c r="C65" s="7">
        <v>20</v>
      </c>
      <c r="D65" s="7">
        <v>275300000</v>
      </c>
      <c r="E65" s="7">
        <v>2</v>
      </c>
      <c r="F65" s="7">
        <v>2298647676</v>
      </c>
      <c r="G65" s="20">
        <v>18</v>
      </c>
      <c r="H65" s="21">
        <v>0.107</v>
      </c>
      <c r="I65" s="22">
        <v>0.1</v>
      </c>
      <c r="K65" s="8">
        <f t="shared" si="0"/>
        <v>2399</v>
      </c>
      <c r="L65" s="24" t="s">
        <v>43</v>
      </c>
      <c r="M65" s="7">
        <f t="shared" si="1"/>
        <v>4173</v>
      </c>
    </row>
    <row r="66" spans="1:13" ht="15.6">
      <c r="A66" s="6">
        <v>2024</v>
      </c>
      <c r="B66" s="7">
        <v>6572168288</v>
      </c>
      <c r="C66" s="7">
        <v>38</v>
      </c>
      <c r="D66" s="7">
        <v>2399319500</v>
      </c>
      <c r="E66" s="7">
        <v>11</v>
      </c>
      <c r="F66" s="7">
        <v>4172848788</v>
      </c>
      <c r="G66" s="20">
        <v>27</v>
      </c>
      <c r="H66" s="21">
        <v>0.36499999999999999</v>
      </c>
      <c r="I66" s="22">
        <v>0.28899999999999998</v>
      </c>
    </row>
    <row r="67" spans="1:13" ht="15.6">
      <c r="A67" s="31" t="s">
        <v>52</v>
      </c>
      <c r="B67" s="32">
        <v>3668778557</v>
      </c>
      <c r="C67" s="32">
        <v>16</v>
      </c>
      <c r="D67" s="32">
        <v>1621522279</v>
      </c>
      <c r="E67" s="32">
        <v>8</v>
      </c>
      <c r="F67" s="32">
        <v>2047256278</v>
      </c>
      <c r="G67" s="33">
        <v>8</v>
      </c>
      <c r="H67" s="34">
        <v>0.442</v>
      </c>
      <c r="I67" s="35">
        <v>0.5</v>
      </c>
    </row>
    <row r="68" spans="1:13" ht="19.2">
      <c r="A68" s="29" t="s">
        <v>51</v>
      </c>
      <c r="B68" s="25" t="s">
        <v>44</v>
      </c>
    </row>
    <row r="69" spans="1:13" ht="19.2">
      <c r="A69" s="25"/>
      <c r="B69" s="25" t="s">
        <v>45</v>
      </c>
    </row>
    <row r="70" spans="1:13" ht="19.2">
      <c r="A70" s="28" t="s">
        <v>50</v>
      </c>
      <c r="B70" s="27" t="s">
        <v>46</v>
      </c>
    </row>
    <row r="71" spans="1:13" ht="19.2">
      <c r="A71" s="28" t="s">
        <v>50</v>
      </c>
      <c r="B71" s="25" t="s">
        <v>47</v>
      </c>
    </row>
    <row r="72" spans="1:13" ht="19.2">
      <c r="A72" s="28"/>
      <c r="B72" s="25" t="s">
        <v>48</v>
      </c>
    </row>
    <row r="73" spans="1:13" ht="19.2">
      <c r="A73" s="28" t="s">
        <v>50</v>
      </c>
      <c r="B73" s="25" t="s">
        <v>49</v>
      </c>
    </row>
  </sheetData>
  <mergeCells count="1">
    <mergeCell ref="A1:I1"/>
  </mergeCells>
  <printOptions horizontalCentered="1"/>
  <pageMargins left="0.9" right="0.9" top="0.93" bottom="0.81" header="0.5" footer="0.5"/>
  <pageSetup scale="55" fitToHeight="0" orientation="portrait" horizontalDpi="1200" verticalDpi="1200" r:id="rId1"/>
  <headerFooter>
    <oddFooter>&amp;Rp.&amp;P│</oddFooter>
  </headerFooter>
  <rowBreaks count="1" manualBreakCount="1">
    <brk id="71" max="16383" man="1"/>
  </rowBreak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Table4(26)Table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Buckle</dc:creator>
  <cp:lastModifiedBy>Rachel Buckle</cp:lastModifiedBy>
  <cp:lastPrinted>2025-06-13T18:36:38Z</cp:lastPrinted>
  <dcterms:created xsi:type="dcterms:W3CDTF">2025-06-13T16:32:01Z</dcterms:created>
  <dcterms:modified xsi:type="dcterms:W3CDTF">2026-04-20T21:49:23Z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2025-06-13T16:32:14Z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b9ae2296-b8fa-4e52-b0bb-f06e1c0a76dc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