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waospi-my.sharepoint.com/personal/carrie_hert_k12_wa_us/Documents/Desktop/Mike S Files to Post/"/>
    </mc:Choice>
  </mc:AlternateContent>
  <xr:revisionPtr revIDLastSave="0" documentId="8_{DE1CACFB-7C4E-4B21-8560-7494C5F4384D}" xr6:coauthVersionLast="47" xr6:coauthVersionMax="47" xr10:uidLastSave="{00000000-0000-0000-0000-000000000000}"/>
  <bookViews>
    <workbookView xWindow="-28920" yWindow="555" windowWidth="29040" windowHeight="15720" xr2:uid="{99AFE76E-1B69-484D-AAB4-9EFB7421A2E2}"/>
  </bookViews>
  <sheets>
    <sheet name="2026-27 Indirect Rat" sheetId="3" r:id="rId1"/>
    <sheet name="Fed DATA" sheetId="4" r:id="rId2"/>
    <sheet name="State DATA" sheetId="6" r:id="rId3"/>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6" i="3" l="1"/>
  <c r="E21" i="3"/>
  <c r="E44" i="3"/>
  <c r="F44" i="3"/>
  <c r="G44" i="3"/>
  <c r="E219" i="3"/>
  <c r="F219" i="3"/>
  <c r="G219" i="3"/>
  <c r="E322" i="3"/>
  <c r="F322" i="3"/>
  <c r="G322" i="3"/>
  <c r="E326" i="3"/>
  <c r="F326" i="3"/>
  <c r="G326" i="3"/>
  <c r="G19" i="3" l="1"/>
  <c r="G20" i="3"/>
  <c r="G21" i="3"/>
  <c r="G22" i="3"/>
  <c r="G23" i="3"/>
  <c r="G24" i="3"/>
  <c r="G25" i="3"/>
  <c r="G26" i="3"/>
  <c r="G27" i="3"/>
  <c r="G28" i="3"/>
  <c r="G29" i="3"/>
  <c r="G30" i="3"/>
  <c r="G31" i="3"/>
  <c r="G32" i="3"/>
  <c r="G33" i="3"/>
  <c r="G34" i="3"/>
  <c r="G35" i="3"/>
  <c r="G36" i="3"/>
  <c r="G37" i="3"/>
  <c r="G38" i="3"/>
  <c r="G39" i="3"/>
  <c r="G40" i="3"/>
  <c r="G41" i="3"/>
  <c r="G42" i="3"/>
  <c r="G43" i="3"/>
  <c r="G45" i="3"/>
  <c r="G46" i="3"/>
  <c r="G47" i="3"/>
  <c r="G48" i="3"/>
  <c r="G49" i="3"/>
  <c r="G50" i="3"/>
  <c r="G51" i="3"/>
  <c r="G52"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20" i="3"/>
  <c r="G121" i="3"/>
  <c r="G122" i="3"/>
  <c r="G123" i="3"/>
  <c r="G124" i="3"/>
  <c r="G125" i="3"/>
  <c r="G126" i="3"/>
  <c r="G127" i="3"/>
  <c r="G128" i="3"/>
  <c r="G129" i="3"/>
  <c r="G130" i="3"/>
  <c r="G131" i="3"/>
  <c r="G132" i="3"/>
  <c r="G133" i="3"/>
  <c r="G134" i="3"/>
  <c r="G135" i="3"/>
  <c r="G137" i="3"/>
  <c r="G138" i="3"/>
  <c r="G139" i="3"/>
  <c r="G140" i="3"/>
  <c r="G141" i="3"/>
  <c r="G142" i="3"/>
  <c r="G143" i="3"/>
  <c r="G144" i="3"/>
  <c r="G145" i="3"/>
  <c r="G146" i="3"/>
  <c r="G147" i="3"/>
  <c r="G148" i="3"/>
  <c r="G149" i="3"/>
  <c r="G150" i="3"/>
  <c r="G152" i="3"/>
  <c r="G153" i="3"/>
  <c r="G154" i="3"/>
  <c r="G155" i="3"/>
  <c r="G156" i="3"/>
  <c r="G157" i="3"/>
  <c r="G158" i="3"/>
  <c r="G159" i="3"/>
  <c r="G160" i="3"/>
  <c r="G161" i="3"/>
  <c r="G162" i="3"/>
  <c r="G163" i="3"/>
  <c r="G164" i="3"/>
  <c r="G165" i="3"/>
  <c r="G166" i="3"/>
  <c r="G167" i="3"/>
  <c r="G168" i="3"/>
  <c r="G169" i="3"/>
  <c r="G170" i="3"/>
  <c r="G171" i="3"/>
  <c r="G172" i="3"/>
  <c r="G173" i="3"/>
  <c r="G174" i="3"/>
  <c r="G175"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4" i="3"/>
  <c r="G215" i="3"/>
  <c r="G216" i="3"/>
  <c r="G217" i="3"/>
  <c r="G218" i="3"/>
  <c r="G220" i="3"/>
  <c r="G221" i="3"/>
  <c r="G222" i="3"/>
  <c r="G223" i="3"/>
  <c r="G224" i="3"/>
  <c r="G225" i="3"/>
  <c r="G226" i="3"/>
  <c r="G227" i="3"/>
  <c r="G228" i="3"/>
  <c r="G229" i="3"/>
  <c r="G231" i="3"/>
  <c r="G232" i="3"/>
  <c r="G233" i="3"/>
  <c r="G234" i="3"/>
  <c r="G235" i="3"/>
  <c r="G236" i="3"/>
  <c r="G237" i="3"/>
  <c r="G238" i="3"/>
  <c r="G239" i="3"/>
  <c r="G240" i="3"/>
  <c r="G241" i="3"/>
  <c r="G242" i="3"/>
  <c r="G243" i="3"/>
  <c r="G244" i="3"/>
  <c r="G245" i="3"/>
  <c r="G246"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9" i="3"/>
  <c r="G290" i="3"/>
  <c r="G291" i="3"/>
  <c r="G292" i="3"/>
  <c r="G293" i="3"/>
  <c r="G294" i="3"/>
  <c r="G295" i="3"/>
  <c r="G296" i="3"/>
  <c r="G297" i="3"/>
  <c r="G298" i="3"/>
  <c r="G299" i="3"/>
  <c r="G300" i="3"/>
  <c r="G301" i="3"/>
  <c r="G302" i="3"/>
  <c r="G303" i="3"/>
  <c r="G304" i="3"/>
  <c r="G305" i="3"/>
  <c r="G306" i="3"/>
  <c r="G307" i="3"/>
  <c r="G309" i="3"/>
  <c r="G310" i="3"/>
  <c r="G311" i="3"/>
  <c r="G312" i="3"/>
  <c r="G313" i="3"/>
  <c r="G314" i="3"/>
  <c r="G315" i="3"/>
  <c r="G316" i="3"/>
  <c r="G317" i="3"/>
  <c r="G318" i="3"/>
  <c r="G319" i="3"/>
  <c r="G320" i="3"/>
  <c r="G321" i="3"/>
  <c r="G323" i="3"/>
  <c r="G324" i="3"/>
  <c r="G325" i="3"/>
  <c r="G327" i="3"/>
  <c r="G328" i="3"/>
  <c r="G329" i="3"/>
  <c r="G330" i="3"/>
  <c r="G331" i="3"/>
  <c r="G332" i="3"/>
  <c r="G333" i="3"/>
  <c r="G335" i="3"/>
  <c r="G336" i="3"/>
  <c r="G337" i="3"/>
  <c r="G18" i="3"/>
  <c r="F19" i="3"/>
  <c r="F20" i="3"/>
  <c r="F21" i="3"/>
  <c r="F22" i="3"/>
  <c r="F23" i="3"/>
  <c r="F24" i="3"/>
  <c r="F25" i="3"/>
  <c r="F26" i="3"/>
  <c r="F27" i="3"/>
  <c r="F28" i="3"/>
  <c r="F29" i="3"/>
  <c r="F30" i="3"/>
  <c r="F31" i="3"/>
  <c r="F32" i="3"/>
  <c r="F34" i="3"/>
  <c r="F35" i="3"/>
  <c r="F36" i="3"/>
  <c r="F37" i="3"/>
  <c r="F38" i="3"/>
  <c r="F39" i="3"/>
  <c r="F40" i="3"/>
  <c r="F41" i="3"/>
  <c r="F42" i="3"/>
  <c r="F43" i="3"/>
  <c r="F45" i="3"/>
  <c r="F46" i="3"/>
  <c r="F47" i="3"/>
  <c r="F48" i="3"/>
  <c r="F49" i="3"/>
  <c r="F50" i="3"/>
  <c r="F51" i="3"/>
  <c r="F52"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20" i="3"/>
  <c r="F121" i="3"/>
  <c r="F122" i="3"/>
  <c r="F123" i="3"/>
  <c r="F124" i="3"/>
  <c r="F125" i="3"/>
  <c r="F126" i="3"/>
  <c r="F127" i="3"/>
  <c r="F128" i="3"/>
  <c r="F129" i="3"/>
  <c r="F130" i="3"/>
  <c r="F131" i="3"/>
  <c r="F132" i="3"/>
  <c r="F133" i="3"/>
  <c r="F135" i="3"/>
  <c r="F136" i="3"/>
  <c r="F137" i="3"/>
  <c r="F138" i="3"/>
  <c r="F139" i="3"/>
  <c r="F140" i="3"/>
  <c r="F141" i="3"/>
  <c r="F142" i="3"/>
  <c r="F143" i="3"/>
  <c r="F144" i="3"/>
  <c r="F145" i="3"/>
  <c r="F146" i="3"/>
  <c r="F147" i="3"/>
  <c r="F148" i="3"/>
  <c r="F149" i="3"/>
  <c r="F150" i="3"/>
  <c r="F152" i="3"/>
  <c r="F153" i="3"/>
  <c r="F154" i="3"/>
  <c r="F155" i="3"/>
  <c r="F156" i="3"/>
  <c r="F157" i="3"/>
  <c r="F158" i="3"/>
  <c r="F159" i="3"/>
  <c r="F160" i="3"/>
  <c r="F161" i="3"/>
  <c r="F162" i="3"/>
  <c r="F163" i="3"/>
  <c r="F164" i="3"/>
  <c r="F165" i="3"/>
  <c r="F166" i="3"/>
  <c r="F167" i="3"/>
  <c r="F168" i="3"/>
  <c r="F169" i="3"/>
  <c r="F170" i="3"/>
  <c r="F171" i="3"/>
  <c r="F172" i="3"/>
  <c r="F173" i="3"/>
  <c r="F174" i="3"/>
  <c r="F175"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4" i="3"/>
  <c r="F215" i="3"/>
  <c r="F217" i="3"/>
  <c r="F218" i="3"/>
  <c r="F220" i="3"/>
  <c r="F221" i="3"/>
  <c r="F222" i="3"/>
  <c r="F223" i="3"/>
  <c r="F224" i="3"/>
  <c r="F226" i="3"/>
  <c r="F227" i="3"/>
  <c r="F228" i="3"/>
  <c r="F229" i="3"/>
  <c r="F231" i="3"/>
  <c r="F232" i="3"/>
  <c r="F233" i="3"/>
  <c r="F234" i="3"/>
  <c r="F235" i="3"/>
  <c r="F236" i="3"/>
  <c r="F237" i="3"/>
  <c r="F238" i="3"/>
  <c r="F239" i="3"/>
  <c r="F240" i="3"/>
  <c r="F241" i="3"/>
  <c r="F242" i="3"/>
  <c r="F243" i="3"/>
  <c r="F244" i="3"/>
  <c r="F245" i="3"/>
  <c r="F246"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5" i="3"/>
  <c r="F286" i="3"/>
  <c r="F287" i="3"/>
  <c r="F289" i="3"/>
  <c r="F290" i="3"/>
  <c r="F291" i="3"/>
  <c r="F292" i="3"/>
  <c r="F293" i="3"/>
  <c r="F294" i="3"/>
  <c r="F295" i="3"/>
  <c r="F296" i="3"/>
  <c r="F297" i="3"/>
  <c r="F298" i="3"/>
  <c r="F299" i="3"/>
  <c r="F300" i="3"/>
  <c r="F301" i="3"/>
  <c r="F302" i="3"/>
  <c r="F303" i="3"/>
  <c r="F304" i="3"/>
  <c r="F305" i="3"/>
  <c r="F306" i="3"/>
  <c r="F307" i="3"/>
  <c r="F309" i="3"/>
  <c r="F310" i="3"/>
  <c r="F311" i="3"/>
  <c r="F312" i="3"/>
  <c r="F313" i="3"/>
  <c r="F314" i="3"/>
  <c r="F315" i="3"/>
  <c r="F316" i="3"/>
  <c r="F317" i="3"/>
  <c r="F318" i="3"/>
  <c r="F319" i="3"/>
  <c r="F320" i="3"/>
  <c r="F321" i="3"/>
  <c r="F323" i="3"/>
  <c r="F324" i="3"/>
  <c r="F325" i="3"/>
  <c r="F327" i="3"/>
  <c r="F328" i="3"/>
  <c r="F329" i="3"/>
  <c r="F330" i="3"/>
  <c r="F331" i="3"/>
  <c r="F332" i="3"/>
  <c r="F333" i="3"/>
  <c r="F335" i="3"/>
  <c r="F336" i="3"/>
  <c r="F337" i="3"/>
  <c r="F18" i="3"/>
  <c r="E19" i="3"/>
  <c r="E20" i="3"/>
  <c r="E22" i="3"/>
  <c r="E23" i="3"/>
  <c r="E24" i="3"/>
  <c r="E25" i="3"/>
  <c r="E26" i="3"/>
  <c r="E27" i="3"/>
  <c r="E28" i="3"/>
  <c r="E29" i="3"/>
  <c r="E30" i="3"/>
  <c r="E31" i="3"/>
  <c r="E32" i="3"/>
  <c r="E34" i="3"/>
  <c r="E35" i="3"/>
  <c r="E36" i="3"/>
  <c r="E37" i="3"/>
  <c r="E38" i="3"/>
  <c r="E39" i="3"/>
  <c r="E40" i="3"/>
  <c r="E41" i="3"/>
  <c r="E42" i="3"/>
  <c r="E43" i="3"/>
  <c r="E45" i="3"/>
  <c r="E46" i="3"/>
  <c r="E47" i="3"/>
  <c r="E48" i="3"/>
  <c r="E49" i="3"/>
  <c r="E50" i="3"/>
  <c r="E51" i="3"/>
  <c r="E52"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20" i="3"/>
  <c r="E121" i="3"/>
  <c r="E122" i="3"/>
  <c r="E123" i="3"/>
  <c r="E124" i="3"/>
  <c r="E125" i="3"/>
  <c r="E126" i="3"/>
  <c r="E127" i="3"/>
  <c r="E128" i="3"/>
  <c r="E129" i="3"/>
  <c r="E130" i="3"/>
  <c r="E131" i="3"/>
  <c r="E132" i="3"/>
  <c r="E133" i="3"/>
  <c r="E135" i="3"/>
  <c r="E136" i="3"/>
  <c r="E137" i="3"/>
  <c r="E138" i="3"/>
  <c r="E139" i="3"/>
  <c r="E140" i="3"/>
  <c r="E141" i="3"/>
  <c r="E142" i="3"/>
  <c r="E143" i="3"/>
  <c r="E144" i="3"/>
  <c r="E145" i="3"/>
  <c r="E146" i="3"/>
  <c r="E147" i="3"/>
  <c r="E148" i="3"/>
  <c r="E149" i="3"/>
  <c r="E152" i="3"/>
  <c r="E153" i="3"/>
  <c r="E154" i="3"/>
  <c r="E155" i="3"/>
  <c r="E156" i="3"/>
  <c r="E157" i="3"/>
  <c r="E158" i="3"/>
  <c r="E159" i="3"/>
  <c r="E160" i="3"/>
  <c r="E161" i="3"/>
  <c r="E162" i="3"/>
  <c r="E163" i="3"/>
  <c r="E164" i="3"/>
  <c r="E165" i="3"/>
  <c r="E166" i="3"/>
  <c r="E167" i="3"/>
  <c r="E168" i="3"/>
  <c r="E169" i="3"/>
  <c r="E170" i="3"/>
  <c r="E171" i="3"/>
  <c r="E172" i="3"/>
  <c r="E173" i="3"/>
  <c r="E174" i="3"/>
  <c r="E175"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4" i="3"/>
  <c r="E215" i="3"/>
  <c r="E217" i="3"/>
  <c r="E218" i="3"/>
  <c r="E220" i="3"/>
  <c r="E221" i="3"/>
  <c r="E222" i="3"/>
  <c r="E223" i="3"/>
  <c r="E224" i="3"/>
  <c r="E225" i="3"/>
  <c r="E226" i="3"/>
  <c r="E227" i="3"/>
  <c r="E229" i="3"/>
  <c r="E231" i="3"/>
  <c r="E232" i="3"/>
  <c r="E233" i="3"/>
  <c r="E234" i="3"/>
  <c r="E235" i="3"/>
  <c r="E236" i="3"/>
  <c r="E237" i="3"/>
  <c r="E238" i="3"/>
  <c r="E239" i="3"/>
  <c r="E240" i="3"/>
  <c r="E241" i="3"/>
  <c r="E242" i="3"/>
  <c r="E243" i="3"/>
  <c r="E244" i="3"/>
  <c r="E245" i="3"/>
  <c r="E246"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6" i="3"/>
  <c r="E277" i="3"/>
  <c r="E278" i="3"/>
  <c r="E279" i="3"/>
  <c r="E280" i="3"/>
  <c r="E281" i="3"/>
  <c r="E285" i="3"/>
  <c r="E286" i="3"/>
  <c r="E287" i="3"/>
  <c r="E289" i="3"/>
  <c r="E290" i="3"/>
  <c r="E291" i="3"/>
  <c r="E292" i="3"/>
  <c r="E293" i="3"/>
  <c r="E294" i="3"/>
  <c r="E295" i="3"/>
  <c r="E296" i="3"/>
  <c r="E297" i="3"/>
  <c r="E298" i="3"/>
  <c r="E299" i="3"/>
  <c r="E300" i="3"/>
  <c r="E301" i="3"/>
  <c r="E302" i="3"/>
  <c r="E303" i="3"/>
  <c r="E304" i="3"/>
  <c r="E305" i="3"/>
  <c r="E306" i="3"/>
  <c r="E307" i="3"/>
  <c r="E309" i="3"/>
  <c r="E310" i="3"/>
  <c r="E311" i="3"/>
  <c r="E312" i="3"/>
  <c r="E313" i="3"/>
  <c r="E314" i="3"/>
  <c r="E315" i="3"/>
  <c r="E316" i="3"/>
  <c r="E317" i="3"/>
  <c r="E318" i="3"/>
  <c r="E319" i="3"/>
  <c r="E320" i="3"/>
  <c r="E321" i="3"/>
  <c r="E323" i="3"/>
  <c r="E324" i="3"/>
  <c r="E325" i="3"/>
  <c r="E327" i="3"/>
  <c r="E328" i="3"/>
  <c r="E329" i="3"/>
  <c r="E330" i="3"/>
  <c r="E331" i="3"/>
  <c r="E332" i="3"/>
  <c r="E333" i="3"/>
  <c r="E335" i="3"/>
  <c r="E336" i="3"/>
  <c r="E337" i="3"/>
  <c r="E18" i="3"/>
  <c r="G17" i="3"/>
  <c r="D6" i="6"/>
  <c r="E6" i="6"/>
  <c r="F6" i="6" s="1"/>
  <c r="D6" i="4"/>
  <c r="F17" i="3"/>
  <c r="E17" i="3"/>
  <c r="F6" i="4"/>
  <c r="G6" i="4"/>
  <c r="H6" i="4"/>
  <c r="I6" i="4"/>
  <c r="E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Sando</author>
  </authors>
  <commentList>
    <comment ref="E33" authorId="0" shapeId="0" xr:uid="{B5526E6C-48E5-4FF6-88D1-B4B511034956}">
      <text>
        <r>
          <rPr>
            <b/>
            <sz val="9"/>
            <color indexed="81"/>
            <rFont val="Tahoma"/>
            <charset val="1"/>
          </rPr>
          <t>Mike Sando:</t>
        </r>
        <r>
          <rPr>
            <sz val="9"/>
            <color indexed="81"/>
            <rFont val="Tahoma"/>
            <charset val="1"/>
          </rPr>
          <t xml:space="preserve">
Rate changed to 0.000, underlying data (-0.0264) will remain in EDS</t>
        </r>
      </text>
    </comment>
    <comment ref="F33" authorId="0" shapeId="0" xr:uid="{F2BEC5F5-A078-4184-A00D-BFB041BFAEC7}">
      <text>
        <r>
          <rPr>
            <b/>
            <sz val="9"/>
            <color indexed="81"/>
            <rFont val="Tahoma"/>
            <charset val="1"/>
          </rPr>
          <t>Mike Sando:</t>
        </r>
        <r>
          <rPr>
            <sz val="9"/>
            <color indexed="81"/>
            <rFont val="Tahoma"/>
            <charset val="1"/>
          </rPr>
          <t xml:space="preserve">
Rate changed to 0.000, underlying data (-0.0537) will remain in EDS</t>
        </r>
      </text>
    </comment>
    <comment ref="E134" authorId="0" shapeId="0" xr:uid="{06513E94-FC1F-4E67-B677-496913135C59}">
      <text>
        <r>
          <rPr>
            <b/>
            <sz val="9"/>
            <color indexed="81"/>
            <rFont val="Tahoma"/>
            <charset val="1"/>
          </rPr>
          <t>Mike Sando:</t>
        </r>
        <r>
          <rPr>
            <sz val="9"/>
            <color indexed="81"/>
            <rFont val="Tahoma"/>
            <charset val="1"/>
          </rPr>
          <t xml:space="preserve">
Rate changed from 0.0214 due to revision filed 3/20/26</t>
        </r>
      </text>
    </comment>
    <comment ref="F134" authorId="0" shapeId="0" xr:uid="{01F73572-96DD-401A-BA1F-1F489717930B}">
      <text>
        <r>
          <rPr>
            <b/>
            <sz val="9"/>
            <color indexed="81"/>
            <rFont val="Tahoma"/>
            <charset val="1"/>
          </rPr>
          <t>Mike Sando:</t>
        </r>
        <r>
          <rPr>
            <sz val="9"/>
            <color indexed="81"/>
            <rFont val="Tahoma"/>
            <charset val="1"/>
          </rPr>
          <t xml:space="preserve">
Rate changed from 0.2452 due to revision filed 3/20/26</t>
        </r>
      </text>
    </comment>
    <comment ref="E150" authorId="0" shapeId="0" xr:uid="{71CAE676-2F17-40B0-B8A3-193B963FFE7C}">
      <text>
        <r>
          <rPr>
            <b/>
            <sz val="9"/>
            <color indexed="81"/>
            <rFont val="Tahoma"/>
            <charset val="1"/>
          </rPr>
          <t>Mike Sando:</t>
        </r>
        <r>
          <rPr>
            <sz val="9"/>
            <color indexed="81"/>
            <rFont val="Tahoma"/>
            <charset val="1"/>
          </rPr>
          <t xml:space="preserve">
Rate changed to 0.000, underlying data (-0.0013) will remain in EDS</t>
        </r>
      </text>
    </comment>
    <comment ref="E216" authorId="0" shapeId="0" xr:uid="{7F1E1D8C-861F-46B1-BF45-CFF2F97CF78F}">
      <text>
        <r>
          <rPr>
            <b/>
            <sz val="9"/>
            <color indexed="81"/>
            <rFont val="Tahoma"/>
            <charset val="1"/>
          </rPr>
          <t>Mike Sando:</t>
        </r>
        <r>
          <rPr>
            <sz val="9"/>
            <color indexed="81"/>
            <rFont val="Tahoma"/>
            <charset val="1"/>
          </rPr>
          <t xml:space="preserve">
Rate changed to 0.000, underlying data (-0.0308) will remain in EDS</t>
        </r>
      </text>
    </comment>
    <comment ref="F216" authorId="0" shapeId="0" xr:uid="{A671AB14-FF4B-44AE-AA1C-FC1376A2BDE7}">
      <text>
        <r>
          <rPr>
            <b/>
            <sz val="9"/>
            <color indexed="81"/>
            <rFont val="Tahoma"/>
            <charset val="1"/>
          </rPr>
          <t>Mike Sando:</t>
        </r>
        <r>
          <rPr>
            <sz val="9"/>
            <color indexed="81"/>
            <rFont val="Tahoma"/>
            <charset val="1"/>
          </rPr>
          <t xml:space="preserve">
Rate changed to 0.000, underlying data (-0.2657) will remain in EDS</t>
        </r>
      </text>
    </comment>
    <comment ref="F225" authorId="0" shapeId="0" xr:uid="{04C26E76-07DE-4677-90A1-CD823258517A}">
      <text>
        <r>
          <rPr>
            <b/>
            <sz val="9"/>
            <color indexed="81"/>
            <rFont val="Tahoma"/>
            <charset val="1"/>
          </rPr>
          <t>Mike Sando:</t>
        </r>
        <r>
          <rPr>
            <sz val="9"/>
            <color indexed="81"/>
            <rFont val="Tahoma"/>
            <charset val="1"/>
          </rPr>
          <t xml:space="preserve">
Rate changed from 0.2061 due to revision filed 4/14/26</t>
        </r>
      </text>
    </comment>
    <comment ref="E228" authorId="0" shapeId="0" xr:uid="{FB737676-1A48-450E-BAD3-AECDE074B9F3}">
      <text>
        <r>
          <rPr>
            <b/>
            <sz val="9"/>
            <color indexed="81"/>
            <rFont val="Tahoma"/>
            <charset val="1"/>
          </rPr>
          <t>Mike Sando:</t>
        </r>
        <r>
          <rPr>
            <sz val="9"/>
            <color indexed="81"/>
            <rFont val="Tahoma"/>
            <charset val="1"/>
          </rPr>
          <t xml:space="preserve">
Rate changed to 0.000, underlying data (-0.0256) will remain in EDS</t>
        </r>
      </text>
    </comment>
    <comment ref="E275" authorId="0" shapeId="0" xr:uid="{CF6DB61B-0E88-496E-935A-C7FC49987E66}">
      <text>
        <r>
          <rPr>
            <b/>
            <sz val="9"/>
            <color indexed="81"/>
            <rFont val="Tahoma"/>
            <charset val="1"/>
          </rPr>
          <t>Mike Sando:</t>
        </r>
        <r>
          <rPr>
            <sz val="9"/>
            <color indexed="81"/>
            <rFont val="Tahoma"/>
            <charset val="1"/>
          </rPr>
          <t xml:space="preserve">
Rate changed to 0.000, underlying data (-0.0223) will remain in EDS</t>
        </r>
      </text>
    </comment>
    <comment ref="E282" authorId="0" shapeId="0" xr:uid="{2EE486CD-171B-459D-A64D-0FBEE79B1C6A}">
      <text>
        <r>
          <rPr>
            <b/>
            <sz val="9"/>
            <color indexed="81"/>
            <rFont val="Tahoma"/>
            <family val="2"/>
          </rPr>
          <t>Mike Sando:</t>
        </r>
        <r>
          <rPr>
            <sz val="9"/>
            <color indexed="81"/>
            <rFont val="Tahoma"/>
            <family val="2"/>
          </rPr>
          <t xml:space="preserve">
Rate changed from 0.1284 due to revision filed 3/10/26</t>
        </r>
      </text>
    </comment>
    <comment ref="F282" authorId="0" shapeId="0" xr:uid="{07AA2089-9285-4CF6-8290-8D38EB625E61}">
      <text>
        <r>
          <rPr>
            <b/>
            <sz val="9"/>
            <color indexed="81"/>
            <rFont val="Tahoma"/>
            <family val="2"/>
          </rPr>
          <t>Mike Sando:</t>
        </r>
        <r>
          <rPr>
            <sz val="9"/>
            <color indexed="81"/>
            <rFont val="Tahoma"/>
            <family val="2"/>
          </rPr>
          <t xml:space="preserve">
Rate changed from 0.2405 due to revision filed 3/10/26</t>
        </r>
      </text>
    </comment>
    <comment ref="E283" authorId="0" shapeId="0" xr:uid="{484EC714-885F-4A28-9B55-4EAD53C59F35}">
      <text>
        <r>
          <rPr>
            <b/>
            <sz val="9"/>
            <color indexed="81"/>
            <rFont val="Tahoma"/>
            <family val="2"/>
          </rPr>
          <t>Mike Sando:</t>
        </r>
        <r>
          <rPr>
            <sz val="9"/>
            <color indexed="81"/>
            <rFont val="Tahoma"/>
            <family val="2"/>
          </rPr>
          <t xml:space="preserve">
Rate changed from 0.0565 due to revision filed 3/10/26</t>
        </r>
      </text>
    </comment>
    <comment ref="F283" authorId="0" shapeId="0" xr:uid="{68FF0500-6E32-4C70-8168-F38171E4B450}">
      <text>
        <r>
          <rPr>
            <b/>
            <sz val="9"/>
            <color indexed="81"/>
            <rFont val="Tahoma"/>
            <family val="2"/>
          </rPr>
          <t>Mike Sando:</t>
        </r>
        <r>
          <rPr>
            <sz val="9"/>
            <color indexed="81"/>
            <rFont val="Tahoma"/>
            <family val="2"/>
          </rPr>
          <t xml:space="preserve">
Rate changed from 0.6268 due to revision filed 3/10/26</t>
        </r>
      </text>
    </comment>
    <comment ref="E284" authorId="0" shapeId="0" xr:uid="{D3ABB53B-23C4-4B19-94E3-E8955D76F553}">
      <text>
        <r>
          <rPr>
            <b/>
            <sz val="9"/>
            <color indexed="81"/>
            <rFont val="Tahoma"/>
            <family val="2"/>
          </rPr>
          <t>Mike Sando:</t>
        </r>
        <r>
          <rPr>
            <sz val="9"/>
            <color indexed="81"/>
            <rFont val="Tahoma"/>
            <family val="2"/>
          </rPr>
          <t xml:space="preserve">
Rate changed from 0.1490 due to revision filed 3/10/26</t>
        </r>
      </text>
    </comment>
    <comment ref="F284" authorId="0" shapeId="0" xr:uid="{B60759D8-A2AF-4A98-8281-84BA19DBA39F}">
      <text>
        <r>
          <rPr>
            <b/>
            <sz val="9"/>
            <color indexed="81"/>
            <rFont val="Tahoma"/>
            <family val="2"/>
          </rPr>
          <t>Mike Sando:</t>
        </r>
        <r>
          <rPr>
            <sz val="9"/>
            <color indexed="81"/>
            <rFont val="Tahoma"/>
            <family val="2"/>
          </rPr>
          <t xml:space="preserve">
Rate changed from 0.4181 due to revision filed 3/10/26</t>
        </r>
      </text>
    </comment>
  </commentList>
</comments>
</file>

<file path=xl/sharedStrings.xml><?xml version="1.0" encoding="utf-8"?>
<sst xmlns="http://schemas.openxmlformats.org/spreadsheetml/2006/main" count="2276" uniqueCount="682">
  <si>
    <t>612</t>
  </si>
  <si>
    <t>619</t>
  </si>
  <si>
    <t>620</t>
  </si>
  <si>
    <t>681</t>
  </si>
  <si>
    <t>852</t>
  </si>
  <si>
    <t>855</t>
  </si>
  <si>
    <t>County District Code</t>
  </si>
  <si>
    <t>District Name</t>
  </si>
  <si>
    <t>Current Year Restricted Direct Expenditures (Base)</t>
  </si>
  <si>
    <t>Federal Restricted Indirect Rate</t>
  </si>
  <si>
    <t>Federal Unrestricted Indirect Rate</t>
  </si>
  <si>
    <t>Current Year Unrestricted Direct Expenditures (Base)</t>
  </si>
  <si>
    <t>Current year Federal Restricted Expenditure (Pool)</t>
  </si>
  <si>
    <t>Current year Federal Unrestricted Expenditure (Pool)</t>
  </si>
  <si>
    <t>Grand Total</t>
  </si>
  <si>
    <t>01109</t>
  </si>
  <si>
    <t>Washtucna</t>
  </si>
  <si>
    <t>01122</t>
  </si>
  <si>
    <t>Benge</t>
  </si>
  <si>
    <t>01147</t>
  </si>
  <si>
    <t>Othello</t>
  </si>
  <si>
    <t>01158</t>
  </si>
  <si>
    <t>Lind</t>
  </si>
  <si>
    <t>01160</t>
  </si>
  <si>
    <t>Ritzville</t>
  </si>
  <si>
    <t>02250</t>
  </si>
  <si>
    <t>Clarkston</t>
  </si>
  <si>
    <t>02420</t>
  </si>
  <si>
    <t>Asotin-Anatone</t>
  </si>
  <si>
    <t>03017</t>
  </si>
  <si>
    <t>Kennewick</t>
  </si>
  <si>
    <t>03050</t>
  </si>
  <si>
    <t>Paterson</t>
  </si>
  <si>
    <t>03052</t>
  </si>
  <si>
    <t>Kiona Benton</t>
  </si>
  <si>
    <t>03053</t>
  </si>
  <si>
    <t>Finley</t>
  </si>
  <si>
    <t>03116</t>
  </si>
  <si>
    <t>Prosser</t>
  </si>
  <si>
    <t>03400</t>
  </si>
  <si>
    <t>Richland</t>
  </si>
  <si>
    <t>04019</t>
  </si>
  <si>
    <t>Manson</t>
  </si>
  <si>
    <t>04069</t>
  </si>
  <si>
    <t>Stehekin</t>
  </si>
  <si>
    <t>04127</t>
  </si>
  <si>
    <t>Entiat</t>
  </si>
  <si>
    <t>04129</t>
  </si>
  <si>
    <t>Lake Chelan</t>
  </si>
  <si>
    <t>04222</t>
  </si>
  <si>
    <t>Cashmere</t>
  </si>
  <si>
    <t>04228</t>
  </si>
  <si>
    <t>Cascade</t>
  </si>
  <si>
    <t>04246</t>
  </si>
  <si>
    <t>Wenatchee</t>
  </si>
  <si>
    <t>04901</t>
  </si>
  <si>
    <t>Pinnacle Prep Charter</t>
  </si>
  <si>
    <t>05121</t>
  </si>
  <si>
    <t>Port Angeles</t>
  </si>
  <si>
    <t>05313</t>
  </si>
  <si>
    <t>Crescent</t>
  </si>
  <si>
    <t>05323</t>
  </si>
  <si>
    <t>Sequim</t>
  </si>
  <si>
    <t>05401</t>
  </si>
  <si>
    <t>Cape Flattery</t>
  </si>
  <si>
    <t>05402</t>
  </si>
  <si>
    <t>Quillayute Valley</t>
  </si>
  <si>
    <t>05903</t>
  </si>
  <si>
    <t>Quileute Tribal</t>
  </si>
  <si>
    <t>06037</t>
  </si>
  <si>
    <t>Vancouver</t>
  </si>
  <si>
    <t>06098</t>
  </si>
  <si>
    <t>Hockinson</t>
  </si>
  <si>
    <t>06101</t>
  </si>
  <si>
    <t>Lacenter</t>
  </si>
  <si>
    <t>06103</t>
  </si>
  <si>
    <t>Green Mountain</t>
  </si>
  <si>
    <t>06112</t>
  </si>
  <si>
    <t>Washougal</t>
  </si>
  <si>
    <t>06114</t>
  </si>
  <si>
    <t>Evergreen (Clark)</t>
  </si>
  <si>
    <t>06117</t>
  </si>
  <si>
    <t>Camas</t>
  </si>
  <si>
    <t>06119</t>
  </si>
  <si>
    <t>Battle Ground</t>
  </si>
  <si>
    <t>06122</t>
  </si>
  <si>
    <t>Ridgefield</t>
  </si>
  <si>
    <t>06901</t>
  </si>
  <si>
    <t>Rooted Schools Charter</t>
  </si>
  <si>
    <t>07002</t>
  </si>
  <si>
    <t>Dayton</t>
  </si>
  <si>
    <t>07035</t>
  </si>
  <si>
    <t>Starbuck</t>
  </si>
  <si>
    <t>08122</t>
  </si>
  <si>
    <t>Longview</t>
  </si>
  <si>
    <t>08130</t>
  </si>
  <si>
    <t>Toutle Lake</t>
  </si>
  <si>
    <t>08401</t>
  </si>
  <si>
    <t>Castle Rock</t>
  </si>
  <si>
    <t>08402</t>
  </si>
  <si>
    <t>Kalama</t>
  </si>
  <si>
    <t>08404</t>
  </si>
  <si>
    <t>Woodland</t>
  </si>
  <si>
    <t>08458</t>
  </si>
  <si>
    <t>Kelso</t>
  </si>
  <si>
    <t>09013</t>
  </si>
  <si>
    <t>Orondo</t>
  </si>
  <si>
    <t>09075</t>
  </si>
  <si>
    <t>Bridgeport</t>
  </si>
  <si>
    <t>09102</t>
  </si>
  <si>
    <t>Palisades</t>
  </si>
  <si>
    <t>09206</t>
  </si>
  <si>
    <t>Eastmont</t>
  </si>
  <si>
    <t>09207</t>
  </si>
  <si>
    <t>Mansfield</t>
  </si>
  <si>
    <t>09209</t>
  </si>
  <si>
    <t>Waterville</t>
  </si>
  <si>
    <t>10003</t>
  </si>
  <si>
    <t>Keller</t>
  </si>
  <si>
    <t>10050</t>
  </si>
  <si>
    <t>Curlew</t>
  </si>
  <si>
    <t>10065</t>
  </si>
  <si>
    <t>Orient</t>
  </si>
  <si>
    <t>10070</t>
  </si>
  <si>
    <t>Inchelium</t>
  </si>
  <si>
    <t>10309</t>
  </si>
  <si>
    <t>Republic</t>
  </si>
  <si>
    <t>11001</t>
  </si>
  <si>
    <t>Pasco</t>
  </si>
  <si>
    <t>11051</t>
  </si>
  <si>
    <t>North Franklin</t>
  </si>
  <si>
    <t>11054</t>
  </si>
  <si>
    <t>Star</t>
  </si>
  <si>
    <t>11056</t>
  </si>
  <si>
    <t>Kahlotus</t>
  </si>
  <si>
    <t>12110</t>
  </si>
  <si>
    <t>Pomeroy</t>
  </si>
  <si>
    <t>13073</t>
  </si>
  <si>
    <t>Wahluke</t>
  </si>
  <si>
    <t>13144</t>
  </si>
  <si>
    <t>Quincy</t>
  </si>
  <si>
    <t>13146</t>
  </si>
  <si>
    <t>Warden</t>
  </si>
  <si>
    <t>13151</t>
  </si>
  <si>
    <t>Coulee/Hartline</t>
  </si>
  <si>
    <t>13156</t>
  </si>
  <si>
    <t>Soap Lake</t>
  </si>
  <si>
    <t>13160</t>
  </si>
  <si>
    <t>Royal</t>
  </si>
  <si>
    <t>13161</t>
  </si>
  <si>
    <t>Moses Lake</t>
  </si>
  <si>
    <t>13165</t>
  </si>
  <si>
    <t>Ephrata</t>
  </si>
  <si>
    <t>13167</t>
  </si>
  <si>
    <t>Wilson Creek</t>
  </si>
  <si>
    <t>13301</t>
  </si>
  <si>
    <t>Grand Coulee Dam</t>
  </si>
  <si>
    <t>14005</t>
  </si>
  <si>
    <t>Aberdeen</t>
  </si>
  <si>
    <t>14028</t>
  </si>
  <si>
    <t>Hoquiam</t>
  </si>
  <si>
    <t>14064</t>
  </si>
  <si>
    <t>North Beach</t>
  </si>
  <si>
    <t>14065</t>
  </si>
  <si>
    <t>Mc Cleary</t>
  </si>
  <si>
    <t>14066</t>
  </si>
  <si>
    <t>Montesano</t>
  </si>
  <si>
    <t>14068</t>
  </si>
  <si>
    <t>Elma</t>
  </si>
  <si>
    <t>14077</t>
  </si>
  <si>
    <t>Taholah</t>
  </si>
  <si>
    <t>14097</t>
  </si>
  <si>
    <t>Quinault</t>
  </si>
  <si>
    <t>14099</t>
  </si>
  <si>
    <t>Cosmopolis</t>
  </si>
  <si>
    <t>14104</t>
  </si>
  <si>
    <t>Satsop</t>
  </si>
  <si>
    <t>14117</t>
  </si>
  <si>
    <t>Wishkah Valley</t>
  </si>
  <si>
    <t>14172</t>
  </si>
  <si>
    <t>Ocosta</t>
  </si>
  <si>
    <t>14400</t>
  </si>
  <si>
    <t>Oakville</t>
  </si>
  <si>
    <t>15201</t>
  </si>
  <si>
    <t>Oak Harbor</t>
  </si>
  <si>
    <t>15204</t>
  </si>
  <si>
    <t>Coupeville</t>
  </si>
  <si>
    <t>15206</t>
  </si>
  <si>
    <t>South Whidbey</t>
  </si>
  <si>
    <t>16020</t>
  </si>
  <si>
    <t>Queets-Clearwater</t>
  </si>
  <si>
    <t>16046</t>
  </si>
  <si>
    <t>Brinnon</t>
  </si>
  <si>
    <t>16048</t>
  </si>
  <si>
    <t>Quilcene</t>
  </si>
  <si>
    <t>16049</t>
  </si>
  <si>
    <t>Chimacum</t>
  </si>
  <si>
    <t>16050</t>
  </si>
  <si>
    <t>Port Townsend</t>
  </si>
  <si>
    <t>17001</t>
  </si>
  <si>
    <t>Seattle</t>
  </si>
  <si>
    <t>17210</t>
  </si>
  <si>
    <t>Federal Way</t>
  </si>
  <si>
    <t>17216</t>
  </si>
  <si>
    <t>Enumclaw</t>
  </si>
  <si>
    <t>17400</t>
  </si>
  <si>
    <t>Mercer Island</t>
  </si>
  <si>
    <t>17401</t>
  </si>
  <si>
    <t>Highline</t>
  </si>
  <si>
    <t>17402</t>
  </si>
  <si>
    <t>Vashon Island</t>
  </si>
  <si>
    <t>17403</t>
  </si>
  <si>
    <t>Renton</t>
  </si>
  <si>
    <t>17404</t>
  </si>
  <si>
    <t>Skykomish</t>
  </si>
  <si>
    <t>17405</t>
  </si>
  <si>
    <t>Bellevue</t>
  </si>
  <si>
    <t>17406</t>
  </si>
  <si>
    <t>Tukwila</t>
  </si>
  <si>
    <t>17407</t>
  </si>
  <si>
    <t>Riverview</t>
  </si>
  <si>
    <t>17408</t>
  </si>
  <si>
    <t>Auburn</t>
  </si>
  <si>
    <t>17409</t>
  </si>
  <si>
    <t>Tahoma</t>
  </si>
  <si>
    <t>17410</t>
  </si>
  <si>
    <t>Snoqualmie Valley</t>
  </si>
  <si>
    <t>17411</t>
  </si>
  <si>
    <t>Issaquah</t>
  </si>
  <si>
    <t>17412</t>
  </si>
  <si>
    <t>Shoreline</t>
  </si>
  <si>
    <t>17414</t>
  </si>
  <si>
    <t>Lake Washington</t>
  </si>
  <si>
    <t>17415</t>
  </si>
  <si>
    <t>Kent</t>
  </si>
  <si>
    <t>17417</t>
  </si>
  <si>
    <t>Northshore</t>
  </si>
  <si>
    <t>17902</t>
  </si>
  <si>
    <t>Summit Sierra Charter</t>
  </si>
  <si>
    <t>17903</t>
  </si>
  <si>
    <t>Muckleshoot Tribal</t>
  </si>
  <si>
    <t>17905</t>
  </si>
  <si>
    <t>Summit Atlas Charter</t>
  </si>
  <si>
    <t>17908</t>
  </si>
  <si>
    <t>Rainier Prep Charter</t>
  </si>
  <si>
    <t>17910</t>
  </si>
  <si>
    <t>RVLA Charter</t>
  </si>
  <si>
    <t>17911</t>
  </si>
  <si>
    <t>Impact Puget Sound Charter</t>
  </si>
  <si>
    <t>17916</t>
  </si>
  <si>
    <t>Impact Salish Sea Charter</t>
  </si>
  <si>
    <t>17917</t>
  </si>
  <si>
    <t>Why Not You Charter</t>
  </si>
  <si>
    <t>17919</t>
  </si>
  <si>
    <t>Impact Black River Charter</t>
  </si>
  <si>
    <t>18100</t>
  </si>
  <si>
    <t>Bremerton</t>
  </si>
  <si>
    <t>18303</t>
  </si>
  <si>
    <t>Bainbridge</t>
  </si>
  <si>
    <t>18400</t>
  </si>
  <si>
    <t>North Kitsap</t>
  </si>
  <si>
    <t>18401</t>
  </si>
  <si>
    <t>Central Kitsap</t>
  </si>
  <si>
    <t>18402</t>
  </si>
  <si>
    <t>South Kitsap</t>
  </si>
  <si>
    <t>18901</t>
  </si>
  <si>
    <t>Catalyst Charter</t>
  </si>
  <si>
    <t>18902</t>
  </si>
  <si>
    <t>Suquamish (Chief Kitsap) Tribal</t>
  </si>
  <si>
    <t>19007</t>
  </si>
  <si>
    <t>Damman</t>
  </si>
  <si>
    <t>19028</t>
  </si>
  <si>
    <t>Easton</t>
  </si>
  <si>
    <t>19400</t>
  </si>
  <si>
    <t>Thorp</t>
  </si>
  <si>
    <t>19401</t>
  </si>
  <si>
    <t>Ellensburg</t>
  </si>
  <si>
    <t>19403</t>
  </si>
  <si>
    <t>Kittitas</t>
  </si>
  <si>
    <t>19404</t>
  </si>
  <si>
    <t>Cle Elum-Roslyn</t>
  </si>
  <si>
    <t>20094</t>
  </si>
  <si>
    <t>Wishram</t>
  </si>
  <si>
    <t>20203</t>
  </si>
  <si>
    <t>Bickleton</t>
  </si>
  <si>
    <t>20215</t>
  </si>
  <si>
    <t>Centerville</t>
  </si>
  <si>
    <t>20400</t>
  </si>
  <si>
    <t>Trout Lake</t>
  </si>
  <si>
    <t>20401</t>
  </si>
  <si>
    <t>Glenwood</t>
  </si>
  <si>
    <t>20402</t>
  </si>
  <si>
    <t>Klickitat</t>
  </si>
  <si>
    <t>20403</t>
  </si>
  <si>
    <t>Roosevelt</t>
  </si>
  <si>
    <t>20404</t>
  </si>
  <si>
    <t>Goldendale</t>
  </si>
  <si>
    <t>20405</t>
  </si>
  <si>
    <t>White Salmon</t>
  </si>
  <si>
    <t>20406</t>
  </si>
  <si>
    <t>Lyle</t>
  </si>
  <si>
    <t>21014</t>
  </si>
  <si>
    <t>Napavine</t>
  </si>
  <si>
    <t>21036</t>
  </si>
  <si>
    <t>Evaline</t>
  </si>
  <si>
    <t>21206</t>
  </si>
  <si>
    <t>Mossyrock</t>
  </si>
  <si>
    <t>21214</t>
  </si>
  <si>
    <t>Morton</t>
  </si>
  <si>
    <t>21226</t>
  </si>
  <si>
    <t>Adna</t>
  </si>
  <si>
    <t>21232</t>
  </si>
  <si>
    <t>Winlock</t>
  </si>
  <si>
    <t>21234</t>
  </si>
  <si>
    <t>Boistfort</t>
  </si>
  <si>
    <t>21237</t>
  </si>
  <si>
    <t>Toledo</t>
  </si>
  <si>
    <t>21300</t>
  </si>
  <si>
    <t>Onalaska</t>
  </si>
  <si>
    <t>21301</t>
  </si>
  <si>
    <t>Pe Ell</t>
  </si>
  <si>
    <t>21302</t>
  </si>
  <si>
    <t>Chehalis</t>
  </si>
  <si>
    <t>21303</t>
  </si>
  <si>
    <t>White Pass</t>
  </si>
  <si>
    <t>21401</t>
  </si>
  <si>
    <t>Centralia</t>
  </si>
  <si>
    <t>22008</t>
  </si>
  <si>
    <t>Sprague</t>
  </si>
  <si>
    <t>22009</t>
  </si>
  <si>
    <t>Reardan</t>
  </si>
  <si>
    <t>22017</t>
  </si>
  <si>
    <t>Almira</t>
  </si>
  <si>
    <t>22073</t>
  </si>
  <si>
    <t>Creston</t>
  </si>
  <si>
    <t>22105</t>
  </si>
  <si>
    <t>Odessa</t>
  </si>
  <si>
    <t>22200</t>
  </si>
  <si>
    <t>Wilbur</t>
  </si>
  <si>
    <t>22204</t>
  </si>
  <si>
    <t>Harrington</t>
  </si>
  <si>
    <t>22207</t>
  </si>
  <si>
    <t>Davenport</t>
  </si>
  <si>
    <t>23042</t>
  </si>
  <si>
    <t>Southside</t>
  </si>
  <si>
    <t>23054</t>
  </si>
  <si>
    <t>Grapeview</t>
  </si>
  <si>
    <t>23309</t>
  </si>
  <si>
    <t>Shelton</t>
  </si>
  <si>
    <t>23311</t>
  </si>
  <si>
    <t>Mary M Knight</t>
  </si>
  <si>
    <t>23402</t>
  </si>
  <si>
    <t>Pioneer</t>
  </si>
  <si>
    <t>23403</t>
  </si>
  <si>
    <t>North Mason</t>
  </si>
  <si>
    <t>23404</t>
  </si>
  <si>
    <t>Hood Canal</t>
  </si>
  <si>
    <t>24014</t>
  </si>
  <si>
    <t>Nespelem</t>
  </si>
  <si>
    <t>24019</t>
  </si>
  <si>
    <t>Omak</t>
  </si>
  <si>
    <t>24105</t>
  </si>
  <si>
    <t>Okanogan</t>
  </si>
  <si>
    <t>24111</t>
  </si>
  <si>
    <t>Brewster</t>
  </si>
  <si>
    <t>24122</t>
  </si>
  <si>
    <t>Pateros</t>
  </si>
  <si>
    <t>24350</t>
  </si>
  <si>
    <t>Methow Valley</t>
  </si>
  <si>
    <t>24404</t>
  </si>
  <si>
    <t>Tonasket</t>
  </si>
  <si>
    <t>24410</t>
  </si>
  <si>
    <t>Oroville</t>
  </si>
  <si>
    <t>24915</t>
  </si>
  <si>
    <t>Paschal Sherman Tribal</t>
  </si>
  <si>
    <t>25101</t>
  </si>
  <si>
    <t>Ocean Beach</t>
  </si>
  <si>
    <t>25116</t>
  </si>
  <si>
    <t>Raymond</t>
  </si>
  <si>
    <t>25118</t>
  </si>
  <si>
    <t>South Bend</t>
  </si>
  <si>
    <t>25155</t>
  </si>
  <si>
    <t>Naselle Grays Riv</t>
  </si>
  <si>
    <t>25160</t>
  </si>
  <si>
    <t>Willapa Valley</t>
  </si>
  <si>
    <t>25200</t>
  </si>
  <si>
    <t>North River</t>
  </si>
  <si>
    <t>26056</t>
  </si>
  <si>
    <t>Newport</t>
  </si>
  <si>
    <t>26059</t>
  </si>
  <si>
    <t>Cusick</t>
  </si>
  <si>
    <t>26070</t>
  </si>
  <si>
    <t>Selkirk</t>
  </si>
  <si>
    <t>27001</t>
  </si>
  <si>
    <t>Steilacoom Hist.</t>
  </si>
  <si>
    <t>27003</t>
  </si>
  <si>
    <t>Puyallup</t>
  </si>
  <si>
    <t>27010</t>
  </si>
  <si>
    <t>Tacoma</t>
  </si>
  <si>
    <t>27019</t>
  </si>
  <si>
    <t>Carbonado</t>
  </si>
  <si>
    <t>27083</t>
  </si>
  <si>
    <t>University Place</t>
  </si>
  <si>
    <t>27320</t>
  </si>
  <si>
    <t>Sumner</t>
  </si>
  <si>
    <t>27343</t>
  </si>
  <si>
    <t>Dieringer</t>
  </si>
  <si>
    <t>27344</t>
  </si>
  <si>
    <t>Orting</t>
  </si>
  <si>
    <t>27400</t>
  </si>
  <si>
    <t>Clover Park</t>
  </si>
  <si>
    <t>27401</t>
  </si>
  <si>
    <t>Peninsula</t>
  </si>
  <si>
    <t>27402</t>
  </si>
  <si>
    <t>Franklin Pierce</t>
  </si>
  <si>
    <t>27403</t>
  </si>
  <si>
    <t>Bethel</t>
  </si>
  <si>
    <t>27404</t>
  </si>
  <si>
    <t>Eatonville</t>
  </si>
  <si>
    <t>27416</t>
  </si>
  <si>
    <t>White River</t>
  </si>
  <si>
    <t>27417</t>
  </si>
  <si>
    <t>Fife</t>
  </si>
  <si>
    <t>27901</t>
  </si>
  <si>
    <t>Chief Leschi Tribal</t>
  </si>
  <si>
    <t>27902</t>
  </si>
  <si>
    <t>Impact Comm Bay Charter</t>
  </si>
  <si>
    <t>27905</t>
  </si>
  <si>
    <t>Summit Olympus Charter</t>
  </si>
  <si>
    <t>28010</t>
  </si>
  <si>
    <t>Shaw</t>
  </si>
  <si>
    <t>28137</t>
  </si>
  <si>
    <t>Orcas</t>
  </si>
  <si>
    <t>28144</t>
  </si>
  <si>
    <t>Lopez</t>
  </si>
  <si>
    <t>28149</t>
  </si>
  <si>
    <t>San Juan</t>
  </si>
  <si>
    <t>29011</t>
  </si>
  <si>
    <t>Concrete</t>
  </si>
  <si>
    <t>29100</t>
  </si>
  <si>
    <t>Burlington Edison</t>
  </si>
  <si>
    <t>29101</t>
  </si>
  <si>
    <t>Sedro Woolley</t>
  </si>
  <si>
    <t>29103</t>
  </si>
  <si>
    <t>Anacortes</t>
  </si>
  <si>
    <t>29311</t>
  </si>
  <si>
    <t>La Conner</t>
  </si>
  <si>
    <t>29317</t>
  </si>
  <si>
    <t>Conway</t>
  </si>
  <si>
    <t>29320</t>
  </si>
  <si>
    <t>Mt Vernon</t>
  </si>
  <si>
    <t>30002</t>
  </si>
  <si>
    <t>Skamania</t>
  </si>
  <si>
    <t>30029</t>
  </si>
  <si>
    <t>Mount Pleasant</t>
  </si>
  <si>
    <t>30031</t>
  </si>
  <si>
    <t>Mill A</t>
  </si>
  <si>
    <t>30303</t>
  </si>
  <si>
    <t>Stevenson-Carson</t>
  </si>
  <si>
    <t>31002</t>
  </si>
  <si>
    <t>Everett</t>
  </si>
  <si>
    <t>31004</t>
  </si>
  <si>
    <t>Lake Stevens</t>
  </si>
  <si>
    <t>31006</t>
  </si>
  <si>
    <t>Mukilteo</t>
  </si>
  <si>
    <t>31015</t>
  </si>
  <si>
    <t>Edmonds</t>
  </si>
  <si>
    <t>31016</t>
  </si>
  <si>
    <t>Arlington</t>
  </si>
  <si>
    <t>31025</t>
  </si>
  <si>
    <t>Marysville</t>
  </si>
  <si>
    <t>31063</t>
  </si>
  <si>
    <t>Index</t>
  </si>
  <si>
    <t>31103</t>
  </si>
  <si>
    <t>Monroe</t>
  </si>
  <si>
    <t>31201</t>
  </si>
  <si>
    <t>Snohomish</t>
  </si>
  <si>
    <t>31306</t>
  </si>
  <si>
    <t>Lakewood</t>
  </si>
  <si>
    <t>31311</t>
  </si>
  <si>
    <t>Sultan</t>
  </si>
  <si>
    <t>31330</t>
  </si>
  <si>
    <t>Darrington</t>
  </si>
  <si>
    <t>31332</t>
  </si>
  <si>
    <t>Granite Falls</t>
  </si>
  <si>
    <t>31401</t>
  </si>
  <si>
    <t>Stanwood</t>
  </si>
  <si>
    <t>32081</t>
  </si>
  <si>
    <t>Spokane</t>
  </si>
  <si>
    <t>32123</t>
  </si>
  <si>
    <t>Orchard Prairie</t>
  </si>
  <si>
    <t>32312</t>
  </si>
  <si>
    <t>Great Northern</t>
  </si>
  <si>
    <t>32325</t>
  </si>
  <si>
    <t>Nine Mile Falls</t>
  </si>
  <si>
    <t>32326</t>
  </si>
  <si>
    <t>Medical Lake</t>
  </si>
  <si>
    <t>32354</t>
  </si>
  <si>
    <t>Mead</t>
  </si>
  <si>
    <t>32356</t>
  </si>
  <si>
    <t>Central Valley</t>
  </si>
  <si>
    <t>32358</t>
  </si>
  <si>
    <t>Freeman</t>
  </si>
  <si>
    <t>32360</t>
  </si>
  <si>
    <t>Cheney</t>
  </si>
  <si>
    <t>32361</t>
  </si>
  <si>
    <t>East Valley (Spokane)</t>
  </si>
  <si>
    <t>32362</t>
  </si>
  <si>
    <t>Liberty</t>
  </si>
  <si>
    <t>32363</t>
  </si>
  <si>
    <t>West Valley (Spokane)</t>
  </si>
  <si>
    <t>32414</t>
  </si>
  <si>
    <t>Deer Park</t>
  </si>
  <si>
    <t>32416</t>
  </si>
  <si>
    <t>Riverside</t>
  </si>
  <si>
    <t>32901</t>
  </si>
  <si>
    <t>Spokane Int'l Charter</t>
  </si>
  <si>
    <t>32903</t>
  </si>
  <si>
    <t>Lumen Charter</t>
  </si>
  <si>
    <t>32907</t>
  </si>
  <si>
    <t>Innovation Spokane (Pride) Charter</t>
  </si>
  <si>
    <t>33030</t>
  </si>
  <si>
    <t>Onion Creek</t>
  </si>
  <si>
    <t>33036</t>
  </si>
  <si>
    <t>Chewelah</t>
  </si>
  <si>
    <t>33049</t>
  </si>
  <si>
    <t>Wellpinit</t>
  </si>
  <si>
    <t>33070</t>
  </si>
  <si>
    <t>Valley</t>
  </si>
  <si>
    <t>33115</t>
  </si>
  <si>
    <t>Colville</t>
  </si>
  <si>
    <t>33183</t>
  </si>
  <si>
    <t>Loon Lake</t>
  </si>
  <si>
    <t>33202</t>
  </si>
  <si>
    <t>Summit Valley</t>
  </si>
  <si>
    <t>33205</t>
  </si>
  <si>
    <t>Evergreen (Stevevenson)</t>
  </si>
  <si>
    <t>33206</t>
  </si>
  <si>
    <t>Columbia (Stevenson)</t>
  </si>
  <si>
    <t>33207</t>
  </si>
  <si>
    <t>Mary Walker</t>
  </si>
  <si>
    <t>33211</t>
  </si>
  <si>
    <t>Northport</t>
  </si>
  <si>
    <t>33212</t>
  </si>
  <si>
    <t>Kettle Falls</t>
  </si>
  <si>
    <t>34002</t>
  </si>
  <si>
    <t>Yelm</t>
  </si>
  <si>
    <t>34003</t>
  </si>
  <si>
    <t>North Thurston</t>
  </si>
  <si>
    <t>34033</t>
  </si>
  <si>
    <t>Tumwater</t>
  </si>
  <si>
    <t>34111</t>
  </si>
  <si>
    <t>Olympia</t>
  </si>
  <si>
    <t>34307</t>
  </si>
  <si>
    <t>Rainier</t>
  </si>
  <si>
    <t>34324</t>
  </si>
  <si>
    <t>Griffin</t>
  </si>
  <si>
    <t>34401</t>
  </si>
  <si>
    <t>Rochester</t>
  </si>
  <si>
    <t>34402</t>
  </si>
  <si>
    <t>Tenino</t>
  </si>
  <si>
    <t>34901</t>
  </si>
  <si>
    <t>Wa He Lut Tribal</t>
  </si>
  <si>
    <t>35200</t>
  </si>
  <si>
    <t>Wahkiakum</t>
  </si>
  <si>
    <t>36101</t>
  </si>
  <si>
    <t>Dixie</t>
  </si>
  <si>
    <t>36140</t>
  </si>
  <si>
    <t>Walla Walla</t>
  </si>
  <si>
    <t>36250</t>
  </si>
  <si>
    <t>College Place</t>
  </si>
  <si>
    <t>36300</t>
  </si>
  <si>
    <t>Touchet</t>
  </si>
  <si>
    <t>36400</t>
  </si>
  <si>
    <t>Columbia (Walla)</t>
  </si>
  <si>
    <t>36401</t>
  </si>
  <si>
    <t>Waitsburg</t>
  </si>
  <si>
    <t>36402</t>
  </si>
  <si>
    <t>Prescott</t>
  </si>
  <si>
    <t>37501</t>
  </si>
  <si>
    <t>Bellingham</t>
  </si>
  <si>
    <t>37502</t>
  </si>
  <si>
    <t>Ferndale</t>
  </si>
  <si>
    <t>37503</t>
  </si>
  <si>
    <t>Blaine</t>
  </si>
  <si>
    <t>37504</t>
  </si>
  <si>
    <t>Lynden</t>
  </si>
  <si>
    <t>37505</t>
  </si>
  <si>
    <t>Meridian</t>
  </si>
  <si>
    <t>37506</t>
  </si>
  <si>
    <t>Nooksack Valley</t>
  </si>
  <si>
    <t>37507</t>
  </si>
  <si>
    <t>Mount Baker</t>
  </si>
  <si>
    <t>37902</t>
  </si>
  <si>
    <t>Whatcom Int'g Charter</t>
  </si>
  <si>
    <t>37903</t>
  </si>
  <si>
    <t>Lummi Tribal</t>
  </si>
  <si>
    <t>38126</t>
  </si>
  <si>
    <t>Lacrosse Joint</t>
  </si>
  <si>
    <t>38264</t>
  </si>
  <si>
    <t>Lamont</t>
  </si>
  <si>
    <t>38265</t>
  </si>
  <si>
    <t>Tekoa</t>
  </si>
  <si>
    <t>38267</t>
  </si>
  <si>
    <t>Pullman</t>
  </si>
  <si>
    <t>38300</t>
  </si>
  <si>
    <t>Colfax</t>
  </si>
  <si>
    <t>38301</t>
  </si>
  <si>
    <t>Palouse</t>
  </si>
  <si>
    <t>38302</t>
  </si>
  <si>
    <t>Garfield</t>
  </si>
  <si>
    <t>38304</t>
  </si>
  <si>
    <t>Steptoe</t>
  </si>
  <si>
    <t>38306</t>
  </si>
  <si>
    <t>Colton</t>
  </si>
  <si>
    <t>38308</t>
  </si>
  <si>
    <t>Endicott</t>
  </si>
  <si>
    <t>38320</t>
  </si>
  <si>
    <t>Rosalia</t>
  </si>
  <si>
    <t>38322</t>
  </si>
  <si>
    <t>St John</t>
  </si>
  <si>
    <t>38324</t>
  </si>
  <si>
    <t>Oakesdale</t>
  </si>
  <si>
    <t>39002</t>
  </si>
  <si>
    <t>Union Gap</t>
  </si>
  <si>
    <t>39003</t>
  </si>
  <si>
    <t>Naches Valley</t>
  </si>
  <si>
    <t>39007</t>
  </si>
  <si>
    <t>Yakima</t>
  </si>
  <si>
    <t>39090</t>
  </si>
  <si>
    <t>East Valley (Yakima)</t>
  </si>
  <si>
    <t>39119</t>
  </si>
  <si>
    <t>Selah</t>
  </si>
  <si>
    <t>39120</t>
  </si>
  <si>
    <t>Mabton</t>
  </si>
  <si>
    <t>39200</t>
  </si>
  <si>
    <t>Grandview</t>
  </si>
  <si>
    <t>39201</t>
  </si>
  <si>
    <t>Sunnyside</t>
  </si>
  <si>
    <t>39202</t>
  </si>
  <si>
    <t>Toppenish</t>
  </si>
  <si>
    <t>39203</t>
  </si>
  <si>
    <t>Highland</t>
  </si>
  <si>
    <t>39204</t>
  </si>
  <si>
    <t>Granger</t>
  </si>
  <si>
    <t>39205</t>
  </si>
  <si>
    <t>Zillah</t>
  </si>
  <si>
    <t>39207</t>
  </si>
  <si>
    <t>Wapato</t>
  </si>
  <si>
    <t>39208</t>
  </si>
  <si>
    <t>West Valley (Yakima)</t>
  </si>
  <si>
    <t>39209</t>
  </si>
  <si>
    <t>Mount Adams</t>
  </si>
  <si>
    <t>39901</t>
  </si>
  <si>
    <t>Yakama Nation Tribal</t>
  </si>
  <si>
    <t>Statewide</t>
  </si>
  <si>
    <t>Indirect Rate for State Revenue Recoveries</t>
  </si>
  <si>
    <t>Total Program 97</t>
  </si>
  <si>
    <t>Total All Programs Less Program 97 District-wide Support</t>
  </si>
  <si>
    <t>609</t>
  </si>
  <si>
    <t>939</t>
  </si>
  <si>
    <t>601</t>
  </si>
  <si>
    <t>ESD</t>
  </si>
  <si>
    <t>CCDDD</t>
  </si>
  <si>
    <t>District</t>
  </si>
  <si>
    <t>State Recovery Rate</t>
  </si>
  <si>
    <t>OSPI</t>
  </si>
  <si>
    <t>Statewide Average</t>
  </si>
  <si>
    <t>113</t>
  </si>
  <si>
    <t>101</t>
  </si>
  <si>
    <t>189</t>
  </si>
  <si>
    <t>123</t>
  </si>
  <si>
    <t>121</t>
  </si>
  <si>
    <t>112</t>
  </si>
  <si>
    <t>105</t>
  </si>
  <si>
    <t>114</t>
  </si>
  <si>
    <t>171</t>
  </si>
  <si>
    <t>900</t>
  </si>
  <si>
    <t>Innovation Spokane (PRIDE) Charter</t>
  </si>
  <si>
    <t>FY 2026-27 Federal Indirect Rates and State Recovery Rates</t>
  </si>
  <si>
    <t>(Source FY 2024-25 F-196)</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</si>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</sst>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000"/>
    <numFmt numFmtId="166" formatCode="#,##0;\(#,##0\)"/>
    <numFmt numFmtId="167" formatCode="#,##0.0000;\(#,##0.0000\)"/>
    <numFmt numFmtId="168" formatCode="0.0000_);[Red]\(0.0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8"/>
      <color theme="1"/>
      <name val="Aptos Narrow"/>
      <family val="2"/>
      <scheme val="minor"/>
    </font>
    <font>
      <b/>
      <sz val="9"/>
      <color rgb="FF666666"/>
      <name val="Arial"/>
      <family val="2"/>
    </font>
    <font>
      <b/>
      <sz val="9"/>
      <color rgb="FF333333"/>
      <name val="Arial"/>
      <family val="2"/>
    </font>
    <font>
      <sz val="11"/>
      <name val="Aptos Narrow"/>
      <family val="2"/>
      <scheme val="minor"/>
    </font>
    <font>
      <b/>
      <sz val="11"/>
      <name val="Aptos Narrow"/>
      <family val="2"/>
      <scheme val="minor"/>
    </font>
    <font>
      <i/>
      <sz val="11"/>
      <color theme="1"/>
      <name val="Aptos Narrow"/>
      <family val="2"/>
      <scheme val="minor"/>
    </font>
    <font>
      <b/>
      <sz val="12"/>
      <name val="Aptos Narrow"/>
      <family val="2"/>
      <scheme val="minor"/>
    </font>
    <font>
      <b/>
      <sz val="9"/>
      <name val="Aptos Narrow"/>
      <family val="2"/>
      <scheme val="minor"/>
    </font>
    <font>
      <sz val="9"/>
      <color rgb="FF000000"/>
      <name val="Arial"/>
      <family val="2"/>
    </font>
    <font>
      <sz val="9"/>
      <color theme="1"/>
      <name val="Aptos Narrow"/>
      <family val="2"/>
      <scheme val="minor"/>
    </font>
    <font>
      <sz val="8"/>
      <color rgb="FF000000"/>
      <name val="Arial"/>
      <family val="2"/>
    </font>
    <font>
      <sz val="9"/>
      <color indexed="81"/>
      <name val="Tahoma"/>
      <charset val="1"/>
    </font>
    <font>
      <b/>
      <sz val="9"/>
      <color indexed="81"/>
      <name val="Tahoma"/>
      <charset val="1"/>
    </font>
    <font>
      <b/>
      <i/>
      <sz val="11"/>
      <color theme="1"/>
      <name val="Aptos Narrow"/>
      <family val="2"/>
      <scheme val="minor"/>
    </font>
    <font>
      <b/>
      <sz val="9"/>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3" fillId="0" borderId="0" xfId="0" applyFont="1" applyAlignment="1">
      <alignment horizontal="center" vertical="center" wrapText="1"/>
    </xf>
    <xf numFmtId="0" fontId="0" fillId="2" borderId="0" xfId="0" applyFill="1"/>
    <xf numFmtId="0" fontId="2" fillId="0" borderId="0" xfId="0" applyFont="1"/>
    <xf numFmtId="164" fontId="5" fillId="0" borderId="1" xfId="0" applyNumberFormat="1" applyFont="1" applyBorder="1" applyAlignment="1">
      <alignment vertical="center"/>
    </xf>
    <xf numFmtId="165" fontId="0" fillId="0" borderId="0" xfId="0" applyNumberFormat="1"/>
    <xf numFmtId="165" fontId="5" fillId="0" borderId="1" xfId="0" applyNumberFormat="1" applyFont="1" applyBorder="1" applyAlignment="1">
      <alignment vertical="center"/>
    </xf>
    <xf numFmtId="0" fontId="2" fillId="0" borderId="1" xfId="0" applyFont="1" applyBorder="1"/>
    <xf numFmtId="0" fontId="4" fillId="0" borderId="1" xfId="0" quotePrefix="1" applyFont="1" applyBorder="1" applyAlignment="1">
      <alignment vertical="top"/>
    </xf>
    <xf numFmtId="0" fontId="6" fillId="0" borderId="0" xfId="0" applyFont="1"/>
    <xf numFmtId="0" fontId="7" fillId="0" borderId="0" xfId="0" applyFont="1" applyAlignment="1">
      <alignment horizontal="center" vertical="center" wrapText="1"/>
    </xf>
    <xf numFmtId="0" fontId="7" fillId="3" borderId="2" xfId="0" applyFont="1" applyFill="1" applyBorder="1" applyAlignment="1">
      <alignment horizontal="center" vertical="center" wrapText="1"/>
    </xf>
    <xf numFmtId="0" fontId="7" fillId="0" borderId="0" xfId="0" applyFont="1"/>
    <xf numFmtId="0" fontId="7" fillId="0" borderId="1" xfId="0" applyFont="1" applyBorder="1"/>
    <xf numFmtId="0" fontId="8" fillId="0" borderId="0" xfId="0" applyFont="1"/>
    <xf numFmtId="0" fontId="9" fillId="0" borderId="0" xfId="0" applyFont="1" applyAlignment="1">
      <alignment horizontal="left"/>
    </xf>
    <xf numFmtId="0" fontId="10" fillId="3" borderId="1" xfId="0" quotePrefix="1" applyFont="1" applyFill="1" applyBorder="1" applyAlignment="1">
      <alignment horizontal="center" vertical="center" wrapText="1"/>
    </xf>
    <xf numFmtId="0" fontId="7" fillId="0" borderId="1" xfId="0" quotePrefix="1" applyFont="1" applyBorder="1" applyAlignment="1">
      <alignment horizontal="left" vertical="top"/>
    </xf>
    <xf numFmtId="10" fontId="6" fillId="0" borderId="0" xfId="0" applyNumberFormat="1" applyFont="1"/>
    <xf numFmtId="10" fontId="6" fillId="0" borderId="0" xfId="0" quotePrefix="1" applyNumberFormat="1" applyFont="1" applyAlignment="1">
      <alignment horizontal="center" vertical="center"/>
    </xf>
    <xf numFmtId="10" fontId="6" fillId="0" borderId="0" xfId="0" quotePrefix="1" applyNumberFormat="1" applyFont="1" applyAlignment="1">
      <alignment horizontal="center"/>
    </xf>
    <xf numFmtId="10" fontId="7" fillId="0" borderId="1" xfId="1" applyNumberFormat="1" applyFont="1" applyFill="1" applyBorder="1" applyAlignment="1">
      <alignment vertical="center"/>
    </xf>
    <xf numFmtId="10" fontId="7" fillId="0" borderId="3" xfId="1" applyNumberFormat="1" applyFont="1" applyFill="1" applyBorder="1" applyAlignment="1">
      <alignment vertical="center"/>
    </xf>
    <xf numFmtId="10" fontId="0" fillId="0" borderId="0" xfId="0" applyNumberFormat="1"/>
    <xf numFmtId="10" fontId="7" fillId="0" borderId="0" xfId="1" applyNumberFormat="1" applyFont="1" applyFill="1" applyBorder="1" applyAlignment="1">
      <alignment vertical="center"/>
    </xf>
    <xf numFmtId="0" fontId="10" fillId="3" borderId="4" xfId="0" quotePrefix="1" applyFont="1" applyFill="1" applyBorder="1" applyAlignment="1">
      <alignment horizontal="center" vertical="center" wrapText="1"/>
    </xf>
    <xf numFmtId="166" fontId="11" fillId="0" borderId="0" xfId="0" applyNumberFormat="1" applyFont="1" applyAlignment="1">
      <alignment vertical="center"/>
    </xf>
    <xf numFmtId="167" fontId="11" fillId="0" borderId="0" xfId="0" applyNumberFormat="1" applyFont="1" applyAlignment="1">
      <alignment vertical="center"/>
    </xf>
    <xf numFmtId="0" fontId="11" fillId="0" borderId="0" xfId="0" quotePrefix="1" applyFont="1" applyAlignment="1">
      <alignment horizontal="left" vertical="top"/>
    </xf>
    <xf numFmtId="167" fontId="0" fillId="0" borderId="0" xfId="0" applyNumberFormat="1"/>
    <xf numFmtId="0" fontId="11" fillId="0" borderId="0" xfId="0" quotePrefix="1" applyFont="1" applyAlignment="1">
      <alignment vertical="top"/>
    </xf>
    <xf numFmtId="0" fontId="12" fillId="0" borderId="0" xfId="0" applyFont="1" applyAlignment="1">
      <alignment horizontal="center" vertical="center" wrapText="1"/>
    </xf>
    <xf numFmtId="0" fontId="11" fillId="2" borderId="0" xfId="0" quotePrefix="1" applyFont="1" applyFill="1" applyAlignment="1">
      <alignment horizontal="center" vertical="center" wrapText="1"/>
    </xf>
    <xf numFmtId="0" fontId="11" fillId="2" borderId="0" xfId="0" quotePrefix="1" applyFont="1" applyFill="1" applyAlignment="1">
      <alignment horizontal="center"/>
    </xf>
    <xf numFmtId="0" fontId="11" fillId="0" borderId="0" xfId="0" quotePrefix="1" applyFont="1" applyAlignment="1">
      <alignment vertical="center"/>
    </xf>
    <xf numFmtId="0" fontId="13" fillId="2" borderId="0" xfId="0" quotePrefix="1" applyFont="1" applyFill="1" applyAlignment="1">
      <alignment horizontal="center" vertical="center" wrapText="1"/>
    </xf>
    <xf numFmtId="3" fontId="11" fillId="0" borderId="0" xfId="0" applyNumberFormat="1" applyFont="1" applyAlignment="1">
      <alignment vertical="center"/>
    </xf>
    <xf numFmtId="165" fontId="11" fillId="0" borderId="0" xfId="0" applyNumberFormat="1" applyFont="1" applyAlignment="1">
      <alignment vertical="center"/>
    </xf>
    <xf numFmtId="168" fontId="0" fillId="0" borderId="0" xfId="0" applyNumberFormat="1"/>
    <xf numFmtId="0" fontId="16" fillId="0" borderId="0" xfId="0" applyFont="1"/>
    <xf numFmtId="168" fontId="2" fillId="0" borderId="0" xfId="0" applyNumberFormat="1" applyFont="1"/>
    <xf numFmtId="0" fontId="17" fillId="0" borderId="1" xfId="0" quotePrefix="1" applyFont="1" applyBorder="1" applyAlignment="1">
      <alignment horizontal="left" vertical="top"/>
    </xf>
    <xf numFmtId="165" fontId="17" fillId="0" borderId="1" xfId="0" applyNumberFormat="1" applyFont="1" applyBorder="1" applyAlignment="1">
      <alignment vertical="center"/>
    </xf>
    <xf numFmtId="164" fontId="17" fillId="0" borderId="1" xfId="0" applyNumberFormat="1" applyFont="1" applyBorder="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94614</xdr:colOff>
      <xdr:row>3</xdr:row>
      <xdr:rowOff>152400</xdr:rowOff>
    </xdr:from>
    <xdr:to>
      <xdr:col>6</xdr:col>
      <xdr:colOff>1162050</xdr:colOff>
      <xdr:row>13</xdr:row>
      <xdr:rowOff>57150</xdr:rowOff>
    </xdr:to>
    <xdr:sp macro="" textlink="">
      <xdr:nvSpPr>
        <xdr:cNvPr id="2" name="TextBox 1">
          <a:extLst>
            <a:ext uri="{FF2B5EF4-FFF2-40B4-BE49-F238E27FC236}">
              <a16:creationId xmlns:a16="http://schemas.microsoft.com/office/drawing/2014/main" id="{B911D058-7148-4B4F-A8BA-692AF11ECBF8}"/>
            </a:ext>
          </a:extLst>
        </xdr:cNvPr>
        <xdr:cNvSpPr txBox="1"/>
      </xdr:nvSpPr>
      <xdr:spPr>
        <a:xfrm>
          <a:off x="704214" y="742950"/>
          <a:ext cx="7620636"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For more information regarding Federal Restricted and Unrestricted Rates, please refer to the Indirect Cost Rates page on the OSPI website. The state LAP program will continue to use the Federal Restricted Rate. The State Recovery Rates will be used to determine recoveries for the following state revenue accounts: 4121–Special Education (10% carryover allowed), 4165–Bilingual, 4174–Highly Capable, and 4199–Transportation. </a:t>
          </a:r>
        </a:p>
        <a:p>
          <a:endParaRPr lang="en-US" sz="1200"/>
        </a:p>
        <a:p>
          <a:r>
            <a:rPr lang="en-US" sz="1200"/>
            <a:t>Notes:  LEAs will be assigned 100% for calculations over (1.0000) and 0.00% for calculations under (-0.0000), the underlying data will remain in the EDS for continuity in the statewide average calculations.  Tribal schools are assigned the state's average.  </a:t>
          </a:r>
          <a:r>
            <a:rPr lang="en-US" sz="1200" b="1" i="1"/>
            <a:t>New schools </a:t>
          </a:r>
          <a:r>
            <a:rPr lang="en-US" sz="1200" i="1"/>
            <a:t>(fewer than five years) have insufficient data to establish an indirect rate and are assigned the state average rate.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5D81-4351-446F-8DCA-F7D06E7C1005}">
  <dimension ref="B1:J337"/>
  <sheetViews>
    <sheetView tabSelected="1" workbookViewId="0">
      <pane ySplit="16" topLeftCell="A17" activePane="bottomLeft" state="frozen"/>
      <selection pane="bottomLeft" activeCell="F226" sqref="F226"/>
    </sheetView>
  </sheetViews>
  <sheetFormatPr defaultRowHeight="15" x14ac:dyDescent="0.25"/>
  <cols>
    <col min="2" max="2" width="7.85546875" customWidth="1"/>
    <col min="3" max="3" width="11.7109375" customWidth="1"/>
    <col min="4" max="4" width="32.42578125" bestFit="1" customWidth="1"/>
    <col min="5" max="7" width="19.28515625" style="23" customWidth="1"/>
  </cols>
  <sheetData>
    <row r="1" spans="2:7" s="9" customFormat="1" x14ac:dyDescent="0.25">
      <c r="E1" s="18"/>
      <c r="F1" s="18"/>
      <c r="G1" s="18"/>
    </row>
    <row r="2" spans="2:7" s="9" customFormat="1" ht="15.75" x14ac:dyDescent="0.25">
      <c r="B2" s="15" t="s">
        <v>679</v>
      </c>
      <c r="E2" s="18"/>
      <c r="F2" s="18"/>
      <c r="G2" s="18"/>
    </row>
    <row r="3" spans="2:7" s="9" customFormat="1" ht="15.75" x14ac:dyDescent="0.25">
      <c r="B3" s="15" t="s">
        <v>680</v>
      </c>
      <c r="E3" s="18"/>
      <c r="F3" s="18"/>
      <c r="G3" s="18"/>
    </row>
    <row r="4" spans="2:7" s="9" customFormat="1" x14ac:dyDescent="0.25">
      <c r="E4" s="18"/>
      <c r="F4" s="18"/>
      <c r="G4" s="18"/>
    </row>
    <row r="5" spans="2:7" s="9" customFormat="1" x14ac:dyDescent="0.25">
      <c r="E5" s="18"/>
      <c r="F5" s="18"/>
      <c r="G5" s="18"/>
    </row>
    <row r="6" spans="2:7" s="9" customFormat="1" x14ac:dyDescent="0.25">
      <c r="E6" s="18"/>
      <c r="F6" s="18"/>
      <c r="G6" s="18"/>
    </row>
    <row r="7" spans="2:7" s="9" customFormat="1" x14ac:dyDescent="0.25">
      <c r="E7" s="18"/>
      <c r="F7" s="18"/>
      <c r="G7" s="18"/>
    </row>
    <row r="8" spans="2:7" s="9" customFormat="1" x14ac:dyDescent="0.25">
      <c r="E8" s="18"/>
      <c r="F8" s="18"/>
      <c r="G8" s="18"/>
    </row>
    <row r="9" spans="2:7" s="9" customFormat="1" x14ac:dyDescent="0.25">
      <c r="E9" s="18"/>
      <c r="F9" s="18"/>
      <c r="G9" s="18"/>
    </row>
    <row r="10" spans="2:7" s="9" customFormat="1" x14ac:dyDescent="0.25">
      <c r="E10" s="18"/>
      <c r="F10" s="18"/>
      <c r="G10" s="18"/>
    </row>
    <row r="11" spans="2:7" s="9" customFormat="1" x14ac:dyDescent="0.25">
      <c r="E11" s="18"/>
      <c r="F11" s="18"/>
      <c r="G11" s="18"/>
    </row>
    <row r="12" spans="2:7" s="9" customFormat="1" x14ac:dyDescent="0.25">
      <c r="E12" s="18"/>
      <c r="F12" s="18"/>
      <c r="G12" s="18"/>
    </row>
    <row r="13" spans="2:7" s="9" customFormat="1" x14ac:dyDescent="0.25">
      <c r="E13" s="18"/>
      <c r="F13" s="18"/>
      <c r="G13" s="18"/>
    </row>
    <row r="14" spans="2:7" s="9" customFormat="1" x14ac:dyDescent="0.25">
      <c r="E14" s="19"/>
      <c r="F14" s="18"/>
      <c r="G14" s="18"/>
    </row>
    <row r="15" spans="2:7" s="9" customFormat="1" hidden="1" x14ac:dyDescent="0.25">
      <c r="E15" s="20" t="s">
        <v>1</v>
      </c>
      <c r="F15" s="20" t="s">
        <v>2</v>
      </c>
      <c r="G15" s="20">
        <v>609</v>
      </c>
    </row>
    <row r="16" spans="2:7" s="10" customFormat="1" ht="43.15" customHeight="1" x14ac:dyDescent="0.25">
      <c r="B16" s="11" t="s">
        <v>662</v>
      </c>
      <c r="C16" s="16" t="s">
        <v>663</v>
      </c>
      <c r="D16" s="16" t="s">
        <v>664</v>
      </c>
      <c r="E16" s="16" t="s">
        <v>9</v>
      </c>
      <c r="F16" s="16" t="s">
        <v>10</v>
      </c>
      <c r="G16" s="25" t="s">
        <v>665</v>
      </c>
    </row>
    <row r="17" spans="2:10" s="12" customFormat="1" x14ac:dyDescent="0.25">
      <c r="B17" s="13"/>
      <c r="C17" s="17" t="s">
        <v>666</v>
      </c>
      <c r="D17" s="17" t="s">
        <v>667</v>
      </c>
      <c r="E17" s="21">
        <f>'Fed DATA'!D6</f>
        <v>3.7499999999999999E-2</v>
      </c>
      <c r="F17" s="22">
        <f>'Fed DATA'!E6</f>
        <v>0.15049999999999999</v>
      </c>
      <c r="G17" s="21">
        <f>'State DATA'!F6</f>
        <v>0.15260000000000001</v>
      </c>
    </row>
    <row r="18" spans="2:10" x14ac:dyDescent="0.25">
      <c r="B18" t="s">
        <v>668</v>
      </c>
      <c r="C18" t="s">
        <v>157</v>
      </c>
      <c r="D18" t="s">
        <v>158</v>
      </c>
      <c r="E18" s="38">
        <f>VLOOKUP(C18,'Fed DATA'!$B$7:$E$325,3,0)</f>
        <v>2.1299999999999999E-2</v>
      </c>
      <c r="F18" s="38">
        <f>VLOOKUP(C18,'Fed DATA'!$B$7:$E$325,4,0)</f>
        <v>0.14979999999999999</v>
      </c>
      <c r="G18" s="38">
        <f>VLOOKUP(C18,'State DATA'!$B$7:$F$325,5,0)</f>
        <v>0.15670000000000001</v>
      </c>
    </row>
    <row r="19" spans="2:10" x14ac:dyDescent="0.25">
      <c r="B19" t="s">
        <v>668</v>
      </c>
      <c r="C19" t="s">
        <v>309</v>
      </c>
      <c r="D19" t="s">
        <v>310</v>
      </c>
      <c r="E19" s="38">
        <f>VLOOKUP(C19,'Fed DATA'!$B$7:$E$325,3,0)</f>
        <v>2.0500000000000001E-2</v>
      </c>
      <c r="F19" s="38">
        <f>VLOOKUP(C19,'Fed DATA'!$B$7:$E$325,4,0)</f>
        <v>0.1399</v>
      </c>
      <c r="G19" s="38">
        <f>VLOOKUP(C19,'State DATA'!$B$7:$F$325,5,0)</f>
        <v>0.19470000000000001</v>
      </c>
    </row>
    <row r="20" spans="2:10" x14ac:dyDescent="0.25">
      <c r="B20" t="s">
        <v>669</v>
      </c>
      <c r="C20" t="s">
        <v>331</v>
      </c>
      <c r="D20" t="s">
        <v>332</v>
      </c>
      <c r="E20" s="38">
        <f>VLOOKUP(C20,'Fed DATA'!$B$7:$E$325,3,0)</f>
        <v>1.52E-2</v>
      </c>
      <c r="F20" s="38">
        <f>VLOOKUP(C20,'Fed DATA'!$B$7:$E$325,4,0)</f>
        <v>0.47160000000000002</v>
      </c>
      <c r="G20" s="38">
        <f>VLOOKUP(C20,'State DATA'!$B$7:$F$325,5,0)</f>
        <v>0.32700000000000001</v>
      </c>
    </row>
    <row r="21" spans="2:10" x14ac:dyDescent="0.25">
      <c r="B21" t="s">
        <v>670</v>
      </c>
      <c r="C21" t="s">
        <v>443</v>
      </c>
      <c r="D21" t="s">
        <v>444</v>
      </c>
      <c r="E21" s="38">
        <f>VLOOKUP(C21,'Fed DATA'!$B$7:$E$325,3,0)</f>
        <v>5.1200000000000002E-2</v>
      </c>
      <c r="F21" s="38">
        <f>VLOOKUP(C21,'Fed DATA'!$B$7:$E$325,4,0)</f>
        <v>0.18010000000000001</v>
      </c>
      <c r="G21" s="38">
        <f>VLOOKUP(C21,'State DATA'!$B$7:$F$325,5,0)</f>
        <v>0.18049999999999999</v>
      </c>
    </row>
    <row r="22" spans="2:10" x14ac:dyDescent="0.25">
      <c r="B22" t="s">
        <v>670</v>
      </c>
      <c r="C22" t="s">
        <v>467</v>
      </c>
      <c r="D22" t="s">
        <v>468</v>
      </c>
      <c r="E22" s="38">
        <f>VLOOKUP(C22,'Fed DATA'!$B$7:$E$325,3,0)</f>
        <v>2.58E-2</v>
      </c>
      <c r="F22" s="38">
        <f>VLOOKUP(C22,'Fed DATA'!$B$7:$E$325,4,0)</f>
        <v>0.1201</v>
      </c>
      <c r="G22" s="38">
        <f>VLOOKUP(C22,'State DATA'!$B$7:$F$325,5,0)</f>
        <v>0.1363</v>
      </c>
    </row>
    <row r="23" spans="2:10" x14ac:dyDescent="0.25">
      <c r="B23" t="s">
        <v>671</v>
      </c>
      <c r="C23" t="s">
        <v>27</v>
      </c>
      <c r="D23" t="s">
        <v>28</v>
      </c>
      <c r="E23" s="38">
        <f>VLOOKUP(C23,'Fed DATA'!$B$7:$E$325,3,0)</f>
        <v>3.78E-2</v>
      </c>
      <c r="F23" s="38">
        <f>VLOOKUP(C23,'Fed DATA'!$B$7:$E$325,4,0)</f>
        <v>0.27879999999999999</v>
      </c>
      <c r="G23" s="38">
        <f>VLOOKUP(C23,'State DATA'!$B$7:$F$325,5,0)</f>
        <v>0.2364</v>
      </c>
    </row>
    <row r="24" spans="2:10" x14ac:dyDescent="0.25">
      <c r="B24" t="s">
        <v>672</v>
      </c>
      <c r="C24" t="s">
        <v>221</v>
      </c>
      <c r="D24" t="s">
        <v>222</v>
      </c>
      <c r="E24" s="38">
        <f>VLOOKUP(C24,'Fed DATA'!$B$7:$E$325,3,0)</f>
        <v>2.5999999999999999E-2</v>
      </c>
      <c r="F24" s="38">
        <f>VLOOKUP(C24,'Fed DATA'!$B$7:$E$325,4,0)</f>
        <v>0.1222</v>
      </c>
      <c r="G24" s="38">
        <f>VLOOKUP(C24,'State DATA'!$B$7:$F$325,5,0)</f>
        <v>0.12820000000000001</v>
      </c>
    </row>
    <row r="25" spans="2:10" x14ac:dyDescent="0.25">
      <c r="B25" t="s">
        <v>672</v>
      </c>
      <c r="C25" t="s">
        <v>257</v>
      </c>
      <c r="D25" t="s">
        <v>258</v>
      </c>
      <c r="E25" s="38">
        <f>VLOOKUP(C25,'Fed DATA'!$B$7:$E$325,3,0)</f>
        <v>1.5100000000000001E-2</v>
      </c>
      <c r="F25" s="38">
        <f>VLOOKUP(C25,'Fed DATA'!$B$7:$E$325,4,0)</f>
        <v>0.17530000000000001</v>
      </c>
      <c r="G25" s="38">
        <f>VLOOKUP(C25,'State DATA'!$B$7:$F$325,5,0)</f>
        <v>0.18659999999999999</v>
      </c>
      <c r="H25" s="24"/>
      <c r="I25" s="24"/>
      <c r="J25" s="24"/>
    </row>
    <row r="26" spans="2:10" x14ac:dyDescent="0.25">
      <c r="B26" t="s">
        <v>673</v>
      </c>
      <c r="C26" t="s">
        <v>83</v>
      </c>
      <c r="D26" t="s">
        <v>84</v>
      </c>
      <c r="E26" s="38">
        <f>VLOOKUP(C26,'Fed DATA'!$B$7:$E$325,3,0)</f>
        <v>3.3799999999999997E-2</v>
      </c>
      <c r="F26" s="38">
        <f>VLOOKUP(C26,'Fed DATA'!$B$7:$E$325,4,0)</f>
        <v>0.13669999999999999</v>
      </c>
      <c r="G26" s="38">
        <f>VLOOKUP(C26,'State DATA'!$B$7:$F$325,5,0)</f>
        <v>0.1492</v>
      </c>
    </row>
    <row r="27" spans="2:10" x14ac:dyDescent="0.25">
      <c r="B27" t="s">
        <v>672</v>
      </c>
      <c r="C27" t="s">
        <v>215</v>
      </c>
      <c r="D27" t="s">
        <v>216</v>
      </c>
      <c r="E27" s="38">
        <f>VLOOKUP(C27,'Fed DATA'!$B$7:$E$325,3,0)</f>
        <v>3.2300000000000002E-2</v>
      </c>
      <c r="F27" s="38">
        <f>VLOOKUP(C27,'Fed DATA'!$B$7:$E$325,4,0)</f>
        <v>0.12540000000000001</v>
      </c>
      <c r="G27" s="38">
        <f>VLOOKUP(C27,'State DATA'!$B$7:$F$325,5,0)</f>
        <v>0.1341</v>
      </c>
    </row>
    <row r="28" spans="2:10" x14ac:dyDescent="0.25">
      <c r="B28" t="s">
        <v>670</v>
      </c>
      <c r="C28" t="s">
        <v>579</v>
      </c>
      <c r="D28" t="s">
        <v>580</v>
      </c>
      <c r="E28" s="38">
        <f>VLOOKUP(C28,'Fed DATA'!$B$7:$E$325,3,0)</f>
        <v>4.1799999999999997E-2</v>
      </c>
      <c r="F28" s="38">
        <f>VLOOKUP(C28,'Fed DATA'!$B$7:$E$325,4,0)</f>
        <v>0.1711</v>
      </c>
      <c r="G28" s="38">
        <f>VLOOKUP(C28,'State DATA'!$B$7:$F$325,5,0)</f>
        <v>0.1522</v>
      </c>
    </row>
    <row r="29" spans="2:10" x14ac:dyDescent="0.25">
      <c r="B29" t="s">
        <v>669</v>
      </c>
      <c r="C29" t="s">
        <v>17</v>
      </c>
      <c r="D29" t="s">
        <v>18</v>
      </c>
      <c r="E29" s="38">
        <f>VLOOKUP(C29,'Fed DATA'!$B$7:$E$325,3,0)</f>
        <v>8.5400000000000004E-2</v>
      </c>
      <c r="F29" s="38">
        <f>VLOOKUP(C29,'Fed DATA'!$B$7:$E$325,4,0)</f>
        <v>0.36</v>
      </c>
      <c r="G29" s="38">
        <f>VLOOKUP(C29,'State DATA'!$B$7:$F$325,5,0)</f>
        <v>0.35049999999999998</v>
      </c>
    </row>
    <row r="30" spans="2:10" x14ac:dyDescent="0.25">
      <c r="B30" t="s">
        <v>672</v>
      </c>
      <c r="C30" t="s">
        <v>415</v>
      </c>
      <c r="D30" t="s">
        <v>416</v>
      </c>
      <c r="E30" s="38">
        <f>VLOOKUP(C30,'Fed DATA'!$B$7:$E$325,3,0)</f>
        <v>3.8899999999999997E-2</v>
      </c>
      <c r="F30" s="38">
        <f>VLOOKUP(C30,'Fed DATA'!$B$7:$E$325,4,0)</f>
        <v>0.1724</v>
      </c>
      <c r="G30" s="38">
        <f>VLOOKUP(C30,'State DATA'!$B$7:$F$325,5,0)</f>
        <v>0.15640000000000001</v>
      </c>
    </row>
    <row r="31" spans="2:10" x14ac:dyDescent="0.25">
      <c r="B31" t="s">
        <v>674</v>
      </c>
      <c r="C31" t="s">
        <v>283</v>
      </c>
      <c r="D31" t="s">
        <v>284</v>
      </c>
      <c r="E31" s="38">
        <f>VLOOKUP(C31,'Fed DATA'!$B$7:$E$325,3,0)</f>
        <v>3.3700000000000001E-2</v>
      </c>
      <c r="F31" s="38">
        <f>VLOOKUP(C31,'Fed DATA'!$B$7:$E$325,4,0)</f>
        <v>0.2402</v>
      </c>
      <c r="G31" s="38">
        <f>VLOOKUP(C31,'State DATA'!$B$7:$F$325,5,0)</f>
        <v>0.27839999999999998</v>
      </c>
    </row>
    <row r="32" spans="2:10" x14ac:dyDescent="0.25">
      <c r="B32" t="s">
        <v>670</v>
      </c>
      <c r="C32" t="s">
        <v>583</v>
      </c>
      <c r="D32" t="s">
        <v>584</v>
      </c>
      <c r="E32" s="38">
        <f>VLOOKUP(C32,'Fed DATA'!$B$7:$E$325,3,0)</f>
        <v>3.5400000000000001E-2</v>
      </c>
      <c r="F32" s="38">
        <f>VLOOKUP(C32,'Fed DATA'!$B$7:$E$325,4,0)</f>
        <v>0.20430000000000001</v>
      </c>
      <c r="G32" s="38">
        <f>VLOOKUP(C32,'State DATA'!$B$7:$F$325,5,0)</f>
        <v>0.1971</v>
      </c>
    </row>
    <row r="33" spans="2:7" x14ac:dyDescent="0.25">
      <c r="B33" t="s">
        <v>668</v>
      </c>
      <c r="C33" t="s">
        <v>313</v>
      </c>
      <c r="D33" t="s">
        <v>314</v>
      </c>
      <c r="E33" s="38">
        <v>0</v>
      </c>
      <c r="F33" s="38">
        <v>0</v>
      </c>
      <c r="G33" s="38">
        <f>VLOOKUP(C33,'State DATA'!$B$7:$F$325,5,0)</f>
        <v>0.1351</v>
      </c>
    </row>
    <row r="34" spans="2:7" x14ac:dyDescent="0.25">
      <c r="B34" t="s">
        <v>675</v>
      </c>
      <c r="C34" t="s">
        <v>255</v>
      </c>
      <c r="D34" t="s">
        <v>256</v>
      </c>
      <c r="E34" s="38">
        <f>VLOOKUP(C34,'Fed DATA'!$B$7:$E$325,3,0)</f>
        <v>4.7800000000000002E-2</v>
      </c>
      <c r="F34" s="38">
        <f>VLOOKUP(C34,'Fed DATA'!$B$7:$E$325,4,0)</f>
        <v>0.1656</v>
      </c>
      <c r="G34" s="38">
        <f>VLOOKUP(C34,'State DATA'!$B$7:$F$325,5,0)</f>
        <v>0.15770000000000001</v>
      </c>
    </row>
    <row r="35" spans="2:7" x14ac:dyDescent="0.25">
      <c r="B35" t="s">
        <v>676</v>
      </c>
      <c r="C35" t="s">
        <v>363</v>
      </c>
      <c r="D35" t="s">
        <v>364</v>
      </c>
      <c r="E35" s="38">
        <f>VLOOKUP(C35,'Fed DATA'!$B$7:$E$325,3,0)</f>
        <v>7.1099999999999997E-2</v>
      </c>
      <c r="F35" s="38">
        <f>VLOOKUP(C35,'Fed DATA'!$B$7:$E$325,4,0)</f>
        <v>0.23050000000000001</v>
      </c>
      <c r="G35" s="38">
        <f>VLOOKUP(C35,'State DATA'!$B$7:$F$325,5,0)</f>
        <v>0.2167</v>
      </c>
    </row>
    <row r="36" spans="2:7" x14ac:dyDescent="0.25">
      <c r="B36" t="s">
        <v>676</v>
      </c>
      <c r="C36" t="s">
        <v>107</v>
      </c>
      <c r="D36" t="s">
        <v>108</v>
      </c>
      <c r="E36" s="38">
        <f>VLOOKUP(C36,'Fed DATA'!$B$7:$E$325,3,0)</f>
        <v>3.6400000000000002E-2</v>
      </c>
      <c r="F36" s="38">
        <f>VLOOKUP(C36,'Fed DATA'!$B$7:$E$325,4,0)</f>
        <v>0.30380000000000001</v>
      </c>
      <c r="G36" s="38">
        <f>VLOOKUP(C36,'State DATA'!$B$7:$F$325,5,0)</f>
        <v>0.24579999999999999</v>
      </c>
    </row>
    <row r="37" spans="2:7" x14ac:dyDescent="0.25">
      <c r="B37" t="s">
        <v>675</v>
      </c>
      <c r="C37" t="s">
        <v>191</v>
      </c>
      <c r="D37" t="s">
        <v>192</v>
      </c>
      <c r="E37" s="38">
        <f>VLOOKUP(C37,'Fed DATA'!$B$7:$E$325,3,0)</f>
        <v>0.1065</v>
      </c>
      <c r="F37" s="38">
        <f>VLOOKUP(C37,'Fed DATA'!$B$7:$E$325,4,0)</f>
        <v>0.38190000000000002</v>
      </c>
      <c r="G37" s="38">
        <f>VLOOKUP(C37,'State DATA'!$B$7:$F$325,5,0)</f>
        <v>0.377</v>
      </c>
    </row>
    <row r="38" spans="2:7" x14ac:dyDescent="0.25">
      <c r="B38" t="s">
        <v>670</v>
      </c>
      <c r="C38" t="s">
        <v>439</v>
      </c>
      <c r="D38" t="s">
        <v>440</v>
      </c>
      <c r="E38" s="38">
        <f>VLOOKUP(C38,'Fed DATA'!$B$7:$E$325,3,0)</f>
        <v>1.8599999999999998E-2</v>
      </c>
      <c r="F38" s="38">
        <f>VLOOKUP(C38,'Fed DATA'!$B$7:$E$325,4,0)</f>
        <v>0.1051</v>
      </c>
      <c r="G38" s="38">
        <f>VLOOKUP(C38,'State DATA'!$B$7:$F$325,5,0)</f>
        <v>0.1142</v>
      </c>
    </row>
    <row r="39" spans="2:7" x14ac:dyDescent="0.25">
      <c r="B39" t="s">
        <v>673</v>
      </c>
      <c r="C39" t="s">
        <v>81</v>
      </c>
      <c r="D39" t="s">
        <v>82</v>
      </c>
      <c r="E39" s="38">
        <f>VLOOKUP(C39,'Fed DATA'!$B$7:$E$325,3,0)</f>
        <v>4.5900000000000003E-2</v>
      </c>
      <c r="F39" s="38">
        <f>VLOOKUP(C39,'Fed DATA'!$B$7:$E$325,4,0)</f>
        <v>0.1197</v>
      </c>
      <c r="G39" s="38">
        <f>VLOOKUP(C39,'State DATA'!$B$7:$F$325,5,0)</f>
        <v>0.13339999999999999</v>
      </c>
    </row>
    <row r="40" spans="2:7" x14ac:dyDescent="0.25">
      <c r="B40" t="s">
        <v>675</v>
      </c>
      <c r="C40" t="s">
        <v>63</v>
      </c>
      <c r="D40" t="s">
        <v>64</v>
      </c>
      <c r="E40" s="38">
        <f>VLOOKUP(C40,'Fed DATA'!$B$7:$E$325,3,0)</f>
        <v>5.3999999999999999E-2</v>
      </c>
      <c r="F40" s="38">
        <f>VLOOKUP(C40,'Fed DATA'!$B$7:$E$325,4,0)</f>
        <v>0.20150000000000001</v>
      </c>
      <c r="G40" s="38">
        <f>VLOOKUP(C40,'State DATA'!$B$7:$F$325,5,0)</f>
        <v>0.23300000000000001</v>
      </c>
    </row>
    <row r="41" spans="2:7" x14ac:dyDescent="0.25">
      <c r="B41" t="s">
        <v>672</v>
      </c>
      <c r="C41" t="s">
        <v>399</v>
      </c>
      <c r="D41" t="s">
        <v>400</v>
      </c>
      <c r="E41" s="38">
        <f>VLOOKUP(C41,'Fed DATA'!$B$7:$E$325,3,0)</f>
        <v>6.5000000000000002E-2</v>
      </c>
      <c r="F41" s="38">
        <f>VLOOKUP(C41,'Fed DATA'!$B$7:$E$325,4,0)</f>
        <v>0.27639999999999998</v>
      </c>
      <c r="G41" s="38">
        <f>VLOOKUP(C41,'State DATA'!$B$7:$F$325,5,0)</f>
        <v>0.25540000000000002</v>
      </c>
    </row>
    <row r="42" spans="2:7" x14ac:dyDescent="0.25">
      <c r="B42" t="s">
        <v>676</v>
      </c>
      <c r="C42" t="s">
        <v>51</v>
      </c>
      <c r="D42" t="s">
        <v>52</v>
      </c>
      <c r="E42" s="38">
        <f>VLOOKUP(C42,'Fed DATA'!$B$7:$E$325,3,0)</f>
        <v>2.7300000000000001E-2</v>
      </c>
      <c r="F42" s="38">
        <f>VLOOKUP(C42,'Fed DATA'!$B$7:$E$325,4,0)</f>
        <v>0.19550000000000001</v>
      </c>
      <c r="G42" s="38">
        <f>VLOOKUP(C42,'State DATA'!$B$7:$F$325,5,0)</f>
        <v>0.1729</v>
      </c>
    </row>
    <row r="43" spans="2:7" x14ac:dyDescent="0.25">
      <c r="B43" t="s">
        <v>676</v>
      </c>
      <c r="C43" t="s">
        <v>49</v>
      </c>
      <c r="D43" t="s">
        <v>50</v>
      </c>
      <c r="E43" s="38">
        <f>VLOOKUP(C43,'Fed DATA'!$B$7:$E$325,3,0)</f>
        <v>1.29E-2</v>
      </c>
      <c r="F43" s="38">
        <f>VLOOKUP(C43,'Fed DATA'!$B$7:$E$325,4,0)</f>
        <v>0.1673</v>
      </c>
      <c r="G43" s="38">
        <f>VLOOKUP(C43,'State DATA'!$B$7:$F$325,5,0)</f>
        <v>0.1673</v>
      </c>
    </row>
    <row r="44" spans="2:7" x14ac:dyDescent="0.25">
      <c r="B44" t="s">
        <v>673</v>
      </c>
      <c r="C44" t="s">
        <v>97</v>
      </c>
      <c r="D44" t="s">
        <v>98</v>
      </c>
      <c r="E44" s="38">
        <f>VLOOKUP(C44,'Fed DATA'!$B$7:$E$325,3,0)</f>
        <v>5.3600000000000002E-2</v>
      </c>
      <c r="F44" s="38">
        <f>VLOOKUP(C44,'Fed DATA'!$B$7:$E$325,4,0)</f>
        <v>0.13</v>
      </c>
      <c r="G44" s="38">
        <f>VLOOKUP(C44,'State DATA'!$B$7:$F$325,5,0)</f>
        <v>0.17680000000000001</v>
      </c>
    </row>
    <row r="45" spans="2:7" x14ac:dyDescent="0.25">
      <c r="B45" t="s">
        <v>677</v>
      </c>
      <c r="C45" t="s">
        <v>265</v>
      </c>
      <c r="D45" t="s">
        <v>266</v>
      </c>
      <c r="E45" s="38">
        <f>VLOOKUP(C45,'Fed DATA'!$B$7:$E$325,3,0)</f>
        <v>0.1177</v>
      </c>
      <c r="F45" s="38">
        <f>VLOOKUP(C45,'Fed DATA'!$B$7:$E$325,4,0)</f>
        <v>0.2792</v>
      </c>
      <c r="G45" s="38">
        <f>VLOOKUP(C45,'State DATA'!$B$7:$F$325,5,0)</f>
        <v>0.3231</v>
      </c>
    </row>
    <row r="46" spans="2:7" x14ac:dyDescent="0.25">
      <c r="B46" t="s">
        <v>673</v>
      </c>
      <c r="C46" t="s">
        <v>285</v>
      </c>
      <c r="D46" t="s">
        <v>286</v>
      </c>
      <c r="E46" s="38">
        <f>VLOOKUP(C46,'Fed DATA'!$B$7:$E$325,3,0)</f>
        <v>1.14E-2</v>
      </c>
      <c r="F46" s="38">
        <f>VLOOKUP(C46,'Fed DATA'!$B$7:$E$325,4,0)</f>
        <v>0.28160000000000002</v>
      </c>
      <c r="G46" s="38">
        <f>VLOOKUP(C46,'State DATA'!$B$7:$F$325,5,0)</f>
        <v>0.2954</v>
      </c>
    </row>
    <row r="47" spans="2:7" x14ac:dyDescent="0.25">
      <c r="B47" t="s">
        <v>675</v>
      </c>
      <c r="C47" t="s">
        <v>261</v>
      </c>
      <c r="D47" t="s">
        <v>262</v>
      </c>
      <c r="E47" s="38">
        <f>VLOOKUP(C47,'Fed DATA'!$B$7:$E$325,3,0)</f>
        <v>3.6700000000000003E-2</v>
      </c>
      <c r="F47" s="38">
        <f>VLOOKUP(C47,'Fed DATA'!$B$7:$E$325,4,0)</f>
        <v>0.1326</v>
      </c>
      <c r="G47" s="38">
        <f>VLOOKUP(C47,'State DATA'!$B$7:$F$325,5,0)</f>
        <v>0.1368</v>
      </c>
    </row>
    <row r="48" spans="2:7" x14ac:dyDescent="0.25">
      <c r="B48" t="s">
        <v>669</v>
      </c>
      <c r="C48" t="s">
        <v>499</v>
      </c>
      <c r="D48" t="s">
        <v>500</v>
      </c>
      <c r="E48" s="38">
        <f>VLOOKUP(C48,'Fed DATA'!$B$7:$E$325,3,0)</f>
        <v>3.8300000000000001E-2</v>
      </c>
      <c r="F48" s="38">
        <f>VLOOKUP(C48,'Fed DATA'!$B$7:$E$325,4,0)</f>
        <v>0.16059999999999999</v>
      </c>
      <c r="G48" s="38">
        <f>VLOOKUP(C48,'State DATA'!$B$7:$F$325,5,0)</f>
        <v>0.14899999999999999</v>
      </c>
    </row>
    <row r="49" spans="2:7" x14ac:dyDescent="0.25">
      <c r="B49" t="s">
        <v>668</v>
      </c>
      <c r="C49" t="s">
        <v>325</v>
      </c>
      <c r="D49" t="s">
        <v>326</v>
      </c>
      <c r="E49" s="38">
        <f>VLOOKUP(C49,'Fed DATA'!$B$7:$E$325,3,0)</f>
        <v>2.8299999999999999E-2</v>
      </c>
      <c r="F49" s="38">
        <f>VLOOKUP(C49,'Fed DATA'!$B$7:$E$325,4,0)</f>
        <v>0.1195</v>
      </c>
      <c r="G49" s="38">
        <f>VLOOKUP(C49,'State DATA'!$B$7:$F$325,5,0)</f>
        <v>0.13100000000000001</v>
      </c>
    </row>
    <row r="50" spans="2:7" x14ac:dyDescent="0.25">
      <c r="B50" t="s">
        <v>668</v>
      </c>
      <c r="C50" t="s">
        <v>321</v>
      </c>
      <c r="D50" t="s">
        <v>322</v>
      </c>
      <c r="E50" s="38">
        <f>VLOOKUP(C50,'Fed DATA'!$B$7:$E$325,3,0)</f>
        <v>2.2499999999999999E-2</v>
      </c>
      <c r="F50" s="38">
        <f>VLOOKUP(C50,'Fed DATA'!$B$7:$E$325,4,0)</f>
        <v>0.114</v>
      </c>
      <c r="G50" s="38">
        <f>VLOOKUP(C50,'State DATA'!$B$7:$F$325,5,0)</f>
        <v>0.14269999999999999</v>
      </c>
    </row>
    <row r="51" spans="2:7" x14ac:dyDescent="0.25">
      <c r="B51" t="s">
        <v>669</v>
      </c>
      <c r="C51" t="s">
        <v>503</v>
      </c>
      <c r="D51" t="s">
        <v>504</v>
      </c>
      <c r="E51" s="38">
        <f>VLOOKUP(C51,'Fed DATA'!$B$7:$E$325,3,0)</f>
        <v>2.2499999999999999E-2</v>
      </c>
      <c r="F51" s="38">
        <f>VLOOKUP(C51,'Fed DATA'!$B$7:$E$325,4,0)</f>
        <v>0.16600000000000001</v>
      </c>
      <c r="G51" s="38">
        <f>VLOOKUP(C51,'State DATA'!$B$7:$F$325,5,0)</f>
        <v>0.1789</v>
      </c>
    </row>
    <row r="52" spans="2:7" x14ac:dyDescent="0.25">
      <c r="B52" t="s">
        <v>669</v>
      </c>
      <c r="C52" t="s">
        <v>523</v>
      </c>
      <c r="D52" t="s">
        <v>524</v>
      </c>
      <c r="E52" s="38">
        <f>VLOOKUP(C52,'Fed DATA'!$B$7:$E$325,3,0)</f>
        <v>4.4299999999999999E-2</v>
      </c>
      <c r="F52" s="38">
        <f>VLOOKUP(C52,'Fed DATA'!$B$7:$E$325,4,0)</f>
        <v>0.20899999999999999</v>
      </c>
      <c r="G52" s="38">
        <f>VLOOKUP(C52,'State DATA'!$B$7:$F$325,5,0)</f>
        <v>0.19289999999999999</v>
      </c>
    </row>
    <row r="53" spans="2:7" x14ac:dyDescent="0.25">
      <c r="B53" t="s">
        <v>677</v>
      </c>
      <c r="C53" t="s">
        <v>423</v>
      </c>
      <c r="D53" t="s">
        <v>424</v>
      </c>
      <c r="E53" s="40">
        <v>3.7499999999999999E-2</v>
      </c>
      <c r="F53" s="40">
        <v>0.15049999999999999</v>
      </c>
      <c r="G53" s="40">
        <v>0.15260000000000001</v>
      </c>
    </row>
    <row r="54" spans="2:7" x14ac:dyDescent="0.25">
      <c r="B54" t="s">
        <v>675</v>
      </c>
      <c r="C54" t="s">
        <v>195</v>
      </c>
      <c r="D54" t="s">
        <v>196</v>
      </c>
      <c r="E54" s="38">
        <f>VLOOKUP(C54,'Fed DATA'!$B$7:$E$325,3,0)</f>
        <v>7.5200000000000003E-2</v>
      </c>
      <c r="F54" s="38">
        <f>VLOOKUP(C54,'Fed DATA'!$B$7:$E$325,4,0)</f>
        <v>0.27129999999999999</v>
      </c>
      <c r="G54" s="38">
        <f>VLOOKUP(C54,'State DATA'!$B$7:$F$325,5,0)</f>
        <v>0.2616</v>
      </c>
    </row>
    <row r="55" spans="2:7" x14ac:dyDescent="0.25">
      <c r="B55" t="s">
        <v>671</v>
      </c>
      <c r="C55" t="s">
        <v>25</v>
      </c>
      <c r="D55" t="s">
        <v>26</v>
      </c>
      <c r="E55" s="38">
        <f>VLOOKUP(C55,'Fed DATA'!$B$7:$E$325,3,0)</f>
        <v>5.0099999999999999E-2</v>
      </c>
      <c r="F55" s="38">
        <f>VLOOKUP(C55,'Fed DATA'!$B$7:$E$325,4,0)</f>
        <v>0.2203</v>
      </c>
      <c r="G55" s="38">
        <f>VLOOKUP(C55,'State DATA'!$B$7:$F$325,5,0)</f>
        <v>0.20880000000000001</v>
      </c>
    </row>
    <row r="56" spans="2:7" x14ac:dyDescent="0.25">
      <c r="B56" t="s">
        <v>674</v>
      </c>
      <c r="C56" t="s">
        <v>279</v>
      </c>
      <c r="D56" t="s">
        <v>280</v>
      </c>
      <c r="E56" s="38">
        <f>VLOOKUP(C56,'Fed DATA'!$B$7:$E$325,3,0)</f>
        <v>5.2900000000000003E-2</v>
      </c>
      <c r="F56" s="38">
        <f>VLOOKUP(C56,'Fed DATA'!$B$7:$E$325,4,0)</f>
        <v>0.21340000000000001</v>
      </c>
      <c r="G56" s="38">
        <f>VLOOKUP(C56,'State DATA'!$B$7:$F$325,5,0)</f>
        <v>0.2014</v>
      </c>
    </row>
    <row r="57" spans="2:7" x14ac:dyDescent="0.25">
      <c r="B57" t="s">
        <v>672</v>
      </c>
      <c r="C57" t="s">
        <v>409</v>
      </c>
      <c r="D57" t="s">
        <v>410</v>
      </c>
      <c r="E57" s="38">
        <f>VLOOKUP(C57,'Fed DATA'!$B$7:$E$325,3,0)</f>
        <v>5.8500000000000003E-2</v>
      </c>
      <c r="F57" s="38">
        <f>VLOOKUP(C57,'Fed DATA'!$B$7:$E$325,4,0)</f>
        <v>0.30149999999999999</v>
      </c>
      <c r="G57" s="38">
        <f>VLOOKUP(C57,'State DATA'!$B$7:$F$325,5,0)</f>
        <v>0.15809999999999999</v>
      </c>
    </row>
    <row r="58" spans="2:7" x14ac:dyDescent="0.25">
      <c r="B58" t="s">
        <v>669</v>
      </c>
      <c r="C58" t="s">
        <v>605</v>
      </c>
      <c r="D58" t="s">
        <v>606</v>
      </c>
      <c r="E58" s="38">
        <f>VLOOKUP(C58,'Fed DATA'!$B$7:$E$325,3,0)</f>
        <v>5.0099999999999999E-2</v>
      </c>
      <c r="F58" s="38">
        <f>VLOOKUP(C58,'Fed DATA'!$B$7:$E$325,4,0)</f>
        <v>0.26939999999999997</v>
      </c>
      <c r="G58" s="38">
        <f>VLOOKUP(C58,'State DATA'!$B$7:$F$325,5,0)</f>
        <v>0.25779999999999997</v>
      </c>
    </row>
    <row r="59" spans="2:7" x14ac:dyDescent="0.25">
      <c r="B59" t="s">
        <v>671</v>
      </c>
      <c r="C59" t="s">
        <v>569</v>
      </c>
      <c r="D59" t="s">
        <v>570</v>
      </c>
      <c r="E59" s="38">
        <f>VLOOKUP(C59,'Fed DATA'!$B$7:$E$325,3,0)</f>
        <v>6.5500000000000003E-2</v>
      </c>
      <c r="F59" s="38">
        <f>VLOOKUP(C59,'Fed DATA'!$B$7:$E$325,4,0)</f>
        <v>0.17599999999999999</v>
      </c>
      <c r="G59" s="38">
        <f>VLOOKUP(C59,'State DATA'!$B$7:$F$325,5,0)</f>
        <v>0.187</v>
      </c>
    </row>
    <row r="60" spans="2:7" x14ac:dyDescent="0.25">
      <c r="B60" t="s">
        <v>669</v>
      </c>
      <c r="C60" t="s">
        <v>613</v>
      </c>
      <c r="D60" t="s">
        <v>614</v>
      </c>
      <c r="E60" s="38">
        <f>VLOOKUP(C60,'Fed DATA'!$B$7:$E$325,3,0)</f>
        <v>0.04</v>
      </c>
      <c r="F60" s="38">
        <f>VLOOKUP(C60,'Fed DATA'!$B$7:$E$325,4,0)</f>
        <v>0.28110000000000002</v>
      </c>
      <c r="G60" s="38">
        <f>VLOOKUP(C60,'State DATA'!$B$7:$F$325,5,0)</f>
        <v>0.26350000000000001</v>
      </c>
    </row>
    <row r="61" spans="2:7" x14ac:dyDescent="0.25">
      <c r="B61" t="s">
        <v>669</v>
      </c>
      <c r="C61" t="s">
        <v>537</v>
      </c>
      <c r="D61" t="s">
        <v>538</v>
      </c>
      <c r="E61" s="38">
        <f>VLOOKUP(C61,'Fed DATA'!$B$7:$E$325,3,0)</f>
        <v>1.5699999999999999E-2</v>
      </c>
      <c r="F61" s="38">
        <f>VLOOKUP(C61,'Fed DATA'!$B$7:$E$325,4,0)</f>
        <v>0.20230000000000001</v>
      </c>
      <c r="G61" s="38">
        <f>VLOOKUP(C61,'State DATA'!$B$7:$F$325,5,0)</f>
        <v>0.31430000000000002</v>
      </c>
    </row>
    <row r="62" spans="2:7" x14ac:dyDescent="0.25">
      <c r="B62" t="s">
        <v>671</v>
      </c>
      <c r="C62" t="s">
        <v>573</v>
      </c>
      <c r="D62" t="s">
        <v>574</v>
      </c>
      <c r="E62" s="38">
        <f>VLOOKUP(C62,'Fed DATA'!$B$7:$E$325,3,0)</f>
        <v>3.5799999999999998E-2</v>
      </c>
      <c r="F62" s="38">
        <f>VLOOKUP(C62,'Fed DATA'!$B$7:$E$325,4,0)</f>
        <v>0.25309999999999999</v>
      </c>
      <c r="G62" s="38">
        <f>VLOOKUP(C62,'State DATA'!$B$7:$F$325,5,0)</f>
        <v>0.2205</v>
      </c>
    </row>
    <row r="63" spans="2:7" x14ac:dyDescent="0.25">
      <c r="B63" t="s">
        <v>669</v>
      </c>
      <c r="C63" t="s">
        <v>529</v>
      </c>
      <c r="D63" t="s">
        <v>530</v>
      </c>
      <c r="E63" s="38">
        <f>VLOOKUP(C63,'Fed DATA'!$B$7:$E$325,3,0)</f>
        <v>1.7600000000000001E-2</v>
      </c>
      <c r="F63" s="38">
        <f>VLOOKUP(C63,'Fed DATA'!$B$7:$E$325,4,0)</f>
        <v>0.24829999999999999</v>
      </c>
      <c r="G63" s="38">
        <f>VLOOKUP(C63,'State DATA'!$B$7:$F$325,5,0)</f>
        <v>0.19939999999999999</v>
      </c>
    </row>
    <row r="64" spans="2:7" x14ac:dyDescent="0.25">
      <c r="B64" t="s">
        <v>670</v>
      </c>
      <c r="C64" t="s">
        <v>437</v>
      </c>
      <c r="D64" t="s">
        <v>438</v>
      </c>
      <c r="E64" s="38">
        <f>VLOOKUP(C64,'Fed DATA'!$B$7:$E$325,3,0)</f>
        <v>4.6399999999999997E-2</v>
      </c>
      <c r="F64" s="38">
        <f>VLOOKUP(C64,'Fed DATA'!$B$7:$E$325,4,0)</f>
        <v>0.23910000000000001</v>
      </c>
      <c r="G64" s="38">
        <f>VLOOKUP(C64,'State DATA'!$B$7:$F$325,5,0)</f>
        <v>0.23089999999999999</v>
      </c>
    </row>
    <row r="65" spans="2:7" x14ac:dyDescent="0.25">
      <c r="B65" t="s">
        <v>670</v>
      </c>
      <c r="C65" t="s">
        <v>447</v>
      </c>
      <c r="D65" t="s">
        <v>448</v>
      </c>
      <c r="E65" s="38">
        <f>VLOOKUP(C65,'Fed DATA'!$B$7:$E$325,3,0)</f>
        <v>3.9300000000000002E-2</v>
      </c>
      <c r="F65" s="38">
        <f>VLOOKUP(C65,'Fed DATA'!$B$7:$E$325,4,0)</f>
        <v>0.1709</v>
      </c>
      <c r="G65" s="38">
        <f>VLOOKUP(C65,'State DATA'!$B$7:$F$325,5,0)</f>
        <v>0.17749999999999999</v>
      </c>
    </row>
    <row r="66" spans="2:7" x14ac:dyDescent="0.25">
      <c r="B66" t="s">
        <v>668</v>
      </c>
      <c r="C66" t="s">
        <v>173</v>
      </c>
      <c r="D66" t="s">
        <v>174</v>
      </c>
      <c r="E66" s="38">
        <f>VLOOKUP(C66,'Fed DATA'!$B$7:$E$325,3,0)</f>
        <v>4.4400000000000002E-2</v>
      </c>
      <c r="F66" s="38">
        <f>VLOOKUP(C66,'Fed DATA'!$B$7:$E$325,4,0)</f>
        <v>0.27800000000000002</v>
      </c>
      <c r="G66" s="38">
        <f>VLOOKUP(C66,'State DATA'!$B$7:$F$325,5,0)</f>
        <v>0.25580000000000003</v>
      </c>
    </row>
    <row r="67" spans="2:7" x14ac:dyDescent="0.25">
      <c r="B67" t="s">
        <v>676</v>
      </c>
      <c r="C67" t="s">
        <v>143</v>
      </c>
      <c r="D67" t="s">
        <v>144</v>
      </c>
      <c r="E67" s="38">
        <f>VLOOKUP(C67,'Fed DATA'!$B$7:$E$325,3,0)</f>
        <v>1.17E-2</v>
      </c>
      <c r="F67" s="38">
        <f>VLOOKUP(C67,'Fed DATA'!$B$7:$E$325,4,0)</f>
        <v>0.23830000000000001</v>
      </c>
      <c r="G67" s="38">
        <f>VLOOKUP(C67,'State DATA'!$B$7:$F$325,5,0)</f>
        <v>0.22120000000000001</v>
      </c>
    </row>
    <row r="68" spans="2:7" x14ac:dyDescent="0.25">
      <c r="B68" t="s">
        <v>670</v>
      </c>
      <c r="C68" t="s">
        <v>185</v>
      </c>
      <c r="D68" t="s">
        <v>186</v>
      </c>
      <c r="E68" s="38">
        <f>VLOOKUP(C68,'Fed DATA'!$B$7:$E$325,3,0)</f>
        <v>5.0299999999999997E-2</v>
      </c>
      <c r="F68" s="38">
        <f>VLOOKUP(C68,'Fed DATA'!$B$7:$E$325,4,0)</f>
        <v>0.22040000000000001</v>
      </c>
      <c r="G68" s="38">
        <f>VLOOKUP(C68,'State DATA'!$B$7:$F$325,5,0)</f>
        <v>0.21609999999999999</v>
      </c>
    </row>
    <row r="69" spans="2:7" x14ac:dyDescent="0.25">
      <c r="B69" t="s">
        <v>675</v>
      </c>
      <c r="C69" t="s">
        <v>59</v>
      </c>
      <c r="D69" t="s">
        <v>60</v>
      </c>
      <c r="E69" s="38">
        <f>VLOOKUP(C69,'Fed DATA'!$B$7:$E$325,3,0)</f>
        <v>4.7300000000000002E-2</v>
      </c>
      <c r="F69" s="38">
        <f>VLOOKUP(C69,'Fed DATA'!$B$7:$E$325,4,0)</f>
        <v>0.22620000000000001</v>
      </c>
      <c r="G69" s="38">
        <f>VLOOKUP(C69,'State DATA'!$B$7:$F$325,5,0)</f>
        <v>0.23050000000000001</v>
      </c>
    </row>
    <row r="70" spans="2:7" x14ac:dyDescent="0.25">
      <c r="B70" t="s">
        <v>669</v>
      </c>
      <c r="C70" t="s">
        <v>333</v>
      </c>
      <c r="D70" t="s">
        <v>334</v>
      </c>
      <c r="E70" s="38">
        <f>VLOOKUP(C70,'Fed DATA'!$B$7:$E$325,3,0)</f>
        <v>7.0699999999999999E-2</v>
      </c>
      <c r="F70" s="38">
        <f>VLOOKUP(C70,'Fed DATA'!$B$7:$E$325,4,0)</f>
        <v>0.32440000000000002</v>
      </c>
      <c r="G70" s="38">
        <f>VLOOKUP(C70,'State DATA'!$B$7:$F$325,5,0)</f>
        <v>0.28760000000000002</v>
      </c>
    </row>
    <row r="71" spans="2:7" x14ac:dyDescent="0.25">
      <c r="B71" t="s">
        <v>669</v>
      </c>
      <c r="C71" t="s">
        <v>119</v>
      </c>
      <c r="D71" t="s">
        <v>120</v>
      </c>
      <c r="E71" s="38">
        <f>VLOOKUP(C71,'Fed DATA'!$B$7:$E$325,3,0)</f>
        <v>8.7599999999999997E-2</v>
      </c>
      <c r="F71" s="38">
        <f>VLOOKUP(C71,'Fed DATA'!$B$7:$E$325,4,0)</f>
        <v>0.26850000000000002</v>
      </c>
      <c r="G71" s="38">
        <f>VLOOKUP(C71,'State DATA'!$B$7:$F$325,5,0)</f>
        <v>0.3407</v>
      </c>
    </row>
    <row r="72" spans="2:7" x14ac:dyDescent="0.25">
      <c r="B72" t="s">
        <v>669</v>
      </c>
      <c r="C72" t="s">
        <v>389</v>
      </c>
      <c r="D72" t="s">
        <v>390</v>
      </c>
      <c r="E72" s="38">
        <f>VLOOKUP(C72,'Fed DATA'!$B$7:$E$325,3,0)</f>
        <v>4.4999999999999998E-2</v>
      </c>
      <c r="F72" s="38">
        <f>VLOOKUP(C72,'Fed DATA'!$B$7:$E$325,4,0)</f>
        <v>0.16220000000000001</v>
      </c>
      <c r="G72" s="38">
        <f>VLOOKUP(C72,'State DATA'!$B$7:$F$325,5,0)</f>
        <v>0.23569999999999999</v>
      </c>
    </row>
    <row r="73" spans="2:7" x14ac:dyDescent="0.25">
      <c r="B73" t="s">
        <v>674</v>
      </c>
      <c r="C73" t="s">
        <v>269</v>
      </c>
      <c r="D73" t="s">
        <v>270</v>
      </c>
      <c r="E73" s="38">
        <f>VLOOKUP(C73,'Fed DATA'!$B$7:$E$325,3,0)</f>
        <v>0.1696</v>
      </c>
      <c r="F73" s="38">
        <f>VLOOKUP(C73,'Fed DATA'!$B$7:$E$325,4,0)</f>
        <v>0.68620000000000003</v>
      </c>
      <c r="G73" s="38">
        <f>VLOOKUP(C73,'State DATA'!$B$7:$F$325,5,0)</f>
        <v>0.51739999999999997</v>
      </c>
    </row>
    <row r="74" spans="2:7" x14ac:dyDescent="0.25">
      <c r="B74" t="s">
        <v>670</v>
      </c>
      <c r="C74" t="s">
        <v>481</v>
      </c>
      <c r="D74" t="s">
        <v>482</v>
      </c>
      <c r="E74" s="38">
        <f>VLOOKUP(C74,'Fed DATA'!$B$7:$E$325,3,0)</f>
        <v>6.0699999999999997E-2</v>
      </c>
      <c r="F74" s="38">
        <f>VLOOKUP(C74,'Fed DATA'!$B$7:$E$325,4,0)</f>
        <v>0.17899999999999999</v>
      </c>
      <c r="G74" s="38">
        <f>VLOOKUP(C74,'State DATA'!$B$7:$F$325,5,0)</f>
        <v>0.18720000000000001</v>
      </c>
    </row>
    <row r="75" spans="2:7" x14ac:dyDescent="0.25">
      <c r="B75" t="s">
        <v>669</v>
      </c>
      <c r="C75" t="s">
        <v>341</v>
      </c>
      <c r="D75" t="s">
        <v>342</v>
      </c>
      <c r="E75" s="38">
        <f>VLOOKUP(C75,'Fed DATA'!$B$7:$E$325,3,0)</f>
        <v>3.49E-2</v>
      </c>
      <c r="F75" s="38">
        <f>VLOOKUP(C75,'Fed DATA'!$B$7:$E$325,4,0)</f>
        <v>0.18509999999999999</v>
      </c>
      <c r="G75" s="38">
        <f>VLOOKUP(C75,'State DATA'!$B$7:$F$325,5,0)</f>
        <v>0.19969999999999999</v>
      </c>
    </row>
    <row r="76" spans="2:7" x14ac:dyDescent="0.25">
      <c r="B76" t="s">
        <v>671</v>
      </c>
      <c r="C76" t="s">
        <v>89</v>
      </c>
      <c r="D76" t="s">
        <v>90</v>
      </c>
      <c r="E76" s="38">
        <f>VLOOKUP(C76,'Fed DATA'!$B$7:$E$325,3,0)</f>
        <v>4.2999999999999997E-2</v>
      </c>
      <c r="F76" s="38">
        <f>VLOOKUP(C76,'Fed DATA'!$B$7:$E$325,4,0)</f>
        <v>0.27839999999999998</v>
      </c>
      <c r="G76" s="38">
        <f>VLOOKUP(C76,'State DATA'!$B$7:$F$325,5,0)</f>
        <v>0.2359</v>
      </c>
    </row>
    <row r="77" spans="2:7" x14ac:dyDescent="0.25">
      <c r="B77" t="s">
        <v>669</v>
      </c>
      <c r="C77" t="s">
        <v>511</v>
      </c>
      <c r="D77" t="s">
        <v>512</v>
      </c>
      <c r="E77" s="38">
        <f>VLOOKUP(C77,'Fed DATA'!$B$7:$E$325,3,0)</f>
        <v>4.7100000000000003E-2</v>
      </c>
      <c r="F77" s="38">
        <f>VLOOKUP(C77,'Fed DATA'!$B$7:$E$325,4,0)</f>
        <v>0.25159999999999999</v>
      </c>
      <c r="G77" s="38">
        <f>VLOOKUP(C77,'State DATA'!$B$7:$F$325,5,0)</f>
        <v>0.2135</v>
      </c>
    </row>
    <row r="78" spans="2:7" x14ac:dyDescent="0.25">
      <c r="B78" t="s">
        <v>672</v>
      </c>
      <c r="C78" t="s">
        <v>405</v>
      </c>
      <c r="D78" t="s">
        <v>406</v>
      </c>
      <c r="E78" s="38">
        <f>VLOOKUP(C78,'Fed DATA'!$B$7:$E$325,3,0)</f>
        <v>3.4700000000000002E-2</v>
      </c>
      <c r="F78" s="38">
        <f>VLOOKUP(C78,'Fed DATA'!$B$7:$E$325,4,0)</f>
        <v>0.13370000000000001</v>
      </c>
      <c r="G78" s="38">
        <f>VLOOKUP(C78,'State DATA'!$B$7:$F$325,5,0)</f>
        <v>0.15820000000000001</v>
      </c>
    </row>
    <row r="79" spans="2:7" x14ac:dyDescent="0.25">
      <c r="B79" t="s">
        <v>671</v>
      </c>
      <c r="C79" t="s">
        <v>565</v>
      </c>
      <c r="D79" t="s">
        <v>566</v>
      </c>
      <c r="E79" s="38">
        <f>VLOOKUP(C79,'Fed DATA'!$B$7:$E$325,3,0)</f>
        <v>0.1439</v>
      </c>
      <c r="F79" s="38">
        <f>VLOOKUP(C79,'Fed DATA'!$B$7:$E$325,4,0)</f>
        <v>0.52280000000000004</v>
      </c>
      <c r="G79" s="38">
        <f>VLOOKUP(C79,'State DATA'!$B$7:$F$325,5,0)</f>
        <v>0.45739999999999997</v>
      </c>
    </row>
    <row r="80" spans="2:7" x14ac:dyDescent="0.25">
      <c r="B80" t="s">
        <v>669</v>
      </c>
      <c r="C80" t="s">
        <v>505</v>
      </c>
      <c r="D80" t="s">
        <v>506</v>
      </c>
      <c r="E80" s="38">
        <f>VLOOKUP(C80,'Fed DATA'!$B$7:$E$325,3,0)</f>
        <v>3.1899999999999998E-2</v>
      </c>
      <c r="F80" s="38">
        <f>VLOOKUP(C80,'Fed DATA'!$B$7:$E$325,4,0)</f>
        <v>0.1648</v>
      </c>
      <c r="G80" s="38">
        <f>VLOOKUP(C80,'State DATA'!$B$7:$F$325,5,0)</f>
        <v>0.17219999999999999</v>
      </c>
    </row>
    <row r="81" spans="2:7" x14ac:dyDescent="0.25">
      <c r="B81" t="s">
        <v>674</v>
      </c>
      <c r="C81" t="s">
        <v>629</v>
      </c>
      <c r="D81" t="s">
        <v>630</v>
      </c>
      <c r="E81" s="38">
        <f>VLOOKUP(C81,'Fed DATA'!$B$7:$E$325,3,0)</f>
        <v>4.1300000000000003E-2</v>
      </c>
      <c r="F81" s="38">
        <f>VLOOKUP(C81,'Fed DATA'!$B$7:$E$325,4,0)</f>
        <v>0.16789999999999999</v>
      </c>
      <c r="G81" s="38">
        <f>VLOOKUP(C81,'State DATA'!$B$7:$F$325,5,0)</f>
        <v>0.16020000000000001</v>
      </c>
    </row>
    <row r="82" spans="2:7" x14ac:dyDescent="0.25">
      <c r="B82" t="s">
        <v>676</v>
      </c>
      <c r="C82" t="s">
        <v>111</v>
      </c>
      <c r="D82" t="s">
        <v>112</v>
      </c>
      <c r="E82" s="38">
        <f>VLOOKUP(C82,'Fed DATA'!$B$7:$E$325,3,0)</f>
        <v>2.3599999999999999E-2</v>
      </c>
      <c r="F82" s="38">
        <f>VLOOKUP(C82,'Fed DATA'!$B$7:$E$325,4,0)</f>
        <v>0.1431</v>
      </c>
      <c r="G82" s="38">
        <f>VLOOKUP(C82,'State DATA'!$B$7:$F$325,5,0)</f>
        <v>0.14130000000000001</v>
      </c>
    </row>
    <row r="83" spans="2:7" x14ac:dyDescent="0.25">
      <c r="B83" t="s">
        <v>674</v>
      </c>
      <c r="C83" t="s">
        <v>271</v>
      </c>
      <c r="D83" t="s">
        <v>272</v>
      </c>
      <c r="E83" s="38">
        <f>VLOOKUP(C83,'Fed DATA'!$B$7:$E$325,3,0)</f>
        <v>0.11169999999999999</v>
      </c>
      <c r="F83" s="38">
        <f>VLOOKUP(C83,'Fed DATA'!$B$7:$E$325,4,0)</f>
        <v>0.39410000000000001</v>
      </c>
      <c r="G83" s="38">
        <f>VLOOKUP(C83,'State DATA'!$B$7:$F$325,5,0)</f>
        <v>0.42509999999999998</v>
      </c>
    </row>
    <row r="84" spans="2:7" x14ac:dyDescent="0.25">
      <c r="B84" t="s">
        <v>672</v>
      </c>
      <c r="C84" t="s">
        <v>417</v>
      </c>
      <c r="D84" t="s">
        <v>418</v>
      </c>
      <c r="E84" s="38">
        <f>VLOOKUP(C84,'Fed DATA'!$B$7:$E$325,3,0)</f>
        <v>3.2300000000000002E-2</v>
      </c>
      <c r="F84" s="38">
        <f>VLOOKUP(C84,'Fed DATA'!$B$7:$E$325,4,0)</f>
        <v>0.15559999999999999</v>
      </c>
      <c r="G84" s="38">
        <f>VLOOKUP(C84,'State DATA'!$B$7:$F$325,5,0)</f>
        <v>0.1651</v>
      </c>
    </row>
    <row r="85" spans="2:7" x14ac:dyDescent="0.25">
      <c r="B85" t="s">
        <v>670</v>
      </c>
      <c r="C85" t="s">
        <v>465</v>
      </c>
      <c r="D85" t="s">
        <v>466</v>
      </c>
      <c r="E85" s="38">
        <f>VLOOKUP(C85,'Fed DATA'!$B$7:$E$325,3,0)</f>
        <v>3.5099999999999999E-2</v>
      </c>
      <c r="F85" s="38">
        <f>VLOOKUP(C85,'Fed DATA'!$B$7:$E$325,4,0)</f>
        <v>0.11219999999999999</v>
      </c>
      <c r="G85" s="38">
        <f>VLOOKUP(C85,'State DATA'!$B$7:$F$325,5,0)</f>
        <v>0.1163</v>
      </c>
    </row>
    <row r="86" spans="2:7" x14ac:dyDescent="0.25">
      <c r="B86" t="s">
        <v>674</v>
      </c>
      <c r="C86" t="s">
        <v>275</v>
      </c>
      <c r="D86" t="s">
        <v>276</v>
      </c>
      <c r="E86" s="38">
        <f>VLOOKUP(C86,'Fed DATA'!$B$7:$E$325,3,0)</f>
        <v>3.2099999999999997E-2</v>
      </c>
      <c r="F86" s="38">
        <f>VLOOKUP(C86,'Fed DATA'!$B$7:$E$325,4,0)</f>
        <v>0.14929999999999999</v>
      </c>
      <c r="G86" s="38">
        <f>VLOOKUP(C86,'State DATA'!$B$7:$F$325,5,0)</f>
        <v>0.1547</v>
      </c>
    </row>
    <row r="87" spans="2:7" x14ac:dyDescent="0.25">
      <c r="B87" t="s">
        <v>668</v>
      </c>
      <c r="C87" t="s">
        <v>167</v>
      </c>
      <c r="D87" t="s">
        <v>168</v>
      </c>
      <c r="E87" s="38">
        <f>VLOOKUP(C87,'Fed DATA'!$B$7:$E$325,3,0)</f>
        <v>6.2399999999999997E-2</v>
      </c>
      <c r="F87" s="38">
        <f>VLOOKUP(C87,'Fed DATA'!$B$7:$E$325,4,0)</f>
        <v>0.16500000000000001</v>
      </c>
      <c r="G87" s="38">
        <f>VLOOKUP(C87,'State DATA'!$B$7:$F$325,5,0)</f>
        <v>0.16039999999999999</v>
      </c>
    </row>
    <row r="88" spans="2:7" x14ac:dyDescent="0.25">
      <c r="B88" t="s">
        <v>669</v>
      </c>
      <c r="C88" t="s">
        <v>615</v>
      </c>
      <c r="D88" t="s">
        <v>616</v>
      </c>
      <c r="E88" s="38">
        <f>VLOOKUP(C88,'Fed DATA'!$B$7:$E$325,3,0)</f>
        <v>7.8799999999999995E-2</v>
      </c>
      <c r="F88" s="38">
        <f>VLOOKUP(C88,'Fed DATA'!$B$7:$E$325,4,0)</f>
        <v>0.3962</v>
      </c>
      <c r="G88" s="38">
        <f>VLOOKUP(C88,'State DATA'!$B$7:$F$325,5,0)</f>
        <v>0.33139999999999997</v>
      </c>
    </row>
    <row r="89" spans="2:7" x14ac:dyDescent="0.25">
      <c r="B89" t="s">
        <v>676</v>
      </c>
      <c r="C89" t="s">
        <v>45</v>
      </c>
      <c r="D89" t="s">
        <v>46</v>
      </c>
      <c r="E89" s="38">
        <f>VLOOKUP(C89,'Fed DATA'!$B$7:$E$325,3,0)</f>
        <v>4.9399999999999999E-2</v>
      </c>
      <c r="F89" s="38">
        <f>VLOOKUP(C89,'Fed DATA'!$B$7:$E$325,4,0)</f>
        <v>0.16700000000000001</v>
      </c>
      <c r="G89" s="38">
        <f>VLOOKUP(C89,'State DATA'!$B$7:$F$325,5,0)</f>
        <v>0.19109999999999999</v>
      </c>
    </row>
    <row r="90" spans="2:7" x14ac:dyDescent="0.25">
      <c r="B90" t="s">
        <v>672</v>
      </c>
      <c r="C90" t="s">
        <v>203</v>
      </c>
      <c r="D90" t="s">
        <v>204</v>
      </c>
      <c r="E90" s="38">
        <f>VLOOKUP(C90,'Fed DATA'!$B$7:$E$325,3,0)</f>
        <v>1.72E-2</v>
      </c>
      <c r="F90" s="38">
        <f>VLOOKUP(C90,'Fed DATA'!$B$7:$E$325,4,0)</f>
        <v>0.14019999999999999</v>
      </c>
      <c r="G90" s="38">
        <f>VLOOKUP(C90,'State DATA'!$B$7:$F$325,5,0)</f>
        <v>0.15570000000000001</v>
      </c>
    </row>
    <row r="91" spans="2:7" x14ac:dyDescent="0.25">
      <c r="B91" t="s">
        <v>676</v>
      </c>
      <c r="C91" t="s">
        <v>151</v>
      </c>
      <c r="D91" t="s">
        <v>152</v>
      </c>
      <c r="E91" s="38">
        <f>VLOOKUP(C91,'Fed DATA'!$B$7:$E$325,3,0)</f>
        <v>3.4500000000000003E-2</v>
      </c>
      <c r="F91" s="38">
        <f>VLOOKUP(C91,'Fed DATA'!$B$7:$E$325,4,0)</f>
        <v>0.18360000000000001</v>
      </c>
      <c r="G91" s="38">
        <f>VLOOKUP(C91,'State DATA'!$B$7:$F$325,5,0)</f>
        <v>0.1779</v>
      </c>
    </row>
    <row r="92" spans="2:7" x14ac:dyDescent="0.25">
      <c r="B92" t="s">
        <v>668</v>
      </c>
      <c r="C92" t="s">
        <v>303</v>
      </c>
      <c r="D92" t="s">
        <v>304</v>
      </c>
      <c r="E92" s="38">
        <f>VLOOKUP(C92,'Fed DATA'!$B$7:$E$325,3,0)</f>
        <v>0.14269999999999999</v>
      </c>
      <c r="F92" s="38">
        <f>VLOOKUP(C92,'Fed DATA'!$B$7:$E$325,4,0)</f>
        <v>0.31879999999999997</v>
      </c>
      <c r="G92" s="38">
        <f>VLOOKUP(C92,'State DATA'!$B$7:$F$325,5,0)</f>
        <v>0.35520000000000002</v>
      </c>
    </row>
    <row r="93" spans="2:7" x14ac:dyDescent="0.25">
      <c r="B93" t="s">
        <v>670</v>
      </c>
      <c r="C93" t="s">
        <v>459</v>
      </c>
      <c r="D93" t="s">
        <v>460</v>
      </c>
      <c r="E93" s="38">
        <f>VLOOKUP(C93,'Fed DATA'!$B$7:$E$325,3,0)</f>
        <v>2.9000000000000001E-2</v>
      </c>
      <c r="F93" s="38">
        <f>VLOOKUP(C93,'Fed DATA'!$B$7:$E$325,4,0)</f>
        <v>0.12230000000000001</v>
      </c>
      <c r="G93" s="38">
        <f>VLOOKUP(C93,'State DATA'!$B$7:$F$325,5,0)</f>
        <v>0.12330000000000001</v>
      </c>
    </row>
    <row r="94" spans="2:7" x14ac:dyDescent="0.25">
      <c r="B94" t="s">
        <v>673</v>
      </c>
      <c r="C94" t="s">
        <v>79</v>
      </c>
      <c r="D94" t="s">
        <v>80</v>
      </c>
      <c r="E94" s="38">
        <f>VLOOKUP(C94,'Fed DATA'!$B$7:$E$325,3,0)</f>
        <v>2.86E-2</v>
      </c>
      <c r="F94" s="38">
        <f>VLOOKUP(C94,'Fed DATA'!$B$7:$E$325,4,0)</f>
        <v>9.2100000000000001E-2</v>
      </c>
      <c r="G94" s="38">
        <f>VLOOKUP(C94,'State DATA'!$B$7:$F$325,5,0)</f>
        <v>0.12659999999999999</v>
      </c>
    </row>
    <row r="95" spans="2:7" x14ac:dyDescent="0.25">
      <c r="B95" t="s">
        <v>669</v>
      </c>
      <c r="C95" t="s">
        <v>535</v>
      </c>
      <c r="D95" t="s">
        <v>536</v>
      </c>
      <c r="E95" s="38">
        <f>VLOOKUP(C95,'Fed DATA'!$B$7:$E$325,3,0)</f>
        <v>0.16370000000000001</v>
      </c>
      <c r="F95" s="38">
        <f>VLOOKUP(C95,'Fed DATA'!$B$7:$E$325,4,0)</f>
        <v>0.40010000000000001</v>
      </c>
      <c r="G95" s="38">
        <f>VLOOKUP(C95,'State DATA'!$B$7:$F$325,5,0)</f>
        <v>0.3115</v>
      </c>
    </row>
    <row r="96" spans="2:7" x14ac:dyDescent="0.25">
      <c r="B96" t="s">
        <v>672</v>
      </c>
      <c r="C96" t="s">
        <v>201</v>
      </c>
      <c r="D96" t="s">
        <v>202</v>
      </c>
      <c r="E96" s="38">
        <f>VLOOKUP(C96,'Fed DATA'!$B$7:$E$325,3,0)</f>
        <v>3.15E-2</v>
      </c>
      <c r="F96" s="38">
        <f>VLOOKUP(C96,'Fed DATA'!$B$7:$E$325,4,0)</f>
        <v>0.1449</v>
      </c>
      <c r="G96" s="38">
        <f>VLOOKUP(C96,'State DATA'!$B$7:$F$325,5,0)</f>
        <v>0.14660000000000001</v>
      </c>
    </row>
    <row r="97" spans="2:7" x14ac:dyDescent="0.25">
      <c r="B97" t="s">
        <v>670</v>
      </c>
      <c r="C97" t="s">
        <v>581</v>
      </c>
      <c r="D97" t="s">
        <v>582</v>
      </c>
      <c r="E97" s="38">
        <f>VLOOKUP(C97,'Fed DATA'!$B$7:$E$325,3,0)</f>
        <v>4.1300000000000003E-2</v>
      </c>
      <c r="F97" s="38">
        <f>VLOOKUP(C97,'Fed DATA'!$B$7:$E$325,4,0)</f>
        <v>0.154</v>
      </c>
      <c r="G97" s="38">
        <f>VLOOKUP(C97,'State DATA'!$B$7:$F$325,5,0)</f>
        <v>0.1608</v>
      </c>
    </row>
    <row r="98" spans="2:7" x14ac:dyDescent="0.25">
      <c r="B98" t="s">
        <v>672</v>
      </c>
      <c r="C98" t="s">
        <v>421</v>
      </c>
      <c r="D98" t="s">
        <v>422</v>
      </c>
      <c r="E98" s="38">
        <f>VLOOKUP(C98,'Fed DATA'!$B$7:$E$325,3,0)</f>
        <v>2.92E-2</v>
      </c>
      <c r="F98" s="38">
        <f>VLOOKUP(C98,'Fed DATA'!$B$7:$E$325,4,0)</f>
        <v>0.12889999999999999</v>
      </c>
      <c r="G98" s="38">
        <f>VLOOKUP(C98,'State DATA'!$B$7:$F$325,5,0)</f>
        <v>0.13489999999999999</v>
      </c>
    </row>
    <row r="99" spans="2:7" x14ac:dyDescent="0.25">
      <c r="B99" t="s">
        <v>671</v>
      </c>
      <c r="C99" t="s">
        <v>35</v>
      </c>
      <c r="D99" t="s">
        <v>36</v>
      </c>
      <c r="E99" s="38">
        <f>VLOOKUP(C99,'Fed DATA'!$B$7:$E$325,3,0)</f>
        <v>5.7700000000000001E-2</v>
      </c>
      <c r="F99" s="38">
        <f>VLOOKUP(C99,'Fed DATA'!$B$7:$E$325,4,0)</f>
        <v>0.17480000000000001</v>
      </c>
      <c r="G99" s="38">
        <f>VLOOKUP(C99,'State DATA'!$B$7:$F$325,5,0)</f>
        <v>0.19109999999999999</v>
      </c>
    </row>
    <row r="100" spans="2:7" x14ac:dyDescent="0.25">
      <c r="B100" t="s">
        <v>672</v>
      </c>
      <c r="C100" t="s">
        <v>413</v>
      </c>
      <c r="D100" t="s">
        <v>414</v>
      </c>
      <c r="E100" s="38">
        <f>VLOOKUP(C100,'Fed DATA'!$B$7:$E$325,3,0)</f>
        <v>3.3799999999999997E-2</v>
      </c>
      <c r="F100" s="38">
        <f>VLOOKUP(C100,'Fed DATA'!$B$7:$E$325,4,0)</f>
        <v>0.1115</v>
      </c>
      <c r="G100" s="38">
        <f>VLOOKUP(C100,'State DATA'!$B$7:$F$325,5,0)</f>
        <v>0.1181</v>
      </c>
    </row>
    <row r="101" spans="2:7" x14ac:dyDescent="0.25">
      <c r="B101" t="s">
        <v>669</v>
      </c>
      <c r="C101" t="s">
        <v>501</v>
      </c>
      <c r="D101" t="s">
        <v>502</v>
      </c>
      <c r="E101" s="38">
        <f>VLOOKUP(C101,'Fed DATA'!$B$7:$E$325,3,0)</f>
        <v>7.46E-2</v>
      </c>
      <c r="F101" s="38">
        <f>VLOOKUP(C101,'Fed DATA'!$B$7:$E$325,4,0)</f>
        <v>0.21290000000000001</v>
      </c>
      <c r="G101" s="38">
        <f>VLOOKUP(C101,'State DATA'!$B$7:$F$325,5,0)</f>
        <v>0.215</v>
      </c>
    </row>
    <row r="102" spans="2:7" x14ac:dyDescent="0.25">
      <c r="B102" t="s">
        <v>669</v>
      </c>
      <c r="C102" t="s">
        <v>609</v>
      </c>
      <c r="D102" t="s">
        <v>610</v>
      </c>
      <c r="E102" s="38">
        <f>VLOOKUP(C102,'Fed DATA'!$B$7:$E$325,3,0)</f>
        <v>6.0199999999999997E-2</v>
      </c>
      <c r="F102" s="38">
        <f>VLOOKUP(C102,'Fed DATA'!$B$7:$E$325,4,0)</f>
        <v>0.2455</v>
      </c>
      <c r="G102" s="38">
        <f>VLOOKUP(C102,'State DATA'!$B$7:$F$325,5,0)</f>
        <v>0.28460000000000002</v>
      </c>
    </row>
    <row r="103" spans="2:7" x14ac:dyDescent="0.25">
      <c r="B103" t="s">
        <v>673</v>
      </c>
      <c r="C103" t="s">
        <v>289</v>
      </c>
      <c r="D103" t="s">
        <v>290</v>
      </c>
      <c r="E103" s="38">
        <f>VLOOKUP(C103,'Fed DATA'!$B$7:$E$325,3,0)</f>
        <v>8.1799999999999998E-2</v>
      </c>
      <c r="F103" s="38">
        <f>VLOOKUP(C103,'Fed DATA'!$B$7:$E$325,4,0)</f>
        <v>0.30530000000000002</v>
      </c>
      <c r="G103" s="38">
        <f>VLOOKUP(C103,'State DATA'!$B$7:$F$325,5,0)</f>
        <v>0.29470000000000002</v>
      </c>
    </row>
    <row r="104" spans="2:7" x14ac:dyDescent="0.25">
      <c r="B104" t="s">
        <v>674</v>
      </c>
      <c r="C104" t="s">
        <v>295</v>
      </c>
      <c r="D104" t="s">
        <v>296</v>
      </c>
      <c r="E104" s="38">
        <f>VLOOKUP(C104,'Fed DATA'!$B$7:$E$325,3,0)</f>
        <v>2.1499999999999998E-2</v>
      </c>
      <c r="F104" s="38">
        <f>VLOOKUP(C104,'Fed DATA'!$B$7:$E$325,4,0)</f>
        <v>0.13900000000000001</v>
      </c>
      <c r="G104" s="38">
        <f>VLOOKUP(C104,'State DATA'!$B$7:$F$325,5,0)</f>
        <v>7.7299999999999994E-2</v>
      </c>
    </row>
    <row r="105" spans="2:7" x14ac:dyDescent="0.25">
      <c r="B105" t="s">
        <v>676</v>
      </c>
      <c r="C105" t="s">
        <v>155</v>
      </c>
      <c r="D105" t="s">
        <v>156</v>
      </c>
      <c r="E105" s="38">
        <f>VLOOKUP(C105,'Fed DATA'!$B$7:$E$325,3,0)</f>
        <v>5.8099999999999999E-2</v>
      </c>
      <c r="F105" s="38">
        <f>VLOOKUP(C105,'Fed DATA'!$B$7:$E$325,4,0)</f>
        <v>0.2361</v>
      </c>
      <c r="G105" s="38">
        <f>VLOOKUP(C105,'State DATA'!$B$7:$F$325,5,0)</f>
        <v>0.2286</v>
      </c>
    </row>
    <row r="106" spans="2:7" x14ac:dyDescent="0.25">
      <c r="B106" t="s">
        <v>674</v>
      </c>
      <c r="C106" t="s">
        <v>635</v>
      </c>
      <c r="D106" t="s">
        <v>636</v>
      </c>
      <c r="E106" s="38">
        <f>VLOOKUP(C106,'Fed DATA'!$B$7:$E$325,3,0)</f>
        <v>7.5999999999999998E-2</v>
      </c>
      <c r="F106" s="38">
        <f>VLOOKUP(C106,'Fed DATA'!$B$7:$E$325,4,0)</f>
        <v>0.2419</v>
      </c>
      <c r="G106" s="38">
        <f>VLOOKUP(C106,'State DATA'!$B$7:$F$325,5,0)</f>
        <v>0.2127</v>
      </c>
    </row>
    <row r="107" spans="2:7" x14ac:dyDescent="0.25">
      <c r="B107" t="s">
        <v>674</v>
      </c>
      <c r="C107" t="s">
        <v>643</v>
      </c>
      <c r="D107" t="s">
        <v>644</v>
      </c>
      <c r="E107" s="38">
        <f>VLOOKUP(C107,'Fed DATA'!$B$7:$E$325,3,0)</f>
        <v>4.0399999999999998E-2</v>
      </c>
      <c r="F107" s="38">
        <f>VLOOKUP(C107,'Fed DATA'!$B$7:$E$325,4,0)</f>
        <v>0.16669999999999999</v>
      </c>
      <c r="G107" s="38">
        <f>VLOOKUP(C107,'State DATA'!$B$7:$F$325,5,0)</f>
        <v>0.16539999999999999</v>
      </c>
    </row>
    <row r="108" spans="2:7" x14ac:dyDescent="0.25">
      <c r="B108" t="s">
        <v>670</v>
      </c>
      <c r="C108" t="s">
        <v>483</v>
      </c>
      <c r="D108" t="s">
        <v>484</v>
      </c>
      <c r="E108" s="38">
        <f>VLOOKUP(C108,'Fed DATA'!$B$7:$E$325,3,0)</f>
        <v>2.63E-2</v>
      </c>
      <c r="F108" s="38">
        <f>VLOOKUP(C108,'Fed DATA'!$B$7:$E$325,4,0)</f>
        <v>0.14460000000000001</v>
      </c>
      <c r="G108" s="38">
        <f>VLOOKUP(C108,'State DATA'!$B$7:$F$325,5,0)</f>
        <v>0.15010000000000001</v>
      </c>
    </row>
    <row r="109" spans="2:7" x14ac:dyDescent="0.25">
      <c r="B109" t="s">
        <v>668</v>
      </c>
      <c r="C109" t="s">
        <v>345</v>
      </c>
      <c r="D109" t="s">
        <v>346</v>
      </c>
      <c r="E109" s="38">
        <f>VLOOKUP(C109,'Fed DATA'!$B$7:$E$325,3,0)</f>
        <v>0.1479</v>
      </c>
      <c r="F109" s="38">
        <f>VLOOKUP(C109,'Fed DATA'!$B$7:$E$325,4,0)</f>
        <v>0.34739999999999999</v>
      </c>
      <c r="G109" s="38">
        <f>VLOOKUP(C109,'State DATA'!$B$7:$F$325,5,0)</f>
        <v>0.30559999999999998</v>
      </c>
    </row>
    <row r="110" spans="2:7" x14ac:dyDescent="0.25">
      <c r="B110" t="s">
        <v>669</v>
      </c>
      <c r="C110" t="s">
        <v>491</v>
      </c>
      <c r="D110" t="s">
        <v>492</v>
      </c>
      <c r="E110" s="38">
        <f>VLOOKUP(C110,'Fed DATA'!$B$7:$E$325,3,0)</f>
        <v>0.1014</v>
      </c>
      <c r="F110" s="38">
        <f>VLOOKUP(C110,'Fed DATA'!$B$7:$E$325,4,0)</f>
        <v>0.3332</v>
      </c>
      <c r="G110" s="38">
        <f>VLOOKUP(C110,'State DATA'!$B$7:$F$325,5,0)</f>
        <v>0.38869999999999999</v>
      </c>
    </row>
    <row r="111" spans="2:7" x14ac:dyDescent="0.25">
      <c r="B111" t="s">
        <v>673</v>
      </c>
      <c r="C111" t="s">
        <v>75</v>
      </c>
      <c r="D111" t="s">
        <v>76</v>
      </c>
      <c r="E111" s="38">
        <f>VLOOKUP(C111,'Fed DATA'!$B$7:$E$325,3,0)</f>
        <v>5.9799999999999999E-2</v>
      </c>
      <c r="F111" s="38">
        <f>VLOOKUP(C111,'Fed DATA'!$B$7:$E$325,4,0)</f>
        <v>0.3226</v>
      </c>
      <c r="G111" s="38">
        <f>VLOOKUP(C111,'State DATA'!$B$7:$F$325,5,0)</f>
        <v>0.2903</v>
      </c>
    </row>
    <row r="112" spans="2:7" x14ac:dyDescent="0.25">
      <c r="B112" t="s">
        <v>668</v>
      </c>
      <c r="C112" t="s">
        <v>555</v>
      </c>
      <c r="D112" t="s">
        <v>556</v>
      </c>
      <c r="E112" s="38">
        <f>VLOOKUP(C112,'Fed DATA'!$B$7:$E$325,3,0)</f>
        <v>3.0499999999999999E-2</v>
      </c>
      <c r="F112" s="38">
        <f>VLOOKUP(C112,'Fed DATA'!$B$7:$E$325,4,0)</f>
        <v>0.2147</v>
      </c>
      <c r="G112" s="38">
        <f>VLOOKUP(C112,'State DATA'!$B$7:$F$325,5,0)</f>
        <v>0.23749999999999999</v>
      </c>
    </row>
    <row r="113" spans="2:7" x14ac:dyDescent="0.25">
      <c r="B113" t="s">
        <v>669</v>
      </c>
      <c r="C113" t="s">
        <v>339</v>
      </c>
      <c r="D113" t="s">
        <v>340</v>
      </c>
      <c r="E113" s="38">
        <f>VLOOKUP(C113,'Fed DATA'!$B$7:$E$325,3,0)</f>
        <v>4.6699999999999998E-2</v>
      </c>
      <c r="F113" s="38">
        <f>VLOOKUP(C113,'Fed DATA'!$B$7:$E$325,4,0)</f>
        <v>0.2001</v>
      </c>
      <c r="G113" s="38">
        <f>VLOOKUP(C113,'State DATA'!$B$7:$F$325,5,0)</f>
        <v>0.2021</v>
      </c>
    </row>
    <row r="114" spans="2:7" x14ac:dyDescent="0.25">
      <c r="B114" t="s">
        <v>674</v>
      </c>
      <c r="C114" t="s">
        <v>641</v>
      </c>
      <c r="D114" t="s">
        <v>642</v>
      </c>
      <c r="E114" s="38">
        <f>VLOOKUP(C114,'Fed DATA'!$B$7:$E$325,3,0)</f>
        <v>5.7299999999999997E-2</v>
      </c>
      <c r="F114" s="38">
        <f>VLOOKUP(C114,'Fed DATA'!$B$7:$E$325,4,0)</f>
        <v>0.2233</v>
      </c>
      <c r="G114" s="38">
        <f>VLOOKUP(C114,'State DATA'!$B$7:$F$325,5,0)</f>
        <v>0.20480000000000001</v>
      </c>
    </row>
    <row r="115" spans="2:7" x14ac:dyDescent="0.25">
      <c r="B115" t="s">
        <v>672</v>
      </c>
      <c r="C115" t="s">
        <v>207</v>
      </c>
      <c r="D115" t="s">
        <v>208</v>
      </c>
      <c r="E115" s="38">
        <f>VLOOKUP(C115,'Fed DATA'!$B$7:$E$325,3,0)</f>
        <v>4.5499999999999999E-2</v>
      </c>
      <c r="F115" s="38">
        <f>VLOOKUP(C115,'Fed DATA'!$B$7:$E$325,4,0)</f>
        <v>0.15659999999999999</v>
      </c>
      <c r="G115" s="38">
        <f>VLOOKUP(C115,'State DATA'!$B$7:$F$325,5,0)</f>
        <v>0.15229999999999999</v>
      </c>
    </row>
    <row r="116" spans="2:7" x14ac:dyDescent="0.25">
      <c r="B116" t="s">
        <v>673</v>
      </c>
      <c r="C116" t="s">
        <v>71</v>
      </c>
      <c r="D116" t="s">
        <v>72</v>
      </c>
      <c r="E116" s="38">
        <f>VLOOKUP(C116,'Fed DATA'!$B$7:$E$325,3,0)</f>
        <v>3.4700000000000002E-2</v>
      </c>
      <c r="F116" s="38">
        <f>VLOOKUP(C116,'Fed DATA'!$B$7:$E$325,4,0)</f>
        <v>0.13270000000000001</v>
      </c>
      <c r="G116" s="38">
        <f>VLOOKUP(C116,'State DATA'!$B$7:$F$325,5,0)</f>
        <v>0.1875</v>
      </c>
    </row>
    <row r="117" spans="2:7" x14ac:dyDescent="0.25">
      <c r="B117" t="s">
        <v>668</v>
      </c>
      <c r="C117" t="s">
        <v>355</v>
      </c>
      <c r="D117" t="s">
        <v>356</v>
      </c>
      <c r="E117" s="38">
        <f>VLOOKUP(C117,'Fed DATA'!$B$7:$E$325,3,0)</f>
        <v>8.09E-2</v>
      </c>
      <c r="F117" s="38">
        <f>VLOOKUP(C117,'Fed DATA'!$B$7:$E$325,4,0)</f>
        <v>0.2369</v>
      </c>
      <c r="G117" s="38">
        <f>VLOOKUP(C117,'State DATA'!$B$7:$F$325,5,0)</f>
        <v>0.2397</v>
      </c>
    </row>
    <row r="118" spans="2:7" x14ac:dyDescent="0.25">
      <c r="B118" t="s">
        <v>668</v>
      </c>
      <c r="C118" t="s">
        <v>159</v>
      </c>
      <c r="D118" t="s">
        <v>160</v>
      </c>
      <c r="E118" s="38">
        <f>VLOOKUP(C118,'Fed DATA'!$B$7:$E$325,3,0)</f>
        <v>2.29E-2</v>
      </c>
      <c r="F118" s="38">
        <f>VLOOKUP(C118,'Fed DATA'!$B$7:$E$325,4,0)</f>
        <v>0.16600000000000001</v>
      </c>
      <c r="G118" s="38">
        <f>VLOOKUP(C118,'State DATA'!$B$7:$F$325,5,0)</f>
        <v>0.19400000000000001</v>
      </c>
    </row>
    <row r="119" spans="2:7" s="14" customFormat="1" x14ac:dyDescent="0.25">
      <c r="B119" s="14" t="s">
        <v>677</v>
      </c>
      <c r="C119" s="14" t="s">
        <v>253</v>
      </c>
      <c r="D119" s="39" t="s">
        <v>254</v>
      </c>
      <c r="E119" s="40">
        <v>3.7499999999999999E-2</v>
      </c>
      <c r="F119" s="40">
        <v>0.15049999999999999</v>
      </c>
      <c r="G119" s="40">
        <v>0.15260000000000001</v>
      </c>
    </row>
    <row r="120" spans="2:7" s="14" customFormat="1" x14ac:dyDescent="0.25">
      <c r="B120" s="14" t="s">
        <v>677</v>
      </c>
      <c r="C120" s="14" t="s">
        <v>425</v>
      </c>
      <c r="D120" t="s">
        <v>426</v>
      </c>
      <c r="E120" s="38">
        <f>VLOOKUP(C120,'Fed DATA'!$B$7:$E$325,3,0)</f>
        <v>4.6699999999999998E-2</v>
      </c>
      <c r="F120" s="38">
        <f>VLOOKUP(C120,'Fed DATA'!$B$7:$E$325,4,0)</f>
        <v>0.4521</v>
      </c>
      <c r="G120" s="38">
        <f>VLOOKUP(C120,'State DATA'!$B$7:$F$325,5,0)</f>
        <v>0.30309999999999998</v>
      </c>
    </row>
    <row r="121" spans="2:7" x14ac:dyDescent="0.25">
      <c r="B121" t="s">
        <v>677</v>
      </c>
      <c r="C121" t="s">
        <v>247</v>
      </c>
      <c r="D121" t="s">
        <v>248</v>
      </c>
      <c r="E121" s="38">
        <f>VLOOKUP(C121,'Fed DATA'!$B$7:$E$325,3,0)</f>
        <v>9.4600000000000004E-2</v>
      </c>
      <c r="F121" s="38">
        <f>VLOOKUP(C121,'Fed DATA'!$B$7:$E$325,4,0)</f>
        <v>0.22900000000000001</v>
      </c>
      <c r="G121" s="38">
        <f>VLOOKUP(C121,'State DATA'!$B$7:$F$325,5,0)</f>
        <v>0.28639999999999999</v>
      </c>
    </row>
    <row r="122" spans="2:7" s="14" customFormat="1" x14ac:dyDescent="0.25">
      <c r="B122" s="14" t="s">
        <v>677</v>
      </c>
      <c r="C122" s="14" t="s">
        <v>249</v>
      </c>
      <c r="D122" t="s">
        <v>250</v>
      </c>
      <c r="E122" s="38">
        <f>VLOOKUP(C122,'Fed DATA'!$B$7:$E$325,3,0)</f>
        <v>7.9200000000000007E-2</v>
      </c>
      <c r="F122" s="38">
        <f>VLOOKUP(C122,'Fed DATA'!$B$7:$E$325,4,0)</f>
        <v>0.27289999999999998</v>
      </c>
      <c r="G122" s="38">
        <f>VLOOKUP(C122,'State DATA'!$B$7:$F$325,5,0)</f>
        <v>0.27189999999999998</v>
      </c>
    </row>
    <row r="123" spans="2:7" x14ac:dyDescent="0.25">
      <c r="B123" t="s">
        <v>669</v>
      </c>
      <c r="C123" t="s">
        <v>123</v>
      </c>
      <c r="D123" t="s">
        <v>124</v>
      </c>
      <c r="E123" s="38">
        <f>VLOOKUP(C123,'Fed DATA'!$B$7:$E$325,3,0)</f>
        <v>8.3299999999999999E-2</v>
      </c>
      <c r="F123" s="38">
        <f>VLOOKUP(C123,'Fed DATA'!$B$7:$E$325,4,0)</f>
        <v>0.39379999999999998</v>
      </c>
      <c r="G123" s="38">
        <f>VLOOKUP(C123,'State DATA'!$B$7:$F$325,5,0)</f>
        <v>0.46970000000000001</v>
      </c>
    </row>
    <row r="124" spans="2:7" x14ac:dyDescent="0.25">
      <c r="B124" t="s">
        <v>670</v>
      </c>
      <c r="C124" t="s">
        <v>471</v>
      </c>
      <c r="D124" t="s">
        <v>472</v>
      </c>
      <c r="E124" s="38">
        <f>VLOOKUP(C124,'Fed DATA'!$B$7:$E$325,3,0)</f>
        <v>0.26740000000000003</v>
      </c>
      <c r="F124" s="38">
        <f>VLOOKUP(C124,'Fed DATA'!$B$7:$E$325,4,0)</f>
        <v>0.49020000000000002</v>
      </c>
      <c r="G124" s="38">
        <f>VLOOKUP(C124,'State DATA'!$B$7:$F$325,5,0)</f>
        <v>0.45779999999999998</v>
      </c>
    </row>
    <row r="125" spans="2:7" x14ac:dyDescent="0.25">
      <c r="B125" t="s">
        <v>669</v>
      </c>
      <c r="C125" t="s">
        <v>519</v>
      </c>
      <c r="D125" t="s">
        <v>678</v>
      </c>
      <c r="E125" s="38">
        <f>VLOOKUP(C125,'Fed DATA'!$B$7:$E$325,3,0)</f>
        <v>0.14280000000000001</v>
      </c>
      <c r="F125" s="38">
        <f>VLOOKUP(C125,'Fed DATA'!$B$7:$E$325,4,0)</f>
        <v>0.45350000000000001</v>
      </c>
      <c r="G125" s="38">
        <f>VLOOKUP(C125,'State DATA'!$B$7:$F$325,5,0)</f>
        <v>0.49909999999999999</v>
      </c>
    </row>
    <row r="126" spans="2:7" x14ac:dyDescent="0.25">
      <c r="B126" t="s">
        <v>672</v>
      </c>
      <c r="C126" t="s">
        <v>227</v>
      </c>
      <c r="D126" t="s">
        <v>228</v>
      </c>
      <c r="E126" s="38">
        <f>VLOOKUP(C126,'Fed DATA'!$B$7:$E$325,3,0)</f>
        <v>1.46E-2</v>
      </c>
      <c r="F126" s="38">
        <f>VLOOKUP(C126,'Fed DATA'!$B$7:$E$325,4,0)</f>
        <v>0.12139999999999999</v>
      </c>
      <c r="G126" s="38">
        <f>VLOOKUP(C126,'State DATA'!$B$7:$F$325,5,0)</f>
        <v>0.14169999999999999</v>
      </c>
    </row>
    <row r="127" spans="2:7" x14ac:dyDescent="0.25">
      <c r="B127" t="s">
        <v>671</v>
      </c>
      <c r="C127" t="s">
        <v>133</v>
      </c>
      <c r="D127" t="s">
        <v>134</v>
      </c>
      <c r="E127" s="38">
        <f>VLOOKUP(C127,'Fed DATA'!$B$7:$E$325,3,0)</f>
        <v>8.3000000000000004E-2</v>
      </c>
      <c r="F127" s="38">
        <f>VLOOKUP(C127,'Fed DATA'!$B$7:$E$325,4,0)</f>
        <v>0.28050000000000003</v>
      </c>
      <c r="G127" s="38">
        <f>VLOOKUP(C127,'State DATA'!$B$7:$F$325,5,0)</f>
        <v>0.31640000000000001</v>
      </c>
    </row>
    <row r="128" spans="2:7" x14ac:dyDescent="0.25">
      <c r="B128" t="s">
        <v>673</v>
      </c>
      <c r="C128" t="s">
        <v>99</v>
      </c>
      <c r="D128" t="s">
        <v>100</v>
      </c>
      <c r="E128" s="38">
        <f>VLOOKUP(C128,'Fed DATA'!$B$7:$E$325,3,0)</f>
        <v>5.11E-2</v>
      </c>
      <c r="F128" s="38">
        <f>VLOOKUP(C128,'Fed DATA'!$B$7:$E$325,4,0)</f>
        <v>0.20730000000000001</v>
      </c>
      <c r="G128" s="38">
        <f>VLOOKUP(C128,'State DATA'!$B$7:$F$325,5,0)</f>
        <v>0.20130000000000001</v>
      </c>
    </row>
    <row r="129" spans="2:7" x14ac:dyDescent="0.25">
      <c r="B129" t="s">
        <v>669</v>
      </c>
      <c r="C129" t="s">
        <v>117</v>
      </c>
      <c r="D129" t="s">
        <v>118</v>
      </c>
      <c r="E129" s="38">
        <f>VLOOKUP(C129,'Fed DATA'!$B$7:$E$325,3,0)</f>
        <v>3.78E-2</v>
      </c>
      <c r="F129" s="38">
        <f>VLOOKUP(C129,'Fed DATA'!$B$7:$E$325,4,0)</f>
        <v>0.16719999999999999</v>
      </c>
      <c r="G129" s="38">
        <f>VLOOKUP(C129,'State DATA'!$B$7:$F$325,5,0)</f>
        <v>0.30780000000000002</v>
      </c>
    </row>
    <row r="130" spans="2:7" x14ac:dyDescent="0.25">
      <c r="B130" t="s">
        <v>673</v>
      </c>
      <c r="C130" t="s">
        <v>103</v>
      </c>
      <c r="D130" t="s">
        <v>104</v>
      </c>
      <c r="E130" s="38">
        <f>VLOOKUP(C130,'Fed DATA'!$B$7:$E$325,3,0)</f>
        <v>3.3300000000000003E-2</v>
      </c>
      <c r="F130" s="38">
        <f>VLOOKUP(C130,'Fed DATA'!$B$7:$E$325,4,0)</f>
        <v>0.1532</v>
      </c>
      <c r="G130" s="38">
        <f>VLOOKUP(C130,'State DATA'!$B$7:$F$325,5,0)</f>
        <v>0.16569999999999999</v>
      </c>
    </row>
    <row r="131" spans="2:7" x14ac:dyDescent="0.25">
      <c r="B131" t="s">
        <v>671</v>
      </c>
      <c r="C131" t="s">
        <v>29</v>
      </c>
      <c r="D131" t="s">
        <v>30</v>
      </c>
      <c r="E131" s="38">
        <f>VLOOKUP(C131,'Fed DATA'!$B$7:$E$325,3,0)</f>
        <v>5.0099999999999999E-2</v>
      </c>
      <c r="F131" s="38">
        <f>VLOOKUP(C131,'Fed DATA'!$B$7:$E$325,4,0)</f>
        <v>0.14430000000000001</v>
      </c>
      <c r="G131" s="38">
        <f>VLOOKUP(C131,'State DATA'!$B$7:$F$325,5,0)</f>
        <v>0.12920000000000001</v>
      </c>
    </row>
    <row r="132" spans="2:7" x14ac:dyDescent="0.25">
      <c r="B132" t="s">
        <v>672</v>
      </c>
      <c r="C132" t="s">
        <v>233</v>
      </c>
      <c r="D132" t="s">
        <v>234</v>
      </c>
      <c r="E132" s="38">
        <f>VLOOKUP(C132,'Fed DATA'!$B$7:$E$325,3,0)</f>
        <v>3.5999999999999997E-2</v>
      </c>
      <c r="F132" s="38">
        <f>VLOOKUP(C132,'Fed DATA'!$B$7:$E$325,4,0)</f>
        <v>0.11749999999999999</v>
      </c>
      <c r="G132" s="38">
        <f>VLOOKUP(C132,'State DATA'!$B$7:$F$325,5,0)</f>
        <v>0.13880000000000001</v>
      </c>
    </row>
    <row r="133" spans="2:7" x14ac:dyDescent="0.25">
      <c r="B133" t="s">
        <v>669</v>
      </c>
      <c r="C133" t="s">
        <v>543</v>
      </c>
      <c r="D133" t="s">
        <v>544</v>
      </c>
      <c r="E133" s="38">
        <f>VLOOKUP(C133,'Fed DATA'!$B$7:$E$325,3,0)</f>
        <v>4.1099999999999998E-2</v>
      </c>
      <c r="F133" s="38">
        <f>VLOOKUP(C133,'Fed DATA'!$B$7:$E$325,4,0)</f>
        <v>0.1651</v>
      </c>
      <c r="G133" s="38">
        <f>VLOOKUP(C133,'State DATA'!$B$7:$F$325,5,0)</f>
        <v>0.1885</v>
      </c>
    </row>
    <row r="134" spans="2:7" x14ac:dyDescent="0.25">
      <c r="B134" t="s">
        <v>671</v>
      </c>
      <c r="C134" t="s">
        <v>33</v>
      </c>
      <c r="D134" t="s">
        <v>34</v>
      </c>
      <c r="E134" s="38">
        <v>2.1299999999999999E-2</v>
      </c>
      <c r="F134" s="38">
        <v>0.24729999999999999</v>
      </c>
      <c r="G134" s="38">
        <f>VLOOKUP(C134,'State DATA'!$B$7:$F$325,5,0)</f>
        <v>0.20669999999999999</v>
      </c>
    </row>
    <row r="135" spans="2:7" x14ac:dyDescent="0.25">
      <c r="B135" t="s">
        <v>674</v>
      </c>
      <c r="C135" t="s">
        <v>277</v>
      </c>
      <c r="D135" t="s">
        <v>278</v>
      </c>
      <c r="E135" s="38">
        <f>VLOOKUP(C135,'Fed DATA'!$B$7:$E$325,3,0)</f>
        <v>4.2000000000000003E-2</v>
      </c>
      <c r="F135" s="38">
        <f>VLOOKUP(C135,'Fed DATA'!$B$7:$E$325,4,0)</f>
        <v>0.25230000000000002</v>
      </c>
      <c r="G135" s="38">
        <f>VLOOKUP(C135,'State DATA'!$B$7:$F$325,5,0)</f>
        <v>0.27150000000000002</v>
      </c>
    </row>
    <row r="136" spans="2:7" x14ac:dyDescent="0.25">
      <c r="B136" t="s">
        <v>673</v>
      </c>
      <c r="C136" t="s">
        <v>291</v>
      </c>
      <c r="D136" t="s">
        <v>292</v>
      </c>
      <c r="E136" s="38">
        <f>VLOOKUP(C136,'Fed DATA'!$B$7:$E$325,3,0)</f>
        <v>1.34E-2</v>
      </c>
      <c r="F136" s="38">
        <f>VLOOKUP(C136,'Fed DATA'!$B$7:$E$325,4,0)</f>
        <v>0.34689999999999999</v>
      </c>
      <c r="G136" s="38">
        <f>VLOOKUP(C136,'State DATA'!$B$7:$F$325,5,0)</f>
        <v>0.34360000000000002</v>
      </c>
    </row>
    <row r="137" spans="2:7" x14ac:dyDescent="0.25">
      <c r="B137" t="s">
        <v>670</v>
      </c>
      <c r="C137" t="s">
        <v>445</v>
      </c>
      <c r="D137" t="s">
        <v>446</v>
      </c>
      <c r="E137" s="38">
        <f>VLOOKUP(C137,'Fed DATA'!$B$7:$E$325,3,0)</f>
        <v>6.4500000000000002E-2</v>
      </c>
      <c r="F137" s="38">
        <f>VLOOKUP(C137,'Fed DATA'!$B$7:$E$325,4,0)</f>
        <v>0.1928</v>
      </c>
      <c r="G137" s="38">
        <f>VLOOKUP(C137,'State DATA'!$B$7:$F$325,5,0)</f>
        <v>0.2112</v>
      </c>
    </row>
    <row r="138" spans="2:7" x14ac:dyDescent="0.25">
      <c r="B138" t="s">
        <v>673</v>
      </c>
      <c r="C138" t="s">
        <v>73</v>
      </c>
      <c r="D138" t="s">
        <v>74</v>
      </c>
      <c r="E138" s="38">
        <f>VLOOKUP(C138,'Fed DATA'!$B$7:$E$325,3,0)</f>
        <v>1.9199999999999998E-2</v>
      </c>
      <c r="F138" s="38">
        <f>VLOOKUP(C138,'Fed DATA'!$B$7:$E$325,4,0)</f>
        <v>0.18240000000000001</v>
      </c>
      <c r="G138" s="38">
        <f>VLOOKUP(C138,'State DATA'!$B$7:$F$325,5,0)</f>
        <v>0.18790000000000001</v>
      </c>
    </row>
    <row r="139" spans="2:7" x14ac:dyDescent="0.25">
      <c r="B139" t="s">
        <v>669</v>
      </c>
      <c r="C139" t="s">
        <v>597</v>
      </c>
      <c r="D139" t="s">
        <v>598</v>
      </c>
      <c r="E139" s="38">
        <f>VLOOKUP(C139,'Fed DATA'!$B$7:$E$325,3,0)</f>
        <v>7.0599999999999996E-2</v>
      </c>
      <c r="F139" s="38">
        <f>VLOOKUP(C139,'Fed DATA'!$B$7:$E$325,4,0)</f>
        <v>0.32090000000000002</v>
      </c>
      <c r="G139" s="38">
        <f>VLOOKUP(C139,'State DATA'!$B$7:$F$325,5,0)</f>
        <v>0.28349999999999997</v>
      </c>
    </row>
    <row r="140" spans="2:7" x14ac:dyDescent="0.25">
      <c r="B140" t="s">
        <v>676</v>
      </c>
      <c r="C140" t="s">
        <v>47</v>
      </c>
      <c r="D140" t="s">
        <v>48</v>
      </c>
      <c r="E140" s="38">
        <f>VLOOKUP(C140,'Fed DATA'!$B$7:$E$325,3,0)</f>
        <v>3.6700000000000003E-2</v>
      </c>
      <c r="F140" s="38">
        <f>VLOOKUP(C140,'Fed DATA'!$B$7:$E$325,4,0)</f>
        <v>0.1827</v>
      </c>
      <c r="G140" s="38">
        <f>VLOOKUP(C140,'State DATA'!$B$7:$F$325,5,0)</f>
        <v>0.17929999999999999</v>
      </c>
    </row>
    <row r="141" spans="2:7" x14ac:dyDescent="0.25">
      <c r="B141" t="s">
        <v>670</v>
      </c>
      <c r="C141" t="s">
        <v>461</v>
      </c>
      <c r="D141" t="s">
        <v>462</v>
      </c>
      <c r="E141" s="38">
        <f>VLOOKUP(C141,'Fed DATA'!$B$7:$E$325,3,0)</f>
        <v>3.6499999999999998E-2</v>
      </c>
      <c r="F141" s="38">
        <f>VLOOKUP(C141,'Fed DATA'!$B$7:$E$325,4,0)</f>
        <v>0.13420000000000001</v>
      </c>
      <c r="G141" s="38">
        <f>VLOOKUP(C141,'State DATA'!$B$7:$F$325,5,0)</f>
        <v>0.13730000000000001</v>
      </c>
    </row>
    <row r="142" spans="2:7" x14ac:dyDescent="0.25">
      <c r="B142" t="s">
        <v>672</v>
      </c>
      <c r="C142" t="s">
        <v>231</v>
      </c>
      <c r="D142" t="s">
        <v>232</v>
      </c>
      <c r="E142" s="38">
        <f>VLOOKUP(C142,'Fed DATA'!$B$7:$E$325,3,0)</f>
        <v>2.2499999999999999E-2</v>
      </c>
      <c r="F142" s="38">
        <f>VLOOKUP(C142,'Fed DATA'!$B$7:$E$325,4,0)</f>
        <v>0.1031</v>
      </c>
      <c r="G142" s="38">
        <f>VLOOKUP(C142,'State DATA'!$B$7:$F$325,5,0)</f>
        <v>0.1221</v>
      </c>
    </row>
    <row r="143" spans="2:7" x14ac:dyDescent="0.25">
      <c r="B143" t="s">
        <v>670</v>
      </c>
      <c r="C143" t="s">
        <v>477</v>
      </c>
      <c r="D143" t="s">
        <v>478</v>
      </c>
      <c r="E143" s="38">
        <f>VLOOKUP(C143,'Fed DATA'!$B$7:$E$325,3,0)</f>
        <v>4.2700000000000002E-2</v>
      </c>
      <c r="F143" s="38">
        <f>VLOOKUP(C143,'Fed DATA'!$B$7:$E$325,4,0)</f>
        <v>0.1454</v>
      </c>
      <c r="G143" s="38">
        <f>VLOOKUP(C143,'State DATA'!$B$7:$F$325,5,0)</f>
        <v>0.15909999999999999</v>
      </c>
    </row>
    <row r="144" spans="2:7" x14ac:dyDescent="0.25">
      <c r="B144" t="s">
        <v>669</v>
      </c>
      <c r="C144" t="s">
        <v>599</v>
      </c>
      <c r="D144" t="s">
        <v>600</v>
      </c>
      <c r="E144" s="38">
        <f>VLOOKUP(C144,'Fed DATA'!$B$7:$E$325,3,0)</f>
        <v>0.1623</v>
      </c>
      <c r="F144" s="38">
        <f>VLOOKUP(C144,'Fed DATA'!$B$7:$E$325,4,0)</f>
        <v>0.53659999999999997</v>
      </c>
      <c r="G144" s="38">
        <f>VLOOKUP(C144,'State DATA'!$B$7:$F$325,5,0)</f>
        <v>0.43790000000000001</v>
      </c>
    </row>
    <row r="145" spans="2:7" x14ac:dyDescent="0.25">
      <c r="B145" t="s">
        <v>669</v>
      </c>
      <c r="C145" t="s">
        <v>507</v>
      </c>
      <c r="D145" t="s">
        <v>508</v>
      </c>
      <c r="E145" s="38">
        <f>VLOOKUP(C145,'Fed DATA'!$B$7:$E$325,3,0)</f>
        <v>2.2599999999999999E-2</v>
      </c>
      <c r="F145" s="38">
        <f>VLOOKUP(C145,'Fed DATA'!$B$7:$E$325,4,0)</f>
        <v>0.2349</v>
      </c>
      <c r="G145" s="38">
        <f>VLOOKUP(C145,'State DATA'!$B$7:$F$325,5,0)</f>
        <v>0.2424</v>
      </c>
    </row>
    <row r="146" spans="2:7" x14ac:dyDescent="0.25">
      <c r="B146" t="s">
        <v>669</v>
      </c>
      <c r="C146" t="s">
        <v>21</v>
      </c>
      <c r="D146" t="s">
        <v>22</v>
      </c>
      <c r="E146" s="38">
        <f>VLOOKUP(C146,'Fed DATA'!$B$7:$E$325,3,0)</f>
        <v>4.4600000000000001E-2</v>
      </c>
      <c r="F146" s="38">
        <f>VLOOKUP(C146,'Fed DATA'!$B$7:$E$325,4,0)</f>
        <v>0.1749</v>
      </c>
      <c r="G146" s="38">
        <f>VLOOKUP(C146,'State DATA'!$B$7:$F$325,5,0)</f>
        <v>0.1928</v>
      </c>
    </row>
    <row r="147" spans="2:7" x14ac:dyDescent="0.25">
      <c r="B147" t="s">
        <v>673</v>
      </c>
      <c r="C147" t="s">
        <v>93</v>
      </c>
      <c r="D147" t="s">
        <v>94</v>
      </c>
      <c r="E147" s="38">
        <f>VLOOKUP(C147,'Fed DATA'!$B$7:$E$325,3,0)</f>
        <v>4.65E-2</v>
      </c>
      <c r="F147" s="38">
        <f>VLOOKUP(C147,'Fed DATA'!$B$7:$E$325,4,0)</f>
        <v>0.1779</v>
      </c>
      <c r="G147" s="38">
        <f>VLOOKUP(C147,'State DATA'!$B$7:$F$325,5,0)</f>
        <v>0.16919999999999999</v>
      </c>
    </row>
    <row r="148" spans="2:7" x14ac:dyDescent="0.25">
      <c r="B148" t="s">
        <v>669</v>
      </c>
      <c r="C148" t="s">
        <v>531</v>
      </c>
      <c r="D148" t="s">
        <v>532</v>
      </c>
      <c r="E148" s="38">
        <f>VLOOKUP(C148,'Fed DATA'!$B$7:$E$325,3,0)</f>
        <v>0.12670000000000001</v>
      </c>
      <c r="F148" s="38">
        <f>VLOOKUP(C148,'Fed DATA'!$B$7:$E$325,4,0)</f>
        <v>0.31080000000000002</v>
      </c>
      <c r="G148" s="38">
        <f>VLOOKUP(C148,'State DATA'!$B$7:$F$325,5,0)</f>
        <v>0.30520000000000003</v>
      </c>
    </row>
    <row r="149" spans="2:7" x14ac:dyDescent="0.25">
      <c r="B149" t="s">
        <v>670</v>
      </c>
      <c r="C149" t="s">
        <v>433</v>
      </c>
      <c r="D149" t="s">
        <v>434</v>
      </c>
      <c r="E149" s="38">
        <f>VLOOKUP(C149,'Fed DATA'!$B$7:$E$325,3,0)</f>
        <v>9.4700000000000006E-2</v>
      </c>
      <c r="F149" s="38">
        <f>VLOOKUP(C149,'Fed DATA'!$B$7:$E$325,4,0)</f>
        <v>0.26819999999999999</v>
      </c>
      <c r="G149" s="38">
        <f>VLOOKUP(C149,'State DATA'!$B$7:$F$325,5,0)</f>
        <v>0.2611</v>
      </c>
    </row>
    <row r="150" spans="2:7" x14ac:dyDescent="0.25">
      <c r="B150" t="s">
        <v>677</v>
      </c>
      <c r="C150" t="s">
        <v>517</v>
      </c>
      <c r="D150" s="14" t="s">
        <v>518</v>
      </c>
      <c r="E150" s="38">
        <v>0</v>
      </c>
      <c r="F150" s="38">
        <f>VLOOKUP(C150,'Fed DATA'!$B$7:$E$325,4,0)</f>
        <v>0.67020000000000002</v>
      </c>
      <c r="G150" s="38">
        <f>VLOOKUP(C150,'State DATA'!$B$7:$F$325,5,0)</f>
        <v>0.60260000000000002</v>
      </c>
    </row>
    <row r="151" spans="2:7" x14ac:dyDescent="0.25">
      <c r="B151" t="s">
        <v>677</v>
      </c>
      <c r="C151" t="s">
        <v>595</v>
      </c>
      <c r="D151" t="s">
        <v>596</v>
      </c>
      <c r="E151" s="40">
        <v>3.7499999999999999E-2</v>
      </c>
      <c r="F151" s="40">
        <v>0.15049999999999999</v>
      </c>
      <c r="G151" s="40">
        <v>0.15260000000000001</v>
      </c>
    </row>
    <row r="152" spans="2:7" x14ac:dyDescent="0.25">
      <c r="B152" t="s">
        <v>673</v>
      </c>
      <c r="C152" t="s">
        <v>299</v>
      </c>
      <c r="D152" t="s">
        <v>300</v>
      </c>
      <c r="E152" s="38">
        <f>VLOOKUP(C152,'Fed DATA'!$B$7:$E$325,3,0)</f>
        <v>4.65E-2</v>
      </c>
      <c r="F152" s="38">
        <f>VLOOKUP(C152,'Fed DATA'!$B$7:$E$325,4,0)</f>
        <v>0.23549999999999999</v>
      </c>
      <c r="G152" s="38">
        <f>VLOOKUP(C152,'State DATA'!$B$7:$F$325,5,0)</f>
        <v>0.2225</v>
      </c>
    </row>
    <row r="153" spans="2:7" x14ac:dyDescent="0.25">
      <c r="B153" t="s">
        <v>670</v>
      </c>
      <c r="C153" t="s">
        <v>585</v>
      </c>
      <c r="D153" t="s">
        <v>586</v>
      </c>
      <c r="E153" s="38">
        <f>VLOOKUP(C153,'Fed DATA'!$B$7:$E$325,3,0)</f>
        <v>3.9399999999999998E-2</v>
      </c>
      <c r="F153" s="38">
        <f>VLOOKUP(C153,'Fed DATA'!$B$7:$E$325,4,0)</f>
        <v>0.15129999999999999</v>
      </c>
      <c r="G153" s="38">
        <f>VLOOKUP(C153,'State DATA'!$B$7:$F$325,5,0)</f>
        <v>0.1575</v>
      </c>
    </row>
    <row r="154" spans="2:7" x14ac:dyDescent="0.25">
      <c r="B154" t="s">
        <v>674</v>
      </c>
      <c r="C154" t="s">
        <v>633</v>
      </c>
      <c r="D154" t="s">
        <v>634</v>
      </c>
      <c r="E154" s="38">
        <f>VLOOKUP(C154,'Fed DATA'!$B$7:$E$325,3,0)</f>
        <v>6.8199999999999997E-2</v>
      </c>
      <c r="F154" s="38">
        <f>VLOOKUP(C154,'Fed DATA'!$B$7:$E$325,4,0)</f>
        <v>0.29709999999999998</v>
      </c>
      <c r="G154" s="38">
        <f>VLOOKUP(C154,'State DATA'!$B$7:$F$325,5,0)</f>
        <v>0.25090000000000001</v>
      </c>
    </row>
    <row r="155" spans="2:7" x14ac:dyDescent="0.25">
      <c r="B155" t="s">
        <v>676</v>
      </c>
      <c r="C155" t="s">
        <v>113</v>
      </c>
      <c r="D155" t="s">
        <v>114</v>
      </c>
      <c r="E155" s="38">
        <f>VLOOKUP(C155,'Fed DATA'!$B$7:$E$325,3,0)</f>
        <v>1.7999999999999999E-2</v>
      </c>
      <c r="F155" s="38">
        <f>VLOOKUP(C155,'Fed DATA'!$B$7:$E$325,4,0)</f>
        <v>0.2046</v>
      </c>
      <c r="G155" s="38">
        <f>VLOOKUP(C155,'State DATA'!$B$7:$F$325,5,0)</f>
        <v>0.31359999999999999</v>
      </c>
    </row>
    <row r="156" spans="2:7" x14ac:dyDescent="0.25">
      <c r="B156" t="s">
        <v>676</v>
      </c>
      <c r="C156" t="s">
        <v>41</v>
      </c>
      <c r="D156" t="s">
        <v>42</v>
      </c>
      <c r="E156" s="38">
        <f>VLOOKUP(C156,'Fed DATA'!$B$7:$E$325,3,0)</f>
        <v>4.7100000000000003E-2</v>
      </c>
      <c r="F156" s="38">
        <f>VLOOKUP(C156,'Fed DATA'!$B$7:$E$325,4,0)</f>
        <v>0.12909999999999999</v>
      </c>
      <c r="G156" s="38">
        <f>VLOOKUP(C156,'State DATA'!$B$7:$F$325,5,0)</f>
        <v>0.1762</v>
      </c>
    </row>
    <row r="157" spans="2:7" x14ac:dyDescent="0.25">
      <c r="B157" t="s">
        <v>668</v>
      </c>
      <c r="C157" t="s">
        <v>349</v>
      </c>
      <c r="D157" t="s">
        <v>350</v>
      </c>
      <c r="E157" s="38">
        <f>VLOOKUP(C157,'Fed DATA'!$B$7:$E$325,3,0)</f>
        <v>2.7699999999999999E-2</v>
      </c>
      <c r="F157" s="38">
        <f>VLOOKUP(C157,'Fed DATA'!$B$7:$E$325,4,0)</f>
        <v>0.1411</v>
      </c>
      <c r="G157" s="38">
        <f>VLOOKUP(C157,'State DATA'!$B$7:$F$325,5,0)</f>
        <v>0.1021</v>
      </c>
    </row>
    <row r="158" spans="2:7" x14ac:dyDescent="0.25">
      <c r="B158" t="s">
        <v>669</v>
      </c>
      <c r="C158" t="s">
        <v>539</v>
      </c>
      <c r="D158" t="s">
        <v>540</v>
      </c>
      <c r="E158" s="38">
        <f>VLOOKUP(C158,'Fed DATA'!$B$7:$E$325,3,0)</f>
        <v>3.8800000000000001E-2</v>
      </c>
      <c r="F158" s="38">
        <f>VLOOKUP(C158,'Fed DATA'!$B$7:$E$325,4,0)</f>
        <v>0.28399999999999997</v>
      </c>
      <c r="G158" s="38">
        <f>VLOOKUP(C158,'State DATA'!$B$7:$F$325,5,0)</f>
        <v>0.26869999999999999</v>
      </c>
    </row>
    <row r="159" spans="2:7" x14ac:dyDescent="0.25">
      <c r="B159" t="s">
        <v>670</v>
      </c>
      <c r="C159" t="s">
        <v>469</v>
      </c>
      <c r="D159" t="s">
        <v>470</v>
      </c>
      <c r="E159" s="38">
        <f>VLOOKUP(C159,'Fed DATA'!$B$7:$E$325,3,0)</f>
        <v>3.4099999999999998E-2</v>
      </c>
      <c r="F159" s="38">
        <f>VLOOKUP(C159,'Fed DATA'!$B$7:$E$325,4,0)</f>
        <v>0.15110000000000001</v>
      </c>
      <c r="G159" s="38">
        <f>VLOOKUP(C159,'State DATA'!$B$7:$F$325,5,0)</f>
        <v>0.1406</v>
      </c>
    </row>
    <row r="160" spans="2:7" x14ac:dyDescent="0.25">
      <c r="B160" t="s">
        <v>668</v>
      </c>
      <c r="C160" t="s">
        <v>163</v>
      </c>
      <c r="D160" t="s">
        <v>164</v>
      </c>
      <c r="E160" s="38">
        <f>VLOOKUP(C160,'Fed DATA'!$B$7:$E$325,3,0)</f>
        <v>4.3799999999999999E-2</v>
      </c>
      <c r="F160" s="38">
        <f>VLOOKUP(C160,'Fed DATA'!$B$7:$E$325,4,0)</f>
        <v>0.23499999999999999</v>
      </c>
      <c r="G160" s="38">
        <f>VLOOKUP(C160,'State DATA'!$B$7:$F$325,5,0)</f>
        <v>0.21160000000000001</v>
      </c>
    </row>
    <row r="161" spans="2:7" x14ac:dyDescent="0.25">
      <c r="B161" t="s">
        <v>669</v>
      </c>
      <c r="C161" t="s">
        <v>497</v>
      </c>
      <c r="D161" t="s">
        <v>498</v>
      </c>
      <c r="E161" s="38">
        <f>VLOOKUP(C161,'Fed DATA'!$B$7:$E$325,3,0)</f>
        <v>4.3799999999999999E-2</v>
      </c>
      <c r="F161" s="38">
        <f>VLOOKUP(C161,'Fed DATA'!$B$7:$E$325,4,0)</f>
        <v>0.15809999999999999</v>
      </c>
      <c r="G161" s="38">
        <f>VLOOKUP(C161,'State DATA'!$B$7:$F$325,5,0)</f>
        <v>0.16200000000000001</v>
      </c>
    </row>
    <row r="162" spans="2:7" x14ac:dyDescent="0.25">
      <c r="B162" t="s">
        <v>669</v>
      </c>
      <c r="C162" t="s">
        <v>495</v>
      </c>
      <c r="D162" t="s">
        <v>496</v>
      </c>
      <c r="E162" s="38">
        <f>VLOOKUP(C162,'Fed DATA'!$B$7:$E$325,3,0)</f>
        <v>3.8399999999999997E-2</v>
      </c>
      <c r="F162" s="38">
        <f>VLOOKUP(C162,'Fed DATA'!$B$7:$E$325,4,0)</f>
        <v>0.20910000000000001</v>
      </c>
      <c r="G162" s="38">
        <f>VLOOKUP(C162,'State DATA'!$B$7:$F$325,5,0)</f>
        <v>0.20219999999999999</v>
      </c>
    </row>
    <row r="163" spans="2:7" x14ac:dyDescent="0.25">
      <c r="B163" t="s">
        <v>672</v>
      </c>
      <c r="C163" t="s">
        <v>205</v>
      </c>
      <c r="D163" t="s">
        <v>206</v>
      </c>
      <c r="E163" s="38">
        <f>VLOOKUP(C163,'Fed DATA'!$B$7:$E$325,3,0)</f>
        <v>3.9300000000000002E-2</v>
      </c>
      <c r="F163" s="38">
        <f>VLOOKUP(C163,'Fed DATA'!$B$7:$E$325,4,0)</f>
        <v>0.20419999999999999</v>
      </c>
      <c r="G163" s="38">
        <f>VLOOKUP(C163,'State DATA'!$B$7:$F$325,5,0)</f>
        <v>0.1711</v>
      </c>
    </row>
    <row r="164" spans="2:7" x14ac:dyDescent="0.25">
      <c r="B164" t="s">
        <v>670</v>
      </c>
      <c r="C164" t="s">
        <v>587</v>
      </c>
      <c r="D164" t="s">
        <v>588</v>
      </c>
      <c r="E164" s="38">
        <f>VLOOKUP(C164,'Fed DATA'!$B$7:$E$325,3,0)</f>
        <v>4.9099999999999998E-2</v>
      </c>
      <c r="F164" s="38">
        <f>VLOOKUP(C164,'Fed DATA'!$B$7:$E$325,4,0)</f>
        <v>0.19359999999999999</v>
      </c>
      <c r="G164" s="38">
        <f>VLOOKUP(C164,'State DATA'!$B$7:$F$325,5,0)</f>
        <v>0.23719999999999999</v>
      </c>
    </row>
    <row r="165" spans="2:7" x14ac:dyDescent="0.25">
      <c r="B165" t="s">
        <v>676</v>
      </c>
      <c r="C165" t="s">
        <v>367</v>
      </c>
      <c r="D165" t="s">
        <v>368</v>
      </c>
      <c r="E165" s="38">
        <f>VLOOKUP(C165,'Fed DATA'!$B$7:$E$325,3,0)</f>
        <v>4.0599999999999997E-2</v>
      </c>
      <c r="F165" s="38">
        <f>VLOOKUP(C165,'Fed DATA'!$B$7:$E$325,4,0)</f>
        <v>0.27500000000000002</v>
      </c>
      <c r="G165" s="38">
        <f>VLOOKUP(C165,'State DATA'!$B$7:$F$325,5,0)</f>
        <v>0.24049999999999999</v>
      </c>
    </row>
    <row r="166" spans="2:7" x14ac:dyDescent="0.25">
      <c r="B166" t="s">
        <v>673</v>
      </c>
      <c r="C166" t="s">
        <v>455</v>
      </c>
      <c r="D166" t="s">
        <v>456</v>
      </c>
      <c r="E166" s="38">
        <f>VLOOKUP(C166,'Fed DATA'!$B$7:$E$325,3,0)</f>
        <v>1.47E-2</v>
      </c>
      <c r="F166" s="38">
        <f>VLOOKUP(C166,'Fed DATA'!$B$7:$E$325,4,0)</f>
        <v>0.1222</v>
      </c>
      <c r="G166" s="38">
        <f>VLOOKUP(C166,'State DATA'!$B$7:$F$325,5,0)</f>
        <v>0.24299999999999999</v>
      </c>
    </row>
    <row r="167" spans="2:7" x14ac:dyDescent="0.25">
      <c r="B167" t="s">
        <v>670</v>
      </c>
      <c r="C167" t="s">
        <v>473</v>
      </c>
      <c r="D167" t="s">
        <v>474</v>
      </c>
      <c r="E167" s="38">
        <f>VLOOKUP(C167,'Fed DATA'!$B$7:$E$325,3,0)</f>
        <v>4.4499999999999998E-2</v>
      </c>
      <c r="F167" s="38">
        <f>VLOOKUP(C167,'Fed DATA'!$B$7:$E$325,4,0)</f>
        <v>0.18060000000000001</v>
      </c>
      <c r="G167" s="38">
        <f>VLOOKUP(C167,'State DATA'!$B$7:$F$325,5,0)</f>
        <v>0.17</v>
      </c>
    </row>
    <row r="168" spans="2:7" x14ac:dyDescent="0.25">
      <c r="B168" t="s">
        <v>668</v>
      </c>
      <c r="C168" t="s">
        <v>165</v>
      </c>
      <c r="D168" t="s">
        <v>166</v>
      </c>
      <c r="E168" s="38">
        <f>VLOOKUP(C168,'Fed DATA'!$B$7:$E$325,3,0)</f>
        <v>3.0599999999999999E-2</v>
      </c>
      <c r="F168" s="38">
        <f>VLOOKUP(C168,'Fed DATA'!$B$7:$E$325,4,0)</f>
        <v>0.13469999999999999</v>
      </c>
      <c r="G168" s="38">
        <f>VLOOKUP(C168,'State DATA'!$B$7:$F$325,5,0)</f>
        <v>0.1376</v>
      </c>
    </row>
    <row r="169" spans="2:7" x14ac:dyDescent="0.25">
      <c r="B169" t="s">
        <v>668</v>
      </c>
      <c r="C169" t="s">
        <v>307</v>
      </c>
      <c r="D169" t="s">
        <v>308</v>
      </c>
      <c r="E169" s="38">
        <f>VLOOKUP(C169,'Fed DATA'!$B$7:$E$325,3,0)</f>
        <v>2.2599999999999999E-2</v>
      </c>
      <c r="F169" s="38">
        <f>VLOOKUP(C169,'Fed DATA'!$B$7:$E$325,4,0)</f>
        <v>0.11020000000000001</v>
      </c>
      <c r="G169" s="38">
        <f>VLOOKUP(C169,'State DATA'!$B$7:$F$325,5,0)</f>
        <v>0.19869999999999999</v>
      </c>
    </row>
    <row r="170" spans="2:7" x14ac:dyDescent="0.25">
      <c r="B170" t="s">
        <v>676</v>
      </c>
      <c r="C170" t="s">
        <v>149</v>
      </c>
      <c r="D170" t="s">
        <v>150</v>
      </c>
      <c r="E170" s="38">
        <f>VLOOKUP(C170,'Fed DATA'!$B$7:$E$325,3,0)</f>
        <v>1.17E-2</v>
      </c>
      <c r="F170" s="38">
        <f>VLOOKUP(C170,'Fed DATA'!$B$7:$E$325,4,0)</f>
        <v>0.1138</v>
      </c>
      <c r="G170" s="38">
        <f>VLOOKUP(C170,'State DATA'!$B$7:$F$325,5,0)</f>
        <v>0.13139999999999999</v>
      </c>
    </row>
    <row r="171" spans="2:7" x14ac:dyDescent="0.25">
      <c r="B171" t="s">
        <v>668</v>
      </c>
      <c r="C171" t="s">
        <v>305</v>
      </c>
      <c r="D171" t="s">
        <v>306</v>
      </c>
      <c r="E171" s="38">
        <f>VLOOKUP(C171,'Fed DATA'!$B$7:$E$325,3,0)</f>
        <v>2.9000000000000001E-2</v>
      </c>
      <c r="F171" s="38">
        <f>VLOOKUP(C171,'Fed DATA'!$B$7:$E$325,4,0)</f>
        <v>0.18920000000000001</v>
      </c>
      <c r="G171" s="38">
        <f>VLOOKUP(C171,'State DATA'!$B$7:$F$325,5,0)</f>
        <v>0.19259999999999999</v>
      </c>
    </row>
    <row r="172" spans="2:7" x14ac:dyDescent="0.25">
      <c r="B172" t="s">
        <v>674</v>
      </c>
      <c r="C172" t="s">
        <v>651</v>
      </c>
      <c r="D172" t="s">
        <v>652</v>
      </c>
      <c r="E172" s="38">
        <f>VLOOKUP(C172,'Fed DATA'!$B$7:$E$325,3,0)</f>
        <v>1.7600000000000001E-2</v>
      </c>
      <c r="F172" s="38">
        <f>VLOOKUP(C172,'Fed DATA'!$B$7:$E$325,4,0)</f>
        <v>0.30070000000000002</v>
      </c>
      <c r="G172" s="38">
        <f>VLOOKUP(C172,'State DATA'!$B$7:$F$325,5,0)</f>
        <v>0.25669999999999998</v>
      </c>
    </row>
    <row r="173" spans="2:7" x14ac:dyDescent="0.25">
      <c r="B173" t="s">
        <v>670</v>
      </c>
      <c r="C173" t="s">
        <v>591</v>
      </c>
      <c r="D173" t="s">
        <v>592</v>
      </c>
      <c r="E173" s="38">
        <f>VLOOKUP(C173,'Fed DATA'!$B$7:$E$325,3,0)</f>
        <v>3.32E-2</v>
      </c>
      <c r="F173" s="38">
        <f>VLOOKUP(C173,'Fed DATA'!$B$7:$E$325,4,0)</f>
        <v>0.1633</v>
      </c>
      <c r="G173" s="38">
        <f>VLOOKUP(C173,'State DATA'!$B$7:$F$325,5,0)</f>
        <v>0.16520000000000001</v>
      </c>
    </row>
    <row r="174" spans="2:7" x14ac:dyDescent="0.25">
      <c r="B174" t="s">
        <v>673</v>
      </c>
      <c r="C174" t="s">
        <v>453</v>
      </c>
      <c r="D174" t="s">
        <v>454</v>
      </c>
      <c r="E174" s="38">
        <f>VLOOKUP(C174,'Fed DATA'!$B$7:$E$325,3,0)</f>
        <v>2.3900000000000001E-2</v>
      </c>
      <c r="F174" s="38">
        <f>VLOOKUP(C174,'Fed DATA'!$B$7:$E$325,4,0)</f>
        <v>0.26850000000000002</v>
      </c>
      <c r="G174" s="38">
        <f>VLOOKUP(C174,'State DATA'!$B$7:$F$325,5,0)</f>
        <v>0.28129999999999999</v>
      </c>
    </row>
    <row r="175" spans="2:7" x14ac:dyDescent="0.25">
      <c r="B175" t="s">
        <v>670</v>
      </c>
      <c r="C175" t="s">
        <v>449</v>
      </c>
      <c r="D175" t="s">
        <v>450</v>
      </c>
      <c r="E175" s="38">
        <f>VLOOKUP(C175,'Fed DATA'!$B$7:$E$325,3,0)</f>
        <v>3.3099999999999997E-2</v>
      </c>
      <c r="F175" s="38">
        <f>VLOOKUP(C175,'Fed DATA'!$B$7:$E$325,4,0)</f>
        <v>0.12570000000000001</v>
      </c>
      <c r="G175" s="38">
        <f>VLOOKUP(C175,'State DATA'!$B$7:$F$325,5,0)</f>
        <v>0.12470000000000001</v>
      </c>
    </row>
    <row r="176" spans="2:7" x14ac:dyDescent="0.25">
      <c r="B176" t="s">
        <v>677</v>
      </c>
      <c r="C176" t="s">
        <v>239</v>
      </c>
      <c r="D176" t="s">
        <v>240</v>
      </c>
      <c r="E176" s="40">
        <v>3.7499999999999999E-2</v>
      </c>
      <c r="F176" s="40">
        <v>0.15049999999999999</v>
      </c>
      <c r="G176" s="40">
        <v>0.15260000000000001</v>
      </c>
    </row>
    <row r="177" spans="2:7" x14ac:dyDescent="0.25">
      <c r="B177" t="s">
        <v>670</v>
      </c>
      <c r="C177" t="s">
        <v>463</v>
      </c>
      <c r="D177" t="s">
        <v>464</v>
      </c>
      <c r="E177" s="38">
        <f>VLOOKUP(C177,'Fed DATA'!$B$7:$E$325,3,0)</f>
        <v>3.0700000000000002E-2</v>
      </c>
      <c r="F177" s="38">
        <f>VLOOKUP(C177,'Fed DATA'!$B$7:$E$325,4,0)</f>
        <v>0.1067</v>
      </c>
      <c r="G177" s="38">
        <f>VLOOKUP(C177,'State DATA'!$B$7:$F$325,5,0)</f>
        <v>0.11119999999999999</v>
      </c>
    </row>
    <row r="178" spans="2:7" x14ac:dyDescent="0.25">
      <c r="B178" t="s">
        <v>674</v>
      </c>
      <c r="C178" t="s">
        <v>625</v>
      </c>
      <c r="D178" t="s">
        <v>626</v>
      </c>
      <c r="E178" s="38">
        <f>VLOOKUP(C178,'Fed DATA'!$B$7:$E$325,3,0)</f>
        <v>4.9700000000000001E-2</v>
      </c>
      <c r="F178" s="38">
        <f>VLOOKUP(C178,'Fed DATA'!$B$7:$E$325,4,0)</f>
        <v>0.26840000000000003</v>
      </c>
      <c r="G178" s="38">
        <f>VLOOKUP(C178,'State DATA'!$B$7:$F$325,5,0)</f>
        <v>0.24979999999999999</v>
      </c>
    </row>
    <row r="179" spans="2:7" x14ac:dyDescent="0.25">
      <c r="B179" t="s">
        <v>668</v>
      </c>
      <c r="C179" t="s">
        <v>301</v>
      </c>
      <c r="D179" t="s">
        <v>302</v>
      </c>
      <c r="E179" s="38">
        <f>VLOOKUP(C179,'Fed DATA'!$B$7:$E$325,3,0)</f>
        <v>4.2299999999999997E-2</v>
      </c>
      <c r="F179" s="38">
        <f>VLOOKUP(C179,'Fed DATA'!$B$7:$E$325,4,0)</f>
        <v>0.18690000000000001</v>
      </c>
      <c r="G179" s="38">
        <f>VLOOKUP(C179,'State DATA'!$B$7:$F$325,5,0)</f>
        <v>0.193</v>
      </c>
    </row>
    <row r="180" spans="2:7" x14ac:dyDescent="0.25">
      <c r="B180" t="s">
        <v>673</v>
      </c>
      <c r="C180" t="s">
        <v>381</v>
      </c>
      <c r="D180" t="s">
        <v>382</v>
      </c>
      <c r="E180" s="38">
        <f>VLOOKUP(C180,'Fed DATA'!$B$7:$E$325,3,0)</f>
        <v>9.7999999999999997E-3</v>
      </c>
      <c r="F180" s="38">
        <f>VLOOKUP(C180,'Fed DATA'!$B$7:$E$325,4,0)</f>
        <v>0.2258</v>
      </c>
      <c r="G180" s="38">
        <f>VLOOKUP(C180,'State DATA'!$B$7:$F$325,5,0)</f>
        <v>0.22159999999999999</v>
      </c>
    </row>
    <row r="181" spans="2:7" x14ac:dyDescent="0.25">
      <c r="B181" t="s">
        <v>676</v>
      </c>
      <c r="C181" t="s">
        <v>357</v>
      </c>
      <c r="D181" t="s">
        <v>358</v>
      </c>
      <c r="E181" s="38">
        <f>VLOOKUP(C181,'Fed DATA'!$B$7:$E$325,3,0)</f>
        <v>8.2799999999999999E-2</v>
      </c>
      <c r="F181" s="38">
        <f>VLOOKUP(C181,'Fed DATA'!$B$7:$E$325,4,0)</f>
        <v>0.19739999999999999</v>
      </c>
      <c r="G181" s="38">
        <f>VLOOKUP(C181,'State DATA'!$B$7:$F$325,5,0)</f>
        <v>0.2366</v>
      </c>
    </row>
    <row r="182" spans="2:7" x14ac:dyDescent="0.25">
      <c r="B182" t="s">
        <v>669</v>
      </c>
      <c r="C182" t="s">
        <v>387</v>
      </c>
      <c r="D182" t="s">
        <v>388</v>
      </c>
      <c r="E182" s="38">
        <f>VLOOKUP(C182,'Fed DATA'!$B$7:$E$325,3,0)</f>
        <v>1.8100000000000002E-2</v>
      </c>
      <c r="F182" s="38">
        <f>VLOOKUP(C182,'Fed DATA'!$B$7:$E$325,4,0)</f>
        <v>0.21460000000000001</v>
      </c>
      <c r="G182" s="38">
        <f>VLOOKUP(C182,'State DATA'!$B$7:$F$325,5,0)</f>
        <v>0.21110000000000001</v>
      </c>
    </row>
    <row r="183" spans="2:7" x14ac:dyDescent="0.25">
      <c r="B183" t="s">
        <v>669</v>
      </c>
      <c r="C183" t="s">
        <v>493</v>
      </c>
      <c r="D183" t="s">
        <v>494</v>
      </c>
      <c r="E183" s="38">
        <f>VLOOKUP(C183,'Fed DATA'!$B$7:$E$325,3,0)</f>
        <v>2.7900000000000001E-2</v>
      </c>
      <c r="F183" s="38">
        <f>VLOOKUP(C183,'Fed DATA'!$B$7:$E$325,4,0)</f>
        <v>0.17549999999999999</v>
      </c>
      <c r="G183" s="38">
        <f>VLOOKUP(C183,'State DATA'!$B$7:$F$325,5,0)</f>
        <v>0.18779999999999999</v>
      </c>
    </row>
    <row r="184" spans="2:7" x14ac:dyDescent="0.25">
      <c r="B184" t="s">
        <v>670</v>
      </c>
      <c r="C184" t="s">
        <v>589</v>
      </c>
      <c r="D184" t="s">
        <v>590</v>
      </c>
      <c r="E184" s="38">
        <f>VLOOKUP(C184,'Fed DATA'!$B$7:$E$325,3,0)</f>
        <v>2.5399999999999999E-2</v>
      </c>
      <c r="F184" s="38">
        <f>VLOOKUP(C184,'Fed DATA'!$B$7:$E$325,4,0)</f>
        <v>0.16819999999999999</v>
      </c>
      <c r="G184" s="38">
        <f>VLOOKUP(C184,'State DATA'!$B$7:$F$325,5,0)</f>
        <v>0.1542</v>
      </c>
    </row>
    <row r="185" spans="2:7" x14ac:dyDescent="0.25">
      <c r="B185" t="s">
        <v>668</v>
      </c>
      <c r="C185" t="s">
        <v>161</v>
      </c>
      <c r="D185" t="s">
        <v>162</v>
      </c>
      <c r="E185" s="38">
        <f>VLOOKUP(C185,'Fed DATA'!$B$7:$E$325,3,0)</f>
        <v>4.3499999999999997E-2</v>
      </c>
      <c r="F185" s="38">
        <f>VLOOKUP(C185,'Fed DATA'!$B$7:$E$325,4,0)</f>
        <v>0.18970000000000001</v>
      </c>
      <c r="G185" s="38">
        <f>VLOOKUP(C185,'State DATA'!$B$7:$F$325,5,0)</f>
        <v>0.1943</v>
      </c>
    </row>
    <row r="186" spans="2:7" x14ac:dyDescent="0.25">
      <c r="B186" t="s">
        <v>671</v>
      </c>
      <c r="C186" t="s">
        <v>129</v>
      </c>
      <c r="D186" t="s">
        <v>130</v>
      </c>
      <c r="E186" s="38">
        <f>VLOOKUP(C186,'Fed DATA'!$B$7:$E$325,3,0)</f>
        <v>1.8800000000000001E-2</v>
      </c>
      <c r="F186" s="38">
        <f>VLOOKUP(C186,'Fed DATA'!$B$7:$E$325,4,0)</f>
        <v>0.17380000000000001</v>
      </c>
      <c r="G186" s="38">
        <f>VLOOKUP(C186,'State DATA'!$B$7:$F$325,5,0)</f>
        <v>0.15709999999999999</v>
      </c>
    </row>
    <row r="187" spans="2:7" x14ac:dyDescent="0.25">
      <c r="B187" t="s">
        <v>675</v>
      </c>
      <c r="C187" t="s">
        <v>259</v>
      </c>
      <c r="D187" t="s">
        <v>260</v>
      </c>
      <c r="E187" s="38">
        <f>VLOOKUP(C187,'Fed DATA'!$B$7:$E$325,3,0)</f>
        <v>5.7000000000000002E-2</v>
      </c>
      <c r="F187" s="38">
        <f>VLOOKUP(C187,'Fed DATA'!$B$7:$E$325,4,0)</f>
        <v>0.23630000000000001</v>
      </c>
      <c r="G187" s="38">
        <f>VLOOKUP(C187,'State DATA'!$B$7:$F$325,5,0)</f>
        <v>0.21829999999999999</v>
      </c>
    </row>
    <row r="188" spans="2:7" x14ac:dyDescent="0.25">
      <c r="B188" t="s">
        <v>675</v>
      </c>
      <c r="C188" t="s">
        <v>353</v>
      </c>
      <c r="D188" t="s">
        <v>354</v>
      </c>
      <c r="E188" s="38">
        <f>VLOOKUP(C188,'Fed DATA'!$B$7:$E$325,3,0)</f>
        <v>5.0799999999999998E-2</v>
      </c>
      <c r="F188" s="38">
        <f>VLOOKUP(C188,'Fed DATA'!$B$7:$E$325,4,0)</f>
        <v>0.17180000000000001</v>
      </c>
      <c r="G188" s="38">
        <f>VLOOKUP(C188,'State DATA'!$B$7:$F$325,5,0)</f>
        <v>0.1663</v>
      </c>
    </row>
    <row r="189" spans="2:7" x14ac:dyDescent="0.25">
      <c r="B189" t="s">
        <v>668</v>
      </c>
      <c r="C189" t="s">
        <v>385</v>
      </c>
      <c r="D189" t="s">
        <v>386</v>
      </c>
      <c r="E189" s="38">
        <f>VLOOKUP(C189,'Fed DATA'!$B$7:$E$325,3,0)</f>
        <v>0.18029999999999999</v>
      </c>
      <c r="F189" s="38">
        <f>VLOOKUP(C189,'Fed DATA'!$B$7:$E$325,4,0)</f>
        <v>0.62919999999999998</v>
      </c>
      <c r="G189" s="38">
        <f>VLOOKUP(C189,'State DATA'!$B$7:$F$325,5,0)</f>
        <v>0.49130000000000001</v>
      </c>
    </row>
    <row r="190" spans="2:7" x14ac:dyDescent="0.25">
      <c r="B190" t="s">
        <v>668</v>
      </c>
      <c r="C190" t="s">
        <v>547</v>
      </c>
      <c r="D190" t="s">
        <v>548</v>
      </c>
      <c r="E190" s="38">
        <f>VLOOKUP(C190,'Fed DATA'!$B$7:$E$325,3,0)</f>
        <v>2.5499999999999998E-2</v>
      </c>
      <c r="F190" s="38">
        <f>VLOOKUP(C190,'Fed DATA'!$B$7:$E$325,4,0)</f>
        <v>0.11219999999999999</v>
      </c>
      <c r="G190" s="38">
        <f>VLOOKUP(C190,'State DATA'!$B$7:$F$325,5,0)</f>
        <v>0.11899999999999999</v>
      </c>
    </row>
    <row r="191" spans="2:7" x14ac:dyDescent="0.25">
      <c r="B191" t="s">
        <v>669</v>
      </c>
      <c r="C191" t="s">
        <v>541</v>
      </c>
      <c r="D191" t="s">
        <v>542</v>
      </c>
      <c r="E191" s="38">
        <f>VLOOKUP(C191,'Fed DATA'!$B$7:$E$325,3,0)</f>
        <v>1.6999999999999999E-3</v>
      </c>
      <c r="F191" s="38">
        <f>VLOOKUP(C191,'Fed DATA'!$B$7:$E$325,4,0)</f>
        <v>0.48430000000000001</v>
      </c>
      <c r="G191" s="38">
        <f>VLOOKUP(C191,'State DATA'!$B$7:$F$325,5,0)</f>
        <v>0.40439999999999998</v>
      </c>
    </row>
    <row r="192" spans="2:7" x14ac:dyDescent="0.25">
      <c r="B192" t="s">
        <v>672</v>
      </c>
      <c r="C192" t="s">
        <v>235</v>
      </c>
      <c r="D192" t="s">
        <v>236</v>
      </c>
      <c r="E192" s="38">
        <f>VLOOKUP(C192,'Fed DATA'!$B$7:$E$325,3,0)</f>
        <v>3.5499999999999997E-2</v>
      </c>
      <c r="F192" s="38">
        <f>VLOOKUP(C192,'Fed DATA'!$B$7:$E$325,4,0)</f>
        <v>0.13730000000000001</v>
      </c>
      <c r="G192" s="38">
        <f>VLOOKUP(C192,'State DATA'!$B$7:$F$325,5,0)</f>
        <v>0.1321</v>
      </c>
    </row>
    <row r="193" spans="2:7" x14ac:dyDescent="0.25">
      <c r="B193" t="s">
        <v>670</v>
      </c>
      <c r="C193" t="s">
        <v>183</v>
      </c>
      <c r="D193" t="s">
        <v>184</v>
      </c>
      <c r="E193" s="38">
        <f>VLOOKUP(C193,'Fed DATA'!$B$7:$E$325,3,0)</f>
        <v>4.2900000000000001E-2</v>
      </c>
      <c r="F193" s="38">
        <f>VLOOKUP(C193,'Fed DATA'!$B$7:$E$325,4,0)</f>
        <v>0.14760000000000001</v>
      </c>
      <c r="G193" s="38">
        <f>VLOOKUP(C193,'State DATA'!$B$7:$F$325,5,0)</f>
        <v>0.14749999999999999</v>
      </c>
    </row>
    <row r="194" spans="2:7" x14ac:dyDescent="0.25">
      <c r="B194" t="s">
        <v>669</v>
      </c>
      <c r="C194" t="s">
        <v>621</v>
      </c>
      <c r="D194" t="s">
        <v>622</v>
      </c>
      <c r="E194" s="38">
        <f>VLOOKUP(C194,'Fed DATA'!$B$7:$E$325,3,0)</f>
        <v>7.3499999999999996E-2</v>
      </c>
      <c r="F194" s="38">
        <f>VLOOKUP(C194,'Fed DATA'!$B$7:$E$325,4,0)</f>
        <v>0.35520000000000002</v>
      </c>
      <c r="G194" s="38">
        <f>VLOOKUP(C194,'State DATA'!$B$7:$F$325,5,0)</f>
        <v>0.30659999999999998</v>
      </c>
    </row>
    <row r="195" spans="2:7" x14ac:dyDescent="0.25">
      <c r="B195" t="s">
        <v>668</v>
      </c>
      <c r="C195" t="s">
        <v>181</v>
      </c>
      <c r="D195" t="s">
        <v>182</v>
      </c>
      <c r="E195" s="38">
        <f>VLOOKUP(C195,'Fed DATA'!$B$7:$E$325,3,0)</f>
        <v>5.28E-2</v>
      </c>
      <c r="F195" s="38">
        <f>VLOOKUP(C195,'Fed DATA'!$B$7:$E$325,4,0)</f>
        <v>0.2213</v>
      </c>
      <c r="G195" s="38">
        <f>VLOOKUP(C195,'State DATA'!$B$7:$F$325,5,0)</f>
        <v>0.24660000000000001</v>
      </c>
    </row>
    <row r="196" spans="2:7" x14ac:dyDescent="0.25">
      <c r="B196" t="s">
        <v>673</v>
      </c>
      <c r="C196" t="s">
        <v>375</v>
      </c>
      <c r="D196" t="s">
        <v>376</v>
      </c>
      <c r="E196" s="38">
        <f>VLOOKUP(C196,'Fed DATA'!$B$7:$E$325,3,0)</f>
        <v>2.9100000000000001E-2</v>
      </c>
      <c r="F196" s="38">
        <f>VLOOKUP(C196,'Fed DATA'!$B$7:$E$325,4,0)</f>
        <v>0.22600000000000001</v>
      </c>
      <c r="G196" s="38">
        <f>VLOOKUP(C196,'State DATA'!$B$7:$F$325,5,0)</f>
        <v>0.23100000000000001</v>
      </c>
    </row>
    <row r="197" spans="2:7" x14ac:dyDescent="0.25">
      <c r="B197" t="s">
        <v>668</v>
      </c>
      <c r="C197" t="s">
        <v>179</v>
      </c>
      <c r="D197" t="s">
        <v>180</v>
      </c>
      <c r="E197" s="38">
        <f>VLOOKUP(C197,'Fed DATA'!$B$7:$E$325,3,0)</f>
        <v>1.89E-2</v>
      </c>
      <c r="F197" s="38">
        <f>VLOOKUP(C197,'Fed DATA'!$B$7:$E$325,4,0)</f>
        <v>0.17169999999999999</v>
      </c>
      <c r="G197" s="38">
        <f>VLOOKUP(C197,'State DATA'!$B$7:$F$325,5,0)</f>
        <v>0.21440000000000001</v>
      </c>
    </row>
    <row r="198" spans="2:7" x14ac:dyDescent="0.25">
      <c r="B198" t="s">
        <v>669</v>
      </c>
      <c r="C198" t="s">
        <v>335</v>
      </c>
      <c r="D198" t="s">
        <v>336</v>
      </c>
      <c r="E198" s="38">
        <f>VLOOKUP(C198,'Fed DATA'!$B$7:$E$325,3,0)</f>
        <v>3.1699999999999999E-2</v>
      </c>
      <c r="F198" s="38">
        <f>VLOOKUP(C198,'Fed DATA'!$B$7:$E$325,4,0)</f>
        <v>0.28849999999999998</v>
      </c>
      <c r="G198" s="38">
        <f>VLOOKUP(C198,'State DATA'!$B$7:$F$325,5,0)</f>
        <v>0.25330000000000003</v>
      </c>
    </row>
    <row r="199" spans="2:7" x14ac:dyDescent="0.25">
      <c r="B199" t="s">
        <v>676</v>
      </c>
      <c r="C199" t="s">
        <v>361</v>
      </c>
      <c r="D199" t="s">
        <v>362</v>
      </c>
      <c r="E199" s="38">
        <f>VLOOKUP(C199,'Fed DATA'!$B$7:$E$325,3,0)</f>
        <v>5.0599999999999999E-2</v>
      </c>
      <c r="F199" s="38">
        <f>VLOOKUP(C199,'Fed DATA'!$B$7:$E$325,4,0)</f>
        <v>0.1666</v>
      </c>
      <c r="G199" s="38">
        <f>VLOOKUP(C199,'State DATA'!$B$7:$F$325,5,0)</f>
        <v>0.1691</v>
      </c>
    </row>
    <row r="200" spans="2:7" x14ac:dyDescent="0.25">
      <c r="B200" t="s">
        <v>668</v>
      </c>
      <c r="C200" t="s">
        <v>551</v>
      </c>
      <c r="D200" t="s">
        <v>552</v>
      </c>
      <c r="E200" s="38">
        <f>VLOOKUP(C200,'Fed DATA'!$B$7:$E$325,3,0)</f>
        <v>1.9900000000000001E-2</v>
      </c>
      <c r="F200" s="38">
        <f>VLOOKUP(C200,'Fed DATA'!$B$7:$E$325,4,0)</f>
        <v>0.1227</v>
      </c>
      <c r="G200" s="38">
        <f>VLOOKUP(C200,'State DATA'!$B$7:$F$325,5,0)</f>
        <v>0.14729999999999999</v>
      </c>
    </row>
    <row r="201" spans="2:7" x14ac:dyDescent="0.25">
      <c r="B201" t="s">
        <v>676</v>
      </c>
      <c r="C201" t="s">
        <v>359</v>
      </c>
      <c r="D201" t="s">
        <v>360</v>
      </c>
      <c r="E201" s="38">
        <f>VLOOKUP(C201,'Fed DATA'!$B$7:$E$325,3,0)</f>
        <v>2.7699999999999999E-2</v>
      </c>
      <c r="F201" s="38">
        <f>VLOOKUP(C201,'Fed DATA'!$B$7:$E$325,4,0)</f>
        <v>9.6699999999999994E-2</v>
      </c>
      <c r="G201" s="38">
        <f>VLOOKUP(C201,'State DATA'!$B$7:$F$325,5,0)</f>
        <v>0.1091</v>
      </c>
    </row>
    <row r="202" spans="2:7" x14ac:dyDescent="0.25">
      <c r="B202" t="s">
        <v>668</v>
      </c>
      <c r="C202" t="s">
        <v>317</v>
      </c>
      <c r="D202" t="s">
        <v>318</v>
      </c>
      <c r="E202" s="38">
        <f>VLOOKUP(C202,'Fed DATA'!$B$7:$E$325,3,0)</f>
        <v>3.6999999999999998E-2</v>
      </c>
      <c r="F202" s="38">
        <f>VLOOKUP(C202,'Fed DATA'!$B$7:$E$325,4,0)</f>
        <v>0.1734</v>
      </c>
      <c r="G202" s="38">
        <f>VLOOKUP(C202,'State DATA'!$B$7:$F$325,5,0)</f>
        <v>0.1799</v>
      </c>
    </row>
    <row r="203" spans="2:7" x14ac:dyDescent="0.25">
      <c r="B203" t="s">
        <v>669</v>
      </c>
      <c r="C203" t="s">
        <v>521</v>
      </c>
      <c r="D203" t="s">
        <v>522</v>
      </c>
      <c r="E203" s="38">
        <f>VLOOKUP(C203,'Fed DATA'!$B$7:$E$325,3,0)</f>
        <v>0.10100000000000001</v>
      </c>
      <c r="F203" s="38">
        <f>VLOOKUP(C203,'Fed DATA'!$B$7:$E$325,4,0)</f>
        <v>0.29170000000000001</v>
      </c>
      <c r="G203" s="38">
        <f>VLOOKUP(C203,'State DATA'!$B$7:$F$325,5,0)</f>
        <v>0.318</v>
      </c>
    </row>
    <row r="204" spans="2:7" x14ac:dyDescent="0.25">
      <c r="B204" t="s">
        <v>670</v>
      </c>
      <c r="C204" t="s">
        <v>431</v>
      </c>
      <c r="D204" t="s">
        <v>432</v>
      </c>
      <c r="E204" s="38">
        <f>VLOOKUP(C204,'Fed DATA'!$B$7:$E$325,3,0)</f>
        <v>6.0199999999999997E-2</v>
      </c>
      <c r="F204" s="38">
        <f>VLOOKUP(C204,'Fed DATA'!$B$7:$E$325,4,0)</f>
        <v>0.22539999999999999</v>
      </c>
      <c r="G204" s="38">
        <f>VLOOKUP(C204,'State DATA'!$B$7:$F$325,5,0)</f>
        <v>0.25580000000000003</v>
      </c>
    </row>
    <row r="205" spans="2:7" x14ac:dyDescent="0.25">
      <c r="B205" t="s">
        <v>669</v>
      </c>
      <c r="C205" t="s">
        <v>489</v>
      </c>
      <c r="D205" t="s">
        <v>490</v>
      </c>
      <c r="E205" s="38">
        <f>VLOOKUP(C205,'Fed DATA'!$B$7:$E$325,3,0)</f>
        <v>6.54E-2</v>
      </c>
      <c r="F205" s="38">
        <f>VLOOKUP(C205,'Fed DATA'!$B$7:$E$325,4,0)</f>
        <v>0.25140000000000001</v>
      </c>
      <c r="G205" s="38">
        <f>VLOOKUP(C205,'State DATA'!$B$7:$F$325,5,0)</f>
        <v>0.33710000000000001</v>
      </c>
    </row>
    <row r="206" spans="2:7" x14ac:dyDescent="0.25">
      <c r="B206" t="s">
        <v>669</v>
      </c>
      <c r="C206" t="s">
        <v>121</v>
      </c>
      <c r="D206" t="s">
        <v>122</v>
      </c>
      <c r="E206" s="38">
        <f>VLOOKUP(C206,'Fed DATA'!$B$7:$E$325,3,0)</f>
        <v>8.14E-2</v>
      </c>
      <c r="F206" s="38">
        <f>VLOOKUP(C206,'Fed DATA'!$B$7:$E$325,4,0)</f>
        <v>0.27639999999999998</v>
      </c>
      <c r="G206" s="38">
        <f>VLOOKUP(C206,'State DATA'!$B$7:$F$325,5,0)</f>
        <v>0.27429999999999999</v>
      </c>
    </row>
    <row r="207" spans="2:7" x14ac:dyDescent="0.25">
      <c r="B207" t="s">
        <v>676</v>
      </c>
      <c r="C207" t="s">
        <v>105</v>
      </c>
      <c r="D207" t="s">
        <v>106</v>
      </c>
      <c r="E207" s="38">
        <f>VLOOKUP(C207,'Fed DATA'!$B$7:$E$325,3,0)</f>
        <v>9.4799999999999995E-2</v>
      </c>
      <c r="F207" s="38">
        <f>VLOOKUP(C207,'Fed DATA'!$B$7:$E$325,4,0)</f>
        <v>0.2155</v>
      </c>
      <c r="G207" s="38">
        <f>VLOOKUP(C207,'State DATA'!$B$7:$F$325,5,0)</f>
        <v>0.24179999999999999</v>
      </c>
    </row>
    <row r="208" spans="2:7" x14ac:dyDescent="0.25">
      <c r="B208" t="s">
        <v>676</v>
      </c>
      <c r="C208" t="s">
        <v>371</v>
      </c>
      <c r="D208" t="s">
        <v>372</v>
      </c>
      <c r="E208" s="38">
        <f>VLOOKUP(C208,'Fed DATA'!$B$7:$E$325,3,0)</f>
        <v>3.9600000000000003E-2</v>
      </c>
      <c r="F208" s="38">
        <f>VLOOKUP(C208,'Fed DATA'!$B$7:$E$325,4,0)</f>
        <v>0.2782</v>
      </c>
      <c r="G208" s="38">
        <f>VLOOKUP(C208,'State DATA'!$B$7:$F$325,5,0)</f>
        <v>0.316</v>
      </c>
    </row>
    <row r="209" spans="2:7" x14ac:dyDescent="0.25">
      <c r="B209" t="s">
        <v>672</v>
      </c>
      <c r="C209" t="s">
        <v>407</v>
      </c>
      <c r="D209" t="s">
        <v>408</v>
      </c>
      <c r="E209" s="38">
        <f>VLOOKUP(C209,'Fed DATA'!$B$7:$E$325,3,0)</f>
        <v>4.8500000000000001E-2</v>
      </c>
      <c r="F209" s="38">
        <f>VLOOKUP(C209,'Fed DATA'!$B$7:$E$325,4,0)</f>
        <v>0.17380000000000001</v>
      </c>
      <c r="G209" s="38">
        <f>VLOOKUP(C209,'State DATA'!$B$7:$F$325,5,0)</f>
        <v>0.1794</v>
      </c>
    </row>
    <row r="210" spans="2:7" x14ac:dyDescent="0.25">
      <c r="B210" t="s">
        <v>671</v>
      </c>
      <c r="C210" t="s">
        <v>19</v>
      </c>
      <c r="D210" t="s">
        <v>20</v>
      </c>
      <c r="E210" s="38">
        <f>VLOOKUP(C210,'Fed DATA'!$B$7:$E$325,3,0)</f>
        <v>3.7699999999999997E-2</v>
      </c>
      <c r="F210" s="38">
        <f>VLOOKUP(C210,'Fed DATA'!$B$7:$E$325,4,0)</f>
        <v>0.17230000000000001</v>
      </c>
      <c r="G210" s="38">
        <f>VLOOKUP(C210,'State DATA'!$B$7:$F$325,5,0)</f>
        <v>0.16239999999999999</v>
      </c>
    </row>
    <row r="211" spans="2:7" x14ac:dyDescent="0.25">
      <c r="B211" t="s">
        <v>676</v>
      </c>
      <c r="C211" t="s">
        <v>109</v>
      </c>
      <c r="D211" t="s">
        <v>110</v>
      </c>
      <c r="E211" s="38">
        <f>VLOOKUP(C211,'Fed DATA'!$B$7:$E$325,3,0)</f>
        <v>0.21029999999999999</v>
      </c>
      <c r="F211" s="38">
        <f>VLOOKUP(C211,'Fed DATA'!$B$7:$E$325,4,0)</f>
        <v>0.58650000000000002</v>
      </c>
      <c r="G211" s="38">
        <f>VLOOKUP(C211,'State DATA'!$B$7:$F$325,5,0)</f>
        <v>0.55430000000000001</v>
      </c>
    </row>
    <row r="212" spans="2:7" x14ac:dyDescent="0.25">
      <c r="B212" t="s">
        <v>669</v>
      </c>
      <c r="C212" t="s">
        <v>607</v>
      </c>
      <c r="D212" t="s">
        <v>608</v>
      </c>
      <c r="E212" s="38">
        <f>VLOOKUP(C212,'Fed DATA'!$B$7:$E$325,3,0)</f>
        <v>4.48E-2</v>
      </c>
      <c r="F212" s="38">
        <f>VLOOKUP(C212,'Fed DATA'!$B$7:$E$325,4,0)</f>
        <v>0.30149999999999999</v>
      </c>
      <c r="G212" s="38">
        <f>VLOOKUP(C212,'State DATA'!$B$7:$F$325,5,0)</f>
        <v>0.2767</v>
      </c>
    </row>
    <row r="213" spans="2:7" x14ac:dyDescent="0.25">
      <c r="B213" t="s">
        <v>677</v>
      </c>
      <c r="C213" t="s">
        <v>373</v>
      </c>
      <c r="D213" s="39" t="s">
        <v>374</v>
      </c>
      <c r="E213" s="40">
        <v>3.7499999999999999E-2</v>
      </c>
      <c r="F213" s="40">
        <v>0.15049999999999999</v>
      </c>
      <c r="G213" s="40">
        <v>0.15260000000000001</v>
      </c>
    </row>
    <row r="214" spans="2:7" x14ac:dyDescent="0.25">
      <c r="B214" t="s">
        <v>671</v>
      </c>
      <c r="C214" t="s">
        <v>127</v>
      </c>
      <c r="D214" t="s">
        <v>128</v>
      </c>
      <c r="E214" s="38">
        <f>VLOOKUP(C214,'Fed DATA'!$B$7:$E$325,3,0)</f>
        <v>3.2000000000000001E-2</v>
      </c>
      <c r="F214" s="38">
        <f>VLOOKUP(C214,'Fed DATA'!$B$7:$E$325,4,0)</f>
        <v>0.1205</v>
      </c>
      <c r="G214" s="38">
        <f>VLOOKUP(C214,'State DATA'!$B$7:$F$325,5,0)</f>
        <v>0.1192</v>
      </c>
    </row>
    <row r="215" spans="2:7" x14ac:dyDescent="0.25">
      <c r="B215" t="s">
        <v>676</v>
      </c>
      <c r="C215" t="s">
        <v>365</v>
      </c>
      <c r="D215" t="s">
        <v>366</v>
      </c>
      <c r="E215" s="38">
        <f>VLOOKUP(C215,'Fed DATA'!$B$7:$E$325,3,0)</f>
        <v>0.113</v>
      </c>
      <c r="F215" s="38">
        <f>VLOOKUP(C215,'Fed DATA'!$B$7:$E$325,4,0)</f>
        <v>0.37880000000000003</v>
      </c>
      <c r="G215" s="38">
        <f>VLOOKUP(C215,'State DATA'!$B$7:$F$325,5,0)</f>
        <v>0.32950000000000002</v>
      </c>
    </row>
    <row r="216" spans="2:7" x14ac:dyDescent="0.25">
      <c r="B216" t="s">
        <v>671</v>
      </c>
      <c r="C216" t="s">
        <v>31</v>
      </c>
      <c r="D216" t="s">
        <v>32</v>
      </c>
      <c r="E216" s="38">
        <v>0</v>
      </c>
      <c r="F216" s="38">
        <v>0</v>
      </c>
      <c r="G216" s="38">
        <f>VLOOKUP(C216,'State DATA'!$B$7:$F$325,5,0)</f>
        <v>0.23699999999999999</v>
      </c>
    </row>
    <row r="217" spans="2:7" x14ac:dyDescent="0.25">
      <c r="B217" t="s">
        <v>668</v>
      </c>
      <c r="C217" t="s">
        <v>319</v>
      </c>
      <c r="D217" t="s">
        <v>320</v>
      </c>
      <c r="E217" s="38">
        <f>VLOOKUP(C217,'Fed DATA'!$B$7:$E$325,3,0)</f>
        <v>6.2799999999999995E-2</v>
      </c>
      <c r="F217" s="38">
        <f>VLOOKUP(C217,'Fed DATA'!$B$7:$E$325,4,0)</f>
        <v>0.27460000000000001</v>
      </c>
      <c r="G217" s="38">
        <f>VLOOKUP(C217,'State DATA'!$B$7:$F$325,5,0)</f>
        <v>0.2366</v>
      </c>
    </row>
    <row r="218" spans="2:7" x14ac:dyDescent="0.25">
      <c r="B218" t="s">
        <v>672</v>
      </c>
      <c r="C218" t="s">
        <v>411</v>
      </c>
      <c r="D218" t="s">
        <v>412</v>
      </c>
      <c r="E218" s="38">
        <f>VLOOKUP(C218,'Fed DATA'!$B$7:$E$325,3,0)</f>
        <v>9.1200000000000003E-2</v>
      </c>
      <c r="F218" s="38">
        <f>VLOOKUP(C218,'Fed DATA'!$B$7:$E$325,4,0)</f>
        <v>0.1855</v>
      </c>
      <c r="G218" s="38">
        <f>VLOOKUP(C218,'State DATA'!$B$7:$F$325,5,0)</f>
        <v>0.16639999999999999</v>
      </c>
    </row>
    <row r="219" spans="2:7" x14ac:dyDescent="0.25">
      <c r="B219" t="s">
        <v>677</v>
      </c>
      <c r="C219" t="s">
        <v>55</v>
      </c>
      <c r="D219" s="14" t="s">
        <v>56</v>
      </c>
      <c r="E219" s="38">
        <f>VLOOKUP(C219,'Fed DATA'!$B$7:$E$325,3,0)</f>
        <v>0.23139999999999999</v>
      </c>
      <c r="F219" s="38">
        <f>VLOOKUP(C219,'Fed DATA'!$B$7:$E$325,4,0)</f>
        <v>0.33090000000000003</v>
      </c>
      <c r="G219" s="38">
        <f>VLOOKUP(C219,'State DATA'!$B$7:$F$325,5,0)</f>
        <v>0.39029999999999998</v>
      </c>
    </row>
    <row r="220" spans="2:7" x14ac:dyDescent="0.25">
      <c r="B220" t="s">
        <v>668</v>
      </c>
      <c r="C220" t="s">
        <v>351</v>
      </c>
      <c r="D220" t="s">
        <v>352</v>
      </c>
      <c r="E220" s="38">
        <f>VLOOKUP(C220,'Fed DATA'!$B$7:$E$325,3,0)</f>
        <v>2.0299999999999999E-2</v>
      </c>
      <c r="F220" s="38">
        <f>VLOOKUP(C220,'Fed DATA'!$B$7:$E$325,4,0)</f>
        <v>0.16039999999999999</v>
      </c>
      <c r="G220" s="38">
        <f>VLOOKUP(C220,'State DATA'!$B$7:$F$325,5,0)</f>
        <v>0.182</v>
      </c>
    </row>
    <row r="221" spans="2:7" x14ac:dyDescent="0.25">
      <c r="B221" t="s">
        <v>671</v>
      </c>
      <c r="C221" t="s">
        <v>135</v>
      </c>
      <c r="D221" t="s">
        <v>136</v>
      </c>
      <c r="E221" s="38">
        <f>VLOOKUP(C221,'Fed DATA'!$B$7:$E$325,3,0)</f>
        <v>6.3100000000000003E-2</v>
      </c>
      <c r="F221" s="38">
        <f>VLOOKUP(C221,'Fed DATA'!$B$7:$E$325,4,0)</f>
        <v>0.27639999999999998</v>
      </c>
      <c r="G221" s="38">
        <f>VLOOKUP(C221,'State DATA'!$B$7:$F$325,5,0)</f>
        <v>0.26719999999999999</v>
      </c>
    </row>
    <row r="222" spans="2:7" x14ac:dyDescent="0.25">
      <c r="B222" t="s">
        <v>675</v>
      </c>
      <c r="C222" t="s">
        <v>57</v>
      </c>
      <c r="D222" t="s">
        <v>58</v>
      </c>
      <c r="E222" s="38">
        <f>VLOOKUP(C222,'Fed DATA'!$B$7:$E$325,3,0)</f>
        <v>1.67E-2</v>
      </c>
      <c r="F222" s="38">
        <f>VLOOKUP(C222,'Fed DATA'!$B$7:$E$325,4,0)</f>
        <v>0.17960000000000001</v>
      </c>
      <c r="G222" s="38">
        <f>VLOOKUP(C222,'State DATA'!$B$7:$F$325,5,0)</f>
        <v>0.15640000000000001</v>
      </c>
    </row>
    <row r="223" spans="2:7" x14ac:dyDescent="0.25">
      <c r="B223" t="s">
        <v>675</v>
      </c>
      <c r="C223" t="s">
        <v>197</v>
      </c>
      <c r="D223" t="s">
        <v>198</v>
      </c>
      <c r="E223" s="38">
        <f>VLOOKUP(C223,'Fed DATA'!$B$7:$E$325,3,0)</f>
        <v>4.7600000000000003E-2</v>
      </c>
      <c r="F223" s="38">
        <f>VLOOKUP(C223,'Fed DATA'!$B$7:$E$325,4,0)</f>
        <v>0.22750000000000001</v>
      </c>
      <c r="G223" s="38">
        <f>VLOOKUP(C223,'State DATA'!$B$7:$F$325,5,0)</f>
        <v>0.21729999999999999</v>
      </c>
    </row>
    <row r="224" spans="2:7" x14ac:dyDescent="0.25">
      <c r="B224" t="s">
        <v>671</v>
      </c>
      <c r="C224" t="s">
        <v>577</v>
      </c>
      <c r="D224" t="s">
        <v>578</v>
      </c>
      <c r="E224" s="38">
        <f>VLOOKUP(C224,'Fed DATA'!$B$7:$E$325,3,0)</f>
        <v>2.47E-2</v>
      </c>
      <c r="F224" s="38">
        <f>VLOOKUP(C224,'Fed DATA'!$B$7:$E$325,4,0)</f>
        <v>0.14410000000000001</v>
      </c>
      <c r="G224" s="38">
        <f>VLOOKUP(C224,'State DATA'!$B$7:$F$325,5,0)</f>
        <v>0.2056</v>
      </c>
    </row>
    <row r="225" spans="2:7" x14ac:dyDescent="0.25">
      <c r="B225" t="s">
        <v>671</v>
      </c>
      <c r="C225" t="s">
        <v>37</v>
      </c>
      <c r="D225" t="s">
        <v>38</v>
      </c>
      <c r="E225" s="38">
        <f>VLOOKUP(C225,'Fed DATA'!$B$7:$E$325,3,0)</f>
        <v>4.65E-2</v>
      </c>
      <c r="F225" s="38">
        <v>0.2069</v>
      </c>
      <c r="G225" s="38">
        <f>VLOOKUP(C225,'State DATA'!$B$7:$F$325,5,0)</f>
        <v>0.18090000000000001</v>
      </c>
    </row>
    <row r="226" spans="2:7" x14ac:dyDescent="0.25">
      <c r="B226" t="s">
        <v>669</v>
      </c>
      <c r="C226" t="s">
        <v>603</v>
      </c>
      <c r="D226" t="s">
        <v>604</v>
      </c>
      <c r="E226" s="38">
        <f>VLOOKUP(C226,'Fed DATA'!$B$7:$E$325,3,0)</f>
        <v>4.8300000000000003E-2</v>
      </c>
      <c r="F226" s="38">
        <f>VLOOKUP(C226,'Fed DATA'!$B$7:$E$325,4,0)</f>
        <v>0.24779999999999999</v>
      </c>
      <c r="G226" s="38">
        <f>VLOOKUP(C226,'State DATA'!$B$7:$F$325,5,0)</f>
        <v>0.2339</v>
      </c>
    </row>
    <row r="227" spans="2:7" x14ac:dyDescent="0.25">
      <c r="B227" t="s">
        <v>672</v>
      </c>
      <c r="C227" t="s">
        <v>395</v>
      </c>
      <c r="D227" t="s">
        <v>396</v>
      </c>
      <c r="E227" s="38">
        <f>VLOOKUP(C227,'Fed DATA'!$B$7:$E$325,3,0)</f>
        <v>4.8500000000000001E-2</v>
      </c>
      <c r="F227" s="38">
        <f>VLOOKUP(C227,'Fed DATA'!$B$7:$E$325,4,0)</f>
        <v>0.1638</v>
      </c>
      <c r="G227" s="38">
        <f>VLOOKUP(C227,'State DATA'!$B$7:$F$325,5,0)</f>
        <v>0.15809999999999999</v>
      </c>
    </row>
    <row r="228" spans="2:7" x14ac:dyDescent="0.25">
      <c r="B228" t="s">
        <v>675</v>
      </c>
      <c r="C228" t="s">
        <v>189</v>
      </c>
      <c r="D228" t="s">
        <v>190</v>
      </c>
      <c r="E228" s="38">
        <v>0</v>
      </c>
      <c r="F228" s="38">
        <f>VLOOKUP(C228,'Fed DATA'!$B$7:$E$325,4,0)</f>
        <v>0.58709999999999996</v>
      </c>
      <c r="G228" s="38">
        <f>VLOOKUP(C228,'State DATA'!$B$7:$F$325,5,0)</f>
        <v>0.58209999999999995</v>
      </c>
    </row>
    <row r="229" spans="2:7" x14ac:dyDescent="0.25">
      <c r="B229" t="s">
        <v>675</v>
      </c>
      <c r="C229" t="s">
        <v>193</v>
      </c>
      <c r="D229" t="s">
        <v>194</v>
      </c>
      <c r="E229" s="38">
        <f>VLOOKUP(C229,'Fed DATA'!$B$7:$E$325,3,0)</f>
        <v>3.9600000000000003E-2</v>
      </c>
      <c r="F229" s="38">
        <f>VLOOKUP(C229,'Fed DATA'!$B$7:$E$325,4,0)</f>
        <v>0.1741</v>
      </c>
      <c r="G229" s="38">
        <f>VLOOKUP(C229,'State DATA'!$B$7:$F$325,5,0)</f>
        <v>0.19159999999999999</v>
      </c>
    </row>
    <row r="230" spans="2:7" x14ac:dyDescent="0.25">
      <c r="B230" t="s">
        <v>677</v>
      </c>
      <c r="C230" t="s">
        <v>67</v>
      </c>
      <c r="D230" t="s">
        <v>68</v>
      </c>
      <c r="E230" s="40">
        <v>3.7499999999999999E-2</v>
      </c>
      <c r="F230" s="40">
        <v>0.15049999999999999</v>
      </c>
      <c r="G230" s="40">
        <v>0.15260000000000001</v>
      </c>
    </row>
    <row r="231" spans="2:7" x14ac:dyDescent="0.25">
      <c r="B231" t="s">
        <v>675</v>
      </c>
      <c r="C231" t="s">
        <v>65</v>
      </c>
      <c r="D231" t="s">
        <v>66</v>
      </c>
      <c r="E231" s="38">
        <f>VLOOKUP(C231,'Fed DATA'!$B$7:$E$325,3,0)</f>
        <v>1.3899999999999999E-2</v>
      </c>
      <c r="F231" s="38">
        <f>VLOOKUP(C231,'Fed DATA'!$B$7:$E$325,4,0)</f>
        <v>7.9399999999999998E-2</v>
      </c>
      <c r="G231" s="38">
        <f>VLOOKUP(C231,'State DATA'!$B$7:$F$325,5,0)</f>
        <v>9.2999999999999999E-2</v>
      </c>
    </row>
    <row r="232" spans="2:7" x14ac:dyDescent="0.25">
      <c r="B232" t="s">
        <v>668</v>
      </c>
      <c r="C232" t="s">
        <v>171</v>
      </c>
      <c r="D232" t="s">
        <v>172</v>
      </c>
      <c r="E232" s="38">
        <f>VLOOKUP(C232,'Fed DATA'!$B$7:$E$325,3,0)</f>
        <v>3.7999999999999999E-2</v>
      </c>
      <c r="F232" s="38">
        <f>VLOOKUP(C232,'Fed DATA'!$B$7:$E$325,4,0)</f>
        <v>0.19089999999999999</v>
      </c>
      <c r="G232" s="38">
        <f>VLOOKUP(C232,'State DATA'!$B$7:$F$325,5,0)</f>
        <v>0.2099</v>
      </c>
    </row>
    <row r="233" spans="2:7" x14ac:dyDescent="0.25">
      <c r="B233" t="s">
        <v>676</v>
      </c>
      <c r="C233" t="s">
        <v>139</v>
      </c>
      <c r="D233" t="s">
        <v>140</v>
      </c>
      <c r="E233" s="38">
        <f>VLOOKUP(C233,'Fed DATA'!$B$7:$E$325,3,0)</f>
        <v>3.5700000000000003E-2</v>
      </c>
      <c r="F233" s="38">
        <f>VLOOKUP(C233,'Fed DATA'!$B$7:$E$325,4,0)</f>
        <v>0.16539999999999999</v>
      </c>
      <c r="G233" s="38">
        <f>VLOOKUP(C233,'State DATA'!$B$7:$F$325,5,0)</f>
        <v>0.1636</v>
      </c>
    </row>
    <row r="234" spans="2:7" x14ac:dyDescent="0.25">
      <c r="B234" t="s">
        <v>668</v>
      </c>
      <c r="C234" t="s">
        <v>553</v>
      </c>
      <c r="D234" t="s">
        <v>554</v>
      </c>
      <c r="E234" s="38">
        <f>VLOOKUP(C234,'Fed DATA'!$B$7:$E$325,3,0)</f>
        <v>3.1E-2</v>
      </c>
      <c r="F234" s="38">
        <f>VLOOKUP(C234,'Fed DATA'!$B$7:$E$325,4,0)</f>
        <v>0.21759999999999999</v>
      </c>
      <c r="G234" s="38">
        <f>VLOOKUP(C234,'State DATA'!$B$7:$F$325,5,0)</f>
        <v>0.2195</v>
      </c>
    </row>
    <row r="235" spans="2:7" x14ac:dyDescent="0.25">
      <c r="B235" t="s">
        <v>677</v>
      </c>
      <c r="C235" t="s">
        <v>243</v>
      </c>
      <c r="D235" t="s">
        <v>244</v>
      </c>
      <c r="E235" s="38">
        <f>VLOOKUP(C235,'Fed DATA'!$B$7:$E$325,3,0)</f>
        <v>4.8099999999999997E-2</v>
      </c>
      <c r="F235" s="38">
        <f>VLOOKUP(C235,'Fed DATA'!$B$7:$E$325,4,0)</f>
        <v>6.4299999999999996E-2</v>
      </c>
      <c r="G235" s="38">
        <f>VLOOKUP(C235,'State DATA'!$B$7:$F$325,5,0)</f>
        <v>0.157</v>
      </c>
    </row>
    <row r="236" spans="2:7" x14ac:dyDescent="0.25">
      <c r="B236" t="s">
        <v>668</v>
      </c>
      <c r="C236" t="s">
        <v>377</v>
      </c>
      <c r="D236" t="s">
        <v>378</v>
      </c>
      <c r="E236" s="38">
        <f>VLOOKUP(C236,'Fed DATA'!$B$7:$E$325,3,0)</f>
        <v>2.1899999999999999E-2</v>
      </c>
      <c r="F236" s="38">
        <f>VLOOKUP(C236,'Fed DATA'!$B$7:$E$325,4,0)</f>
        <v>0.18940000000000001</v>
      </c>
      <c r="G236" s="38">
        <f>VLOOKUP(C236,'State DATA'!$B$7:$F$325,5,0)</f>
        <v>0.2006</v>
      </c>
    </row>
    <row r="237" spans="2:7" x14ac:dyDescent="0.25">
      <c r="B237" t="s">
        <v>669</v>
      </c>
      <c r="C237" t="s">
        <v>329</v>
      </c>
      <c r="D237" t="s">
        <v>330</v>
      </c>
      <c r="E237" s="38">
        <f>VLOOKUP(C237,'Fed DATA'!$B$7:$E$325,3,0)</f>
        <v>6.0499999999999998E-2</v>
      </c>
      <c r="F237" s="38">
        <f>VLOOKUP(C237,'Fed DATA'!$B$7:$E$325,4,0)</f>
        <v>0.25069999999999998</v>
      </c>
      <c r="G237" s="38">
        <f>VLOOKUP(C237,'State DATA'!$B$7:$F$325,5,0)</f>
        <v>0.27189999999999998</v>
      </c>
    </row>
    <row r="238" spans="2:7" x14ac:dyDescent="0.25">
      <c r="B238" t="s">
        <v>672</v>
      </c>
      <c r="C238" t="s">
        <v>211</v>
      </c>
      <c r="D238" t="s">
        <v>212</v>
      </c>
      <c r="E238" s="38">
        <f>VLOOKUP(C238,'Fed DATA'!$B$7:$E$325,3,0)</f>
        <v>2.4400000000000002E-2</v>
      </c>
      <c r="F238" s="38">
        <f>VLOOKUP(C238,'Fed DATA'!$B$7:$E$325,4,0)</f>
        <v>0.11119999999999999</v>
      </c>
      <c r="G238" s="38">
        <f>VLOOKUP(C238,'State DATA'!$B$7:$F$325,5,0)</f>
        <v>0.1206</v>
      </c>
    </row>
    <row r="239" spans="2:7" x14ac:dyDescent="0.25">
      <c r="B239" t="s">
        <v>669</v>
      </c>
      <c r="C239" t="s">
        <v>125</v>
      </c>
      <c r="D239" t="s">
        <v>126</v>
      </c>
      <c r="E239" s="38">
        <f>VLOOKUP(C239,'Fed DATA'!$B$7:$E$325,3,0)</f>
        <v>4.3799999999999999E-2</v>
      </c>
      <c r="F239" s="38">
        <f>VLOOKUP(C239,'Fed DATA'!$B$7:$E$325,4,0)</f>
        <v>0.1167</v>
      </c>
      <c r="G239" s="38">
        <f>VLOOKUP(C239,'State DATA'!$B$7:$F$325,5,0)</f>
        <v>0.40550000000000003</v>
      </c>
    </row>
    <row r="240" spans="2:7" x14ac:dyDescent="0.25">
      <c r="B240" t="s">
        <v>671</v>
      </c>
      <c r="C240" t="s">
        <v>39</v>
      </c>
      <c r="D240" t="s">
        <v>40</v>
      </c>
      <c r="E240" s="38">
        <f>VLOOKUP(C240,'Fed DATA'!$B$7:$E$325,3,0)</f>
        <v>2.6800000000000001E-2</v>
      </c>
      <c r="F240" s="38">
        <f>VLOOKUP(C240,'Fed DATA'!$B$7:$E$325,4,0)</f>
        <v>0.14119999999999999</v>
      </c>
      <c r="G240" s="38">
        <f>VLOOKUP(C240,'State DATA'!$B$7:$F$325,5,0)</f>
        <v>0.14369999999999999</v>
      </c>
    </row>
    <row r="241" spans="2:7" x14ac:dyDescent="0.25">
      <c r="B241" t="s">
        <v>673</v>
      </c>
      <c r="C241" t="s">
        <v>85</v>
      </c>
      <c r="D241" t="s">
        <v>86</v>
      </c>
      <c r="E241" s="38">
        <f>VLOOKUP(C241,'Fed DATA'!$B$7:$E$325,3,0)</f>
        <v>4.9500000000000002E-2</v>
      </c>
      <c r="F241" s="38">
        <f>VLOOKUP(C241,'Fed DATA'!$B$7:$E$325,4,0)</f>
        <v>0.13739999999999999</v>
      </c>
      <c r="G241" s="38">
        <f>VLOOKUP(C241,'State DATA'!$B$7:$F$325,5,0)</f>
        <v>0.16689999999999999</v>
      </c>
    </row>
    <row r="242" spans="2:7" x14ac:dyDescent="0.25">
      <c r="B242" t="s">
        <v>669</v>
      </c>
      <c r="C242" t="s">
        <v>23</v>
      </c>
      <c r="D242" t="s">
        <v>24</v>
      </c>
      <c r="E242" s="38">
        <f>VLOOKUP(C242,'Fed DATA'!$B$7:$E$325,3,0)</f>
        <v>5.3600000000000002E-2</v>
      </c>
      <c r="F242" s="38">
        <f>VLOOKUP(C242,'Fed DATA'!$B$7:$E$325,4,0)</f>
        <v>0.34489999999999998</v>
      </c>
      <c r="G242" s="38">
        <f>VLOOKUP(C242,'State DATA'!$B$7:$F$325,5,0)</f>
        <v>0.31290000000000001</v>
      </c>
    </row>
    <row r="243" spans="2:7" x14ac:dyDescent="0.25">
      <c r="B243" t="s">
        <v>669</v>
      </c>
      <c r="C243" t="s">
        <v>513</v>
      </c>
      <c r="D243" t="s">
        <v>514</v>
      </c>
      <c r="E243" s="38">
        <f>VLOOKUP(C243,'Fed DATA'!$B$7:$E$325,3,0)</f>
        <v>3.1699999999999999E-2</v>
      </c>
      <c r="F243" s="38">
        <f>VLOOKUP(C243,'Fed DATA'!$B$7:$E$325,4,0)</f>
        <v>0.22209999999999999</v>
      </c>
      <c r="G243" s="38">
        <f>VLOOKUP(C243,'State DATA'!$B$7:$F$325,5,0)</f>
        <v>0.22509999999999999</v>
      </c>
    </row>
    <row r="244" spans="2:7" x14ac:dyDescent="0.25">
      <c r="B244" t="s">
        <v>672</v>
      </c>
      <c r="C244" t="s">
        <v>219</v>
      </c>
      <c r="D244" t="s">
        <v>220</v>
      </c>
      <c r="E244" s="38">
        <f>VLOOKUP(C244,'Fed DATA'!$B$7:$E$325,3,0)</f>
        <v>8.7099999999999997E-2</v>
      </c>
      <c r="F244" s="38">
        <f>VLOOKUP(C244,'Fed DATA'!$B$7:$E$325,4,0)</f>
        <v>0.2462</v>
      </c>
      <c r="G244" s="38">
        <f>VLOOKUP(C244,'State DATA'!$B$7:$F$325,5,0)</f>
        <v>0.20380000000000001</v>
      </c>
    </row>
    <row r="245" spans="2:7" x14ac:dyDescent="0.25">
      <c r="B245" t="s">
        <v>668</v>
      </c>
      <c r="C245" t="s">
        <v>557</v>
      </c>
      <c r="D245" t="s">
        <v>558</v>
      </c>
      <c r="E245" s="38">
        <f>VLOOKUP(C245,'Fed DATA'!$B$7:$E$325,3,0)</f>
        <v>1.7600000000000001E-2</v>
      </c>
      <c r="F245" s="38">
        <f>VLOOKUP(C245,'Fed DATA'!$B$7:$E$325,4,0)</f>
        <v>0.1502</v>
      </c>
      <c r="G245" s="38">
        <f>VLOOKUP(C245,'State DATA'!$B$7:$F$325,5,0)</f>
        <v>0.14699999999999999</v>
      </c>
    </row>
    <row r="246" spans="2:7" x14ac:dyDescent="0.25">
      <c r="B246" t="s">
        <v>673</v>
      </c>
      <c r="C246" t="s">
        <v>293</v>
      </c>
      <c r="D246" t="s">
        <v>294</v>
      </c>
      <c r="E246" s="38">
        <f>VLOOKUP(C246,'Fed DATA'!$B$7:$E$325,3,0)</f>
        <v>0.1171</v>
      </c>
      <c r="F246" s="38">
        <f>VLOOKUP(C246,'Fed DATA'!$B$7:$E$325,4,0)</f>
        <v>0.1704</v>
      </c>
      <c r="G246" s="38">
        <f>VLOOKUP(C246,'State DATA'!$B$7:$F$325,5,0)</f>
        <v>0.218</v>
      </c>
    </row>
    <row r="247" spans="2:7" x14ac:dyDescent="0.25">
      <c r="B247" t="s">
        <v>677</v>
      </c>
      <c r="C247" t="s">
        <v>87</v>
      </c>
      <c r="D247" s="39" t="s">
        <v>88</v>
      </c>
      <c r="E247" s="40">
        <v>3.7499999999999999E-2</v>
      </c>
      <c r="F247" s="40">
        <v>0.15049999999999999</v>
      </c>
      <c r="G247" s="40">
        <v>0.15260000000000001</v>
      </c>
    </row>
    <row r="248" spans="2:7" x14ac:dyDescent="0.25">
      <c r="B248" t="s">
        <v>669</v>
      </c>
      <c r="C248" t="s">
        <v>617</v>
      </c>
      <c r="D248" t="s">
        <v>618</v>
      </c>
      <c r="E248" s="38">
        <f>VLOOKUP(C248,'Fed DATA'!$B$7:$E$325,3,0)</f>
        <v>5.0900000000000001E-2</v>
      </c>
      <c r="F248" s="38">
        <f>VLOOKUP(C248,'Fed DATA'!$B$7:$E$325,4,0)</f>
        <v>0.27079999999999999</v>
      </c>
      <c r="G248" s="38">
        <f>VLOOKUP(C248,'State DATA'!$B$7:$F$325,5,0)</f>
        <v>0.26569999999999999</v>
      </c>
    </row>
    <row r="249" spans="2:7" x14ac:dyDescent="0.25">
      <c r="B249" t="s">
        <v>674</v>
      </c>
      <c r="C249" t="s">
        <v>147</v>
      </c>
      <c r="D249" t="s">
        <v>148</v>
      </c>
      <c r="E249" s="38">
        <f>VLOOKUP(C249,'Fed DATA'!$B$7:$E$325,3,0)</f>
        <v>3.9699999999999999E-2</v>
      </c>
      <c r="F249" s="38">
        <f>VLOOKUP(C249,'Fed DATA'!$B$7:$E$325,4,0)</f>
        <v>0.1888</v>
      </c>
      <c r="G249" s="38">
        <f>VLOOKUP(C249,'State DATA'!$B$7:$F$325,5,0)</f>
        <v>0.17380000000000001</v>
      </c>
    </row>
    <row r="250" spans="2:7" x14ac:dyDescent="0.25">
      <c r="B250" t="s">
        <v>677</v>
      </c>
      <c r="C250" t="s">
        <v>245</v>
      </c>
      <c r="D250" t="s">
        <v>246</v>
      </c>
      <c r="E250" s="38">
        <f>VLOOKUP(C250,'Fed DATA'!$B$7:$E$325,3,0)</f>
        <v>0.12330000000000001</v>
      </c>
      <c r="F250" s="38">
        <f>VLOOKUP(C250,'Fed DATA'!$B$7:$E$325,4,0)</f>
        <v>0.4466</v>
      </c>
      <c r="G250" s="38">
        <f>VLOOKUP(C250,'State DATA'!$B$7:$F$325,5,0)</f>
        <v>0.67830000000000001</v>
      </c>
    </row>
    <row r="251" spans="2:7" x14ac:dyDescent="0.25">
      <c r="B251" t="s">
        <v>670</v>
      </c>
      <c r="C251" t="s">
        <v>435</v>
      </c>
      <c r="D251" t="s">
        <v>436</v>
      </c>
      <c r="E251" s="38">
        <f>VLOOKUP(C251,'Fed DATA'!$B$7:$E$325,3,0)</f>
        <v>7.2099999999999997E-2</v>
      </c>
      <c r="F251" s="38">
        <f>VLOOKUP(C251,'Fed DATA'!$B$7:$E$325,4,0)</f>
        <v>0.23799999999999999</v>
      </c>
      <c r="G251" s="38">
        <f>VLOOKUP(C251,'State DATA'!$B$7:$F$325,5,0)</f>
        <v>0.219</v>
      </c>
    </row>
    <row r="252" spans="2:7" x14ac:dyDescent="0.25">
      <c r="B252" t="s">
        <v>668</v>
      </c>
      <c r="C252" t="s">
        <v>175</v>
      </c>
      <c r="D252" t="s">
        <v>176</v>
      </c>
      <c r="E252" s="38">
        <f>VLOOKUP(C252,'Fed DATA'!$B$7:$E$325,3,0)</f>
        <v>9.3100000000000002E-2</v>
      </c>
      <c r="F252" s="38">
        <f>VLOOKUP(C252,'Fed DATA'!$B$7:$E$325,4,0)</f>
        <v>0.24929999999999999</v>
      </c>
      <c r="G252" s="38">
        <f>VLOOKUP(C252,'State DATA'!$B$7:$F$325,5,0)</f>
        <v>0.31280000000000002</v>
      </c>
    </row>
    <row r="253" spans="2:7" x14ac:dyDescent="0.25">
      <c r="B253" t="s">
        <v>672</v>
      </c>
      <c r="C253" t="s">
        <v>199</v>
      </c>
      <c r="D253" t="s">
        <v>200</v>
      </c>
      <c r="E253" s="38">
        <f>VLOOKUP(C253,'Fed DATA'!$B$7:$E$325,3,0)</f>
        <v>4.1500000000000002E-2</v>
      </c>
      <c r="F253" s="38">
        <f>VLOOKUP(C253,'Fed DATA'!$B$7:$E$325,4,0)</f>
        <v>0.122</v>
      </c>
      <c r="G253" s="38">
        <f>VLOOKUP(C253,'State DATA'!$B$7:$F$325,5,0)</f>
        <v>0.1515</v>
      </c>
    </row>
    <row r="254" spans="2:7" x14ac:dyDescent="0.25">
      <c r="B254" t="s">
        <v>670</v>
      </c>
      <c r="C254" t="s">
        <v>441</v>
      </c>
      <c r="D254" t="s">
        <v>442</v>
      </c>
      <c r="E254" s="38">
        <f>VLOOKUP(C254,'Fed DATA'!$B$7:$E$325,3,0)</f>
        <v>2.8199999999999999E-2</v>
      </c>
      <c r="F254" s="38">
        <f>VLOOKUP(C254,'Fed DATA'!$B$7:$E$325,4,0)</f>
        <v>0.13039999999999999</v>
      </c>
      <c r="G254" s="38">
        <f>VLOOKUP(C254,'State DATA'!$B$7:$F$325,5,0)</f>
        <v>0.13750000000000001</v>
      </c>
    </row>
    <row r="255" spans="2:7" x14ac:dyDescent="0.25">
      <c r="B255" t="s">
        <v>674</v>
      </c>
      <c r="C255" t="s">
        <v>631</v>
      </c>
      <c r="D255" t="s">
        <v>632</v>
      </c>
      <c r="E255" s="38">
        <f>VLOOKUP(C255,'Fed DATA'!$B$7:$E$325,3,0)</f>
        <v>4.0500000000000001E-2</v>
      </c>
      <c r="F255" s="38">
        <f>VLOOKUP(C255,'Fed DATA'!$B$7:$E$325,4,0)</f>
        <v>0.17180000000000001</v>
      </c>
      <c r="G255" s="38">
        <f>VLOOKUP(C255,'State DATA'!$B$7:$F$325,5,0)</f>
        <v>0.16120000000000001</v>
      </c>
    </row>
    <row r="256" spans="2:7" x14ac:dyDescent="0.25">
      <c r="B256" t="s">
        <v>669</v>
      </c>
      <c r="C256" t="s">
        <v>391</v>
      </c>
      <c r="D256" t="s">
        <v>392</v>
      </c>
      <c r="E256" s="38">
        <f>VLOOKUP(C256,'Fed DATA'!$B$7:$E$325,3,0)</f>
        <v>8.0299999999999996E-2</v>
      </c>
      <c r="F256" s="38">
        <f>VLOOKUP(C256,'Fed DATA'!$B$7:$E$325,4,0)</f>
        <v>0.3483</v>
      </c>
      <c r="G256" s="38">
        <f>VLOOKUP(C256,'State DATA'!$B$7:$F$325,5,0)</f>
        <v>0.33</v>
      </c>
    </row>
    <row r="257" spans="2:7" x14ac:dyDescent="0.25">
      <c r="B257" t="s">
        <v>675</v>
      </c>
      <c r="C257" t="s">
        <v>61</v>
      </c>
      <c r="D257" t="s">
        <v>62</v>
      </c>
      <c r="E257" s="38">
        <f>VLOOKUP(C257,'Fed DATA'!$B$7:$E$325,3,0)</f>
        <v>4.8300000000000003E-2</v>
      </c>
      <c r="F257" s="38">
        <f>VLOOKUP(C257,'Fed DATA'!$B$7:$E$325,4,0)</f>
        <v>0.19</v>
      </c>
      <c r="G257" s="38">
        <f>VLOOKUP(C257,'State DATA'!$B$7:$F$325,5,0)</f>
        <v>0.18609999999999999</v>
      </c>
    </row>
    <row r="258" spans="2:7" x14ac:dyDescent="0.25">
      <c r="B258" t="s">
        <v>670</v>
      </c>
      <c r="C258" t="s">
        <v>429</v>
      </c>
      <c r="D258" t="s">
        <v>430</v>
      </c>
      <c r="E258" s="38">
        <f>VLOOKUP(C258,'Fed DATA'!$B$7:$E$325,3,0)</f>
        <v>0.5736</v>
      </c>
      <c r="F258" s="38">
        <f>VLOOKUP(C258,'Fed DATA'!$B$7:$E$325,4,0)</f>
        <v>0.91549999999999998</v>
      </c>
      <c r="G258" s="38">
        <f>VLOOKUP(C258,'State DATA'!$B$7:$F$325,5,0)</f>
        <v>0.75670000000000004</v>
      </c>
    </row>
    <row r="259" spans="2:7" x14ac:dyDescent="0.25">
      <c r="B259" t="s">
        <v>668</v>
      </c>
      <c r="C259" t="s">
        <v>347</v>
      </c>
      <c r="D259" t="s">
        <v>348</v>
      </c>
      <c r="E259" s="38">
        <f>VLOOKUP(C259,'Fed DATA'!$B$7:$E$325,3,0)</f>
        <v>3.1899999999999998E-2</v>
      </c>
      <c r="F259" s="38">
        <f>VLOOKUP(C259,'Fed DATA'!$B$7:$E$325,4,0)</f>
        <v>0.12839999999999999</v>
      </c>
      <c r="G259" s="38">
        <f>VLOOKUP(C259,'State DATA'!$B$7:$F$325,5,0)</f>
        <v>0.1426</v>
      </c>
    </row>
    <row r="260" spans="2:7" x14ac:dyDescent="0.25">
      <c r="B260" t="s">
        <v>672</v>
      </c>
      <c r="C260" t="s">
        <v>229</v>
      </c>
      <c r="D260" t="s">
        <v>230</v>
      </c>
      <c r="E260" s="38">
        <f>VLOOKUP(C260,'Fed DATA'!$B$7:$E$325,3,0)</f>
        <v>2.6700000000000002E-2</v>
      </c>
      <c r="F260" s="38">
        <f>VLOOKUP(C260,'Fed DATA'!$B$7:$E$325,4,0)</f>
        <v>0.1401</v>
      </c>
      <c r="G260" s="38">
        <f>VLOOKUP(C260,'State DATA'!$B$7:$F$325,5,0)</f>
        <v>0.1313</v>
      </c>
    </row>
    <row r="261" spans="2:7" x14ac:dyDescent="0.25">
      <c r="B261" t="s">
        <v>673</v>
      </c>
      <c r="C261" t="s">
        <v>451</v>
      </c>
      <c r="D261" t="s">
        <v>452</v>
      </c>
      <c r="E261" s="38">
        <f>VLOOKUP(C261,'Fed DATA'!$B$7:$E$325,3,0)</f>
        <v>6.0400000000000002E-2</v>
      </c>
      <c r="F261" s="38">
        <f>VLOOKUP(C261,'Fed DATA'!$B$7:$E$325,4,0)</f>
        <v>0.21540000000000001</v>
      </c>
      <c r="G261" s="38">
        <f>VLOOKUP(C261,'State DATA'!$B$7:$F$325,5,0)</f>
        <v>0.25929999999999997</v>
      </c>
    </row>
    <row r="262" spans="2:7" x14ac:dyDescent="0.25">
      <c r="B262" t="s">
        <v>672</v>
      </c>
      <c r="C262" t="s">
        <v>213</v>
      </c>
      <c r="D262" t="s">
        <v>214</v>
      </c>
      <c r="E262" s="38">
        <f>VLOOKUP(C262,'Fed DATA'!$B$7:$E$325,3,0)</f>
        <v>2.9000000000000001E-2</v>
      </c>
      <c r="F262" s="38">
        <f>VLOOKUP(C262,'Fed DATA'!$B$7:$E$325,4,0)</f>
        <v>0.25059999999999999</v>
      </c>
      <c r="G262" s="38">
        <f>VLOOKUP(C262,'State DATA'!$B$7:$F$325,5,0)</f>
        <v>0.26889999999999997</v>
      </c>
    </row>
    <row r="263" spans="2:7" x14ac:dyDescent="0.25">
      <c r="B263" t="s">
        <v>670</v>
      </c>
      <c r="C263" t="s">
        <v>475</v>
      </c>
      <c r="D263" t="s">
        <v>476</v>
      </c>
      <c r="E263" s="38">
        <f>VLOOKUP(C263,'Fed DATA'!$B$7:$E$325,3,0)</f>
        <v>4.9000000000000002E-2</v>
      </c>
      <c r="F263" s="38">
        <f>VLOOKUP(C263,'Fed DATA'!$B$7:$E$325,4,0)</f>
        <v>0.15620000000000001</v>
      </c>
      <c r="G263" s="38">
        <f>VLOOKUP(C263,'State DATA'!$B$7:$F$325,5,0)</f>
        <v>0.15679999999999999</v>
      </c>
    </row>
    <row r="264" spans="2:7" x14ac:dyDescent="0.25">
      <c r="B264" t="s">
        <v>672</v>
      </c>
      <c r="C264" t="s">
        <v>225</v>
      </c>
      <c r="D264" t="s">
        <v>226</v>
      </c>
      <c r="E264" s="38">
        <f>VLOOKUP(C264,'Fed DATA'!$B$7:$E$325,3,0)</f>
        <v>4.82E-2</v>
      </c>
      <c r="F264" s="38">
        <f>VLOOKUP(C264,'Fed DATA'!$B$7:$E$325,4,0)</f>
        <v>0.17710000000000001</v>
      </c>
      <c r="G264" s="38">
        <f>VLOOKUP(C264,'State DATA'!$B$7:$F$325,5,0)</f>
        <v>0.1721</v>
      </c>
    </row>
    <row r="265" spans="2:7" x14ac:dyDescent="0.25">
      <c r="B265" t="s">
        <v>676</v>
      </c>
      <c r="C265" t="s">
        <v>145</v>
      </c>
      <c r="D265" t="s">
        <v>146</v>
      </c>
      <c r="E265" s="38">
        <f>VLOOKUP(C265,'Fed DATA'!$B$7:$E$325,3,0)</f>
        <v>6.2199999999999998E-2</v>
      </c>
      <c r="F265" s="38">
        <f>VLOOKUP(C265,'Fed DATA'!$B$7:$E$325,4,0)</f>
        <v>0.2266</v>
      </c>
      <c r="G265" s="38">
        <f>VLOOKUP(C265,'State DATA'!$B$7:$F$325,5,0)</f>
        <v>0.22370000000000001</v>
      </c>
    </row>
    <row r="266" spans="2:7" x14ac:dyDescent="0.25">
      <c r="B266" t="s">
        <v>668</v>
      </c>
      <c r="C266" t="s">
        <v>379</v>
      </c>
      <c r="D266" t="s">
        <v>380</v>
      </c>
      <c r="E266" s="38">
        <f>VLOOKUP(C266,'Fed DATA'!$B$7:$E$325,3,0)</f>
        <v>2.5000000000000001E-2</v>
      </c>
      <c r="F266" s="38">
        <f>VLOOKUP(C266,'Fed DATA'!$B$7:$E$325,4,0)</f>
        <v>3.3300000000000003E-2</v>
      </c>
      <c r="G266" s="38">
        <f>VLOOKUP(C266,'State DATA'!$B$7:$F$325,5,0)</f>
        <v>0.1027</v>
      </c>
    </row>
    <row r="267" spans="2:7" x14ac:dyDescent="0.25">
      <c r="B267" t="s">
        <v>675</v>
      </c>
      <c r="C267" t="s">
        <v>263</v>
      </c>
      <c r="D267" t="s">
        <v>264</v>
      </c>
      <c r="E267" s="38">
        <f>VLOOKUP(C267,'Fed DATA'!$B$7:$E$325,3,0)</f>
        <v>4.9000000000000002E-2</v>
      </c>
      <c r="F267" s="38">
        <f>VLOOKUP(C267,'Fed DATA'!$B$7:$E$325,4,0)</f>
        <v>0.13689999999999999</v>
      </c>
      <c r="G267" s="38">
        <f>VLOOKUP(C267,'State DATA'!$B$7:$F$325,5,0)</f>
        <v>0.1527</v>
      </c>
    </row>
    <row r="268" spans="2:7" x14ac:dyDescent="0.25">
      <c r="B268" t="s">
        <v>670</v>
      </c>
      <c r="C268" t="s">
        <v>187</v>
      </c>
      <c r="D268" t="s">
        <v>188</v>
      </c>
      <c r="E268" s="38">
        <f>VLOOKUP(C268,'Fed DATA'!$B$7:$E$325,3,0)</f>
        <v>1.9900000000000001E-2</v>
      </c>
      <c r="F268" s="38">
        <f>VLOOKUP(C268,'Fed DATA'!$B$7:$E$325,4,0)</f>
        <v>0.16930000000000001</v>
      </c>
      <c r="G268" s="38">
        <f>VLOOKUP(C268,'State DATA'!$B$7:$F$325,5,0)</f>
        <v>0.18679999999999999</v>
      </c>
    </row>
    <row r="269" spans="2:7" x14ac:dyDescent="0.25">
      <c r="B269" t="s">
        <v>668</v>
      </c>
      <c r="C269" t="s">
        <v>343</v>
      </c>
      <c r="D269" t="s">
        <v>344</v>
      </c>
      <c r="E269" s="38">
        <f>VLOOKUP(C269,'Fed DATA'!$B$7:$E$325,3,0)</f>
        <v>3.4200000000000001E-2</v>
      </c>
      <c r="F269" s="38">
        <f>VLOOKUP(C269,'Fed DATA'!$B$7:$E$325,4,0)</f>
        <v>0.14130000000000001</v>
      </c>
      <c r="G269" s="38">
        <f>VLOOKUP(C269,'State DATA'!$B$7:$F$325,5,0)</f>
        <v>0.2223</v>
      </c>
    </row>
    <row r="270" spans="2:7" x14ac:dyDescent="0.25">
      <c r="B270" t="s">
        <v>669</v>
      </c>
      <c r="C270" t="s">
        <v>487</v>
      </c>
      <c r="D270" t="s">
        <v>488</v>
      </c>
      <c r="E270" s="38">
        <f>VLOOKUP(C270,'Fed DATA'!$B$7:$E$325,3,0)</f>
        <v>3.1199999999999999E-2</v>
      </c>
      <c r="F270" s="38">
        <f>VLOOKUP(C270,'Fed DATA'!$B$7:$E$325,4,0)</f>
        <v>0.125</v>
      </c>
      <c r="G270" s="38">
        <f>VLOOKUP(C270,'State DATA'!$B$7:$F$325,5,0)</f>
        <v>0.13009999999999999</v>
      </c>
    </row>
    <row r="271" spans="2:7" x14ac:dyDescent="0.25">
      <c r="B271" t="s">
        <v>669</v>
      </c>
      <c r="C271" t="s">
        <v>515</v>
      </c>
      <c r="D271" t="s">
        <v>516</v>
      </c>
      <c r="E271" s="38">
        <f>VLOOKUP(C271,'Fed DATA'!$B$7:$E$325,3,0)</f>
        <v>5.0700000000000002E-2</v>
      </c>
      <c r="F271" s="38">
        <f>VLOOKUP(C271,'Fed DATA'!$B$7:$E$325,4,0)</f>
        <v>0.31940000000000002</v>
      </c>
      <c r="G271" s="38">
        <f>VLOOKUP(C271,'State DATA'!$B$7:$F$325,5,0)</f>
        <v>0.35849999999999999</v>
      </c>
    </row>
    <row r="272" spans="2:7" x14ac:dyDescent="0.25">
      <c r="B272" t="s">
        <v>669</v>
      </c>
      <c r="C272" t="s">
        <v>327</v>
      </c>
      <c r="D272" t="s">
        <v>328</v>
      </c>
      <c r="E272" s="38">
        <f>VLOOKUP(C272,'Fed DATA'!$B$7:$E$325,3,0)</f>
        <v>4.41E-2</v>
      </c>
      <c r="F272" s="38">
        <f>VLOOKUP(C272,'Fed DATA'!$B$7:$E$325,4,0)</f>
        <v>0.26140000000000002</v>
      </c>
      <c r="G272" s="38">
        <f>VLOOKUP(C272,'State DATA'!$B$7:$F$325,5,0)</f>
        <v>0.24429999999999999</v>
      </c>
    </row>
    <row r="273" spans="2:7" x14ac:dyDescent="0.25">
      <c r="B273" t="s">
        <v>669</v>
      </c>
      <c r="C273" t="s">
        <v>619</v>
      </c>
      <c r="D273" t="s">
        <v>620</v>
      </c>
      <c r="E273" s="38">
        <f>VLOOKUP(C273,'Fed DATA'!$B$7:$E$325,3,0)</f>
        <v>9.4299999999999995E-2</v>
      </c>
      <c r="F273" s="38">
        <f>VLOOKUP(C273,'Fed DATA'!$B$7:$E$325,4,0)</f>
        <v>0.38109999999999999</v>
      </c>
      <c r="G273" s="38">
        <f>VLOOKUP(C273,'State DATA'!$B$7:$F$325,5,0)</f>
        <v>0.29930000000000001</v>
      </c>
    </row>
    <row r="274" spans="2:7" x14ac:dyDescent="0.25">
      <c r="B274" t="s">
        <v>670</v>
      </c>
      <c r="C274" t="s">
        <v>485</v>
      </c>
      <c r="D274" t="s">
        <v>486</v>
      </c>
      <c r="E274" s="38">
        <f>VLOOKUP(C274,'Fed DATA'!$B$7:$E$325,3,0)</f>
        <v>4.4499999999999998E-2</v>
      </c>
      <c r="F274" s="38">
        <f>VLOOKUP(C274,'Fed DATA'!$B$7:$E$325,4,0)</f>
        <v>0.14660000000000001</v>
      </c>
      <c r="G274" s="38">
        <f>VLOOKUP(C274,'State DATA'!$B$7:$F$325,5,0)</f>
        <v>0.14599999999999999</v>
      </c>
    </row>
    <row r="275" spans="2:7" x14ac:dyDescent="0.25">
      <c r="B275" t="s">
        <v>671</v>
      </c>
      <c r="C275" t="s">
        <v>131</v>
      </c>
      <c r="D275" t="s">
        <v>132</v>
      </c>
      <c r="E275" s="38">
        <v>0</v>
      </c>
      <c r="F275" s="38">
        <f>VLOOKUP(C275,'Fed DATA'!$B$7:$E$325,4,0)</f>
        <v>0.22359999999999999</v>
      </c>
      <c r="G275" s="38">
        <f>VLOOKUP(C275,'State DATA'!$B$7:$F$325,5,0)</f>
        <v>0.27750000000000002</v>
      </c>
    </row>
    <row r="276" spans="2:7" x14ac:dyDescent="0.25">
      <c r="B276" t="s">
        <v>671</v>
      </c>
      <c r="C276" t="s">
        <v>91</v>
      </c>
      <c r="D276" t="s">
        <v>92</v>
      </c>
      <c r="E276" s="38">
        <f>VLOOKUP(C276,'Fed DATA'!$B$7:$E$325,3,0)</f>
        <v>4.87E-2</v>
      </c>
      <c r="F276" s="38">
        <f>VLOOKUP(C276,'Fed DATA'!$B$7:$E$325,4,0)</f>
        <v>0.1043</v>
      </c>
      <c r="G276" s="38">
        <f>VLOOKUP(C276,'State DATA'!$B$7:$F$325,5,0)</f>
        <v>3.5900000000000001E-2</v>
      </c>
    </row>
    <row r="277" spans="2:7" x14ac:dyDescent="0.25">
      <c r="B277" t="s">
        <v>676</v>
      </c>
      <c r="C277" t="s">
        <v>43</v>
      </c>
      <c r="D277" t="s">
        <v>44</v>
      </c>
      <c r="E277" s="38">
        <f>VLOOKUP(C277,'Fed DATA'!$B$7:$E$325,3,0)</f>
        <v>9.1700000000000004E-2</v>
      </c>
      <c r="F277" s="38">
        <f>VLOOKUP(C277,'Fed DATA'!$B$7:$E$325,4,0)</f>
        <v>0.52500000000000002</v>
      </c>
      <c r="G277" s="38">
        <f>VLOOKUP(C277,'State DATA'!$B$7:$F$325,5,0)</f>
        <v>0.59470000000000001</v>
      </c>
    </row>
    <row r="278" spans="2:7" x14ac:dyDescent="0.25">
      <c r="B278" t="s">
        <v>672</v>
      </c>
      <c r="C278" t="s">
        <v>393</v>
      </c>
      <c r="D278" t="s">
        <v>394</v>
      </c>
      <c r="E278" s="38">
        <f>VLOOKUP(C278,'Fed DATA'!$B$7:$E$325,3,0)</f>
        <v>4.7100000000000003E-2</v>
      </c>
      <c r="F278" s="38">
        <f>VLOOKUP(C278,'Fed DATA'!$B$7:$E$325,4,0)</f>
        <v>0.1641</v>
      </c>
      <c r="G278" s="38">
        <f>VLOOKUP(C278,'State DATA'!$B$7:$F$325,5,0)</f>
        <v>0.17080000000000001</v>
      </c>
    </row>
    <row r="279" spans="2:7" x14ac:dyDescent="0.25">
      <c r="B279" t="s">
        <v>669</v>
      </c>
      <c r="C279" t="s">
        <v>611</v>
      </c>
      <c r="D279" t="s">
        <v>612</v>
      </c>
      <c r="E279" s="38">
        <f>VLOOKUP(C279,'Fed DATA'!$B$7:$E$325,3,0)</f>
        <v>0.1021</v>
      </c>
      <c r="F279" s="38">
        <f>VLOOKUP(C279,'Fed DATA'!$B$7:$E$325,4,0)</f>
        <v>0.3569</v>
      </c>
      <c r="G279" s="38">
        <f>VLOOKUP(C279,'State DATA'!$B$7:$F$325,5,0)</f>
        <v>0.33550000000000002</v>
      </c>
    </row>
    <row r="280" spans="2:7" x14ac:dyDescent="0.25">
      <c r="B280" t="s">
        <v>673</v>
      </c>
      <c r="C280" t="s">
        <v>457</v>
      </c>
      <c r="D280" t="s">
        <v>458</v>
      </c>
      <c r="E280" s="38">
        <f>VLOOKUP(C280,'Fed DATA'!$B$7:$E$325,3,0)</f>
        <v>2.1700000000000001E-2</v>
      </c>
      <c r="F280" s="38">
        <f>VLOOKUP(C280,'Fed DATA'!$B$7:$E$325,4,0)</f>
        <v>0.1512</v>
      </c>
      <c r="G280" s="38">
        <f>VLOOKUP(C280,'State DATA'!$B$7:$F$325,5,0)</f>
        <v>0.1983</v>
      </c>
    </row>
    <row r="281" spans="2:7" x14ac:dyDescent="0.25">
      <c r="B281" t="s">
        <v>670</v>
      </c>
      <c r="C281" t="s">
        <v>479</v>
      </c>
      <c r="D281" t="s">
        <v>480</v>
      </c>
      <c r="E281" s="38">
        <f>VLOOKUP(C281,'Fed DATA'!$B$7:$E$325,3,0)</f>
        <v>8.5400000000000004E-2</v>
      </c>
      <c r="F281" s="38">
        <f>VLOOKUP(C281,'Fed DATA'!$B$7:$E$325,4,0)</f>
        <v>0.1729</v>
      </c>
      <c r="G281" s="38">
        <f>VLOOKUP(C281,'State DATA'!$B$7:$F$325,5,0)</f>
        <v>0.17019999999999999</v>
      </c>
    </row>
    <row r="282" spans="2:7" x14ac:dyDescent="0.25">
      <c r="B282" t="s">
        <v>677</v>
      </c>
      <c r="C282" t="s">
        <v>241</v>
      </c>
      <c r="D282" t="s">
        <v>242</v>
      </c>
      <c r="E282" s="38">
        <v>0.13389999999999999</v>
      </c>
      <c r="F282" s="38">
        <v>0.2009</v>
      </c>
      <c r="G282" s="38">
        <f>VLOOKUP(C282,'State DATA'!$B$7:$F$325,5,0)</f>
        <v>0.30769999999999997</v>
      </c>
    </row>
    <row r="283" spans="2:7" x14ac:dyDescent="0.25">
      <c r="B283" t="s">
        <v>677</v>
      </c>
      <c r="C283" t="s">
        <v>427</v>
      </c>
      <c r="D283" t="s">
        <v>428</v>
      </c>
      <c r="E283" s="38">
        <v>6.1600000000000002E-2</v>
      </c>
      <c r="F283" s="38">
        <v>0.55859999999999999</v>
      </c>
      <c r="G283" s="38">
        <f>VLOOKUP(C283,'State DATA'!$B$7:$F$325,5,0)</f>
        <v>0.47870000000000001</v>
      </c>
    </row>
    <row r="284" spans="2:7" x14ac:dyDescent="0.25">
      <c r="B284" t="s">
        <v>677</v>
      </c>
      <c r="C284" t="s">
        <v>237</v>
      </c>
      <c r="D284" t="s">
        <v>238</v>
      </c>
      <c r="E284" s="38">
        <v>0.15540000000000001</v>
      </c>
      <c r="F284" s="38">
        <v>0.37009999999999998</v>
      </c>
      <c r="G284" s="38">
        <f>VLOOKUP(C284,'State DATA'!$B$7:$F$325,5,0)</f>
        <v>0.4078</v>
      </c>
    </row>
    <row r="285" spans="2:7" x14ac:dyDescent="0.25">
      <c r="B285" t="s">
        <v>669</v>
      </c>
      <c r="C285" t="s">
        <v>533</v>
      </c>
      <c r="D285" t="s">
        <v>534</v>
      </c>
      <c r="E285" s="38">
        <f>VLOOKUP(C285,'Fed DATA'!$B$7:$E$325,3,0)</f>
        <v>6.1400000000000003E-2</v>
      </c>
      <c r="F285" s="38">
        <f>VLOOKUP(C285,'Fed DATA'!$B$7:$E$325,4,0)</f>
        <v>0.19109999999999999</v>
      </c>
      <c r="G285" s="38">
        <f>VLOOKUP(C285,'State DATA'!$B$7:$F$325,5,0)</f>
        <v>0.18229999999999999</v>
      </c>
    </row>
    <row r="286" spans="2:7" x14ac:dyDescent="0.25">
      <c r="B286" t="s">
        <v>672</v>
      </c>
      <c r="C286" t="s">
        <v>403</v>
      </c>
      <c r="D286" t="s">
        <v>404</v>
      </c>
      <c r="E286" s="38">
        <f>VLOOKUP(C286,'Fed DATA'!$B$7:$E$325,3,0)</f>
        <v>3.5900000000000001E-2</v>
      </c>
      <c r="F286" s="38">
        <f>VLOOKUP(C286,'Fed DATA'!$B$7:$E$325,4,0)</f>
        <v>0.13450000000000001</v>
      </c>
      <c r="G286" s="38">
        <f>VLOOKUP(C286,'State DATA'!$B$7:$F$325,5,0)</f>
        <v>0.1474</v>
      </c>
    </row>
    <row r="287" spans="2:7" x14ac:dyDescent="0.25">
      <c r="B287" t="s">
        <v>674</v>
      </c>
      <c r="C287" t="s">
        <v>637</v>
      </c>
      <c r="D287" t="s">
        <v>638</v>
      </c>
      <c r="E287" s="38">
        <f>VLOOKUP(C287,'Fed DATA'!$B$7:$E$325,3,0)</f>
        <v>5.4800000000000001E-2</v>
      </c>
      <c r="F287" s="38">
        <f>VLOOKUP(C287,'Fed DATA'!$B$7:$E$325,4,0)</f>
        <v>0.18279999999999999</v>
      </c>
      <c r="G287" s="38">
        <f>VLOOKUP(C287,'State DATA'!$B$7:$F$325,5,0)</f>
        <v>0.17510000000000001</v>
      </c>
    </row>
    <row r="288" spans="2:7" x14ac:dyDescent="0.25">
      <c r="B288" t="s">
        <v>677</v>
      </c>
      <c r="C288" t="s">
        <v>267</v>
      </c>
      <c r="D288" t="s">
        <v>268</v>
      </c>
      <c r="E288" s="40">
        <v>3.7499999999999999E-2</v>
      </c>
      <c r="F288" s="40">
        <v>0.15049999999999999</v>
      </c>
      <c r="G288" s="40">
        <v>0.15260000000000001</v>
      </c>
    </row>
    <row r="289" spans="2:7" x14ac:dyDescent="0.25">
      <c r="B289" t="s">
        <v>672</v>
      </c>
      <c r="C289" t="s">
        <v>397</v>
      </c>
      <c r="D289" t="s">
        <v>398</v>
      </c>
      <c r="E289" s="38">
        <f>VLOOKUP(C289,'Fed DATA'!$B$7:$E$325,3,0)</f>
        <v>3.9300000000000002E-2</v>
      </c>
      <c r="F289" s="38">
        <f>VLOOKUP(C289,'Fed DATA'!$B$7:$E$325,4,0)</f>
        <v>0.15340000000000001</v>
      </c>
      <c r="G289" s="38">
        <f>VLOOKUP(C289,'State DATA'!$B$7:$F$325,5,0)</f>
        <v>0.153</v>
      </c>
    </row>
    <row r="290" spans="2:7" x14ac:dyDescent="0.25">
      <c r="B290" t="s">
        <v>668</v>
      </c>
      <c r="C290" t="s">
        <v>169</v>
      </c>
      <c r="D290" t="s">
        <v>170</v>
      </c>
      <c r="E290" s="38">
        <f>VLOOKUP(C290,'Fed DATA'!$B$7:$E$325,3,0)</f>
        <v>6.9900000000000004E-2</v>
      </c>
      <c r="F290" s="38">
        <f>VLOOKUP(C290,'Fed DATA'!$B$7:$E$325,4,0)</f>
        <v>0.39240000000000003</v>
      </c>
      <c r="G290" s="38">
        <f>VLOOKUP(C290,'State DATA'!$B$7:$F$325,5,0)</f>
        <v>0.40160000000000001</v>
      </c>
    </row>
    <row r="291" spans="2:7" x14ac:dyDescent="0.25">
      <c r="B291" t="s">
        <v>672</v>
      </c>
      <c r="C291" t="s">
        <v>223</v>
      </c>
      <c r="D291" t="s">
        <v>224</v>
      </c>
      <c r="E291" s="38">
        <f>VLOOKUP(C291,'Fed DATA'!$B$7:$E$325,3,0)</f>
        <v>2.7199999999999998E-2</v>
      </c>
      <c r="F291" s="38">
        <f>VLOOKUP(C291,'Fed DATA'!$B$7:$E$325,4,0)</f>
        <v>0.1797</v>
      </c>
      <c r="G291" s="38">
        <f>VLOOKUP(C291,'State DATA'!$B$7:$F$325,5,0)</f>
        <v>0.1656</v>
      </c>
    </row>
    <row r="292" spans="2:7" x14ac:dyDescent="0.25">
      <c r="B292" t="s">
        <v>669</v>
      </c>
      <c r="C292" t="s">
        <v>601</v>
      </c>
      <c r="D292" t="s">
        <v>602</v>
      </c>
      <c r="E292" s="38">
        <f>VLOOKUP(C292,'Fed DATA'!$B$7:$E$325,3,0)</f>
        <v>4.1099999999999998E-2</v>
      </c>
      <c r="F292" s="38">
        <f>VLOOKUP(C292,'Fed DATA'!$B$7:$E$325,4,0)</f>
        <v>0.24199999999999999</v>
      </c>
      <c r="G292" s="38">
        <f>VLOOKUP(C292,'State DATA'!$B$7:$F$325,5,0)</f>
        <v>0.22700000000000001</v>
      </c>
    </row>
    <row r="293" spans="2:7" x14ac:dyDescent="0.25">
      <c r="B293" t="s">
        <v>668</v>
      </c>
      <c r="C293" t="s">
        <v>559</v>
      </c>
      <c r="D293" t="s">
        <v>560</v>
      </c>
      <c r="E293" s="38">
        <f>VLOOKUP(C293,'Fed DATA'!$B$7:$E$325,3,0)</f>
        <v>2.6499999999999999E-2</v>
      </c>
      <c r="F293" s="38">
        <f>VLOOKUP(C293,'Fed DATA'!$B$7:$E$325,4,0)</f>
        <v>0.2311</v>
      </c>
      <c r="G293" s="38">
        <f>VLOOKUP(C293,'State DATA'!$B$7:$F$325,5,0)</f>
        <v>0.20519999999999999</v>
      </c>
    </row>
    <row r="294" spans="2:7" x14ac:dyDescent="0.25">
      <c r="B294" t="s">
        <v>674</v>
      </c>
      <c r="C294" t="s">
        <v>273</v>
      </c>
      <c r="D294" t="s">
        <v>274</v>
      </c>
      <c r="E294" s="38">
        <f>VLOOKUP(C294,'Fed DATA'!$B$7:$E$325,3,0)</f>
        <v>7.5300000000000006E-2</v>
      </c>
      <c r="F294" s="38">
        <f>VLOOKUP(C294,'Fed DATA'!$B$7:$E$325,4,0)</f>
        <v>0.81850000000000001</v>
      </c>
      <c r="G294" s="38">
        <f>VLOOKUP(C294,'State DATA'!$B$7:$F$325,5,0)</f>
        <v>0.54700000000000004</v>
      </c>
    </row>
    <row r="295" spans="2:7" x14ac:dyDescent="0.25">
      <c r="B295" t="s">
        <v>668</v>
      </c>
      <c r="C295" t="s">
        <v>315</v>
      </c>
      <c r="D295" t="s">
        <v>316</v>
      </c>
      <c r="E295" s="38">
        <f>VLOOKUP(C295,'Fed DATA'!$B$7:$E$325,3,0)</f>
        <v>2.6499999999999999E-2</v>
      </c>
      <c r="F295" s="38">
        <f>VLOOKUP(C295,'Fed DATA'!$B$7:$E$325,4,0)</f>
        <v>0.1933</v>
      </c>
      <c r="G295" s="38">
        <f>VLOOKUP(C295,'State DATA'!$B$7:$F$325,5,0)</f>
        <v>0.1933</v>
      </c>
    </row>
    <row r="296" spans="2:7" x14ac:dyDescent="0.25">
      <c r="B296" t="s">
        <v>676</v>
      </c>
      <c r="C296" t="s">
        <v>369</v>
      </c>
      <c r="D296" t="s">
        <v>370</v>
      </c>
      <c r="E296" s="38">
        <f>VLOOKUP(C296,'Fed DATA'!$B$7:$E$325,3,0)</f>
        <v>3.8399999999999997E-2</v>
      </c>
      <c r="F296" s="38">
        <f>VLOOKUP(C296,'Fed DATA'!$B$7:$E$325,4,0)</f>
        <v>0.1739</v>
      </c>
      <c r="G296" s="38">
        <f>VLOOKUP(C296,'State DATA'!$B$7:$F$325,5,0)</f>
        <v>0.1988</v>
      </c>
    </row>
    <row r="297" spans="2:7" x14ac:dyDescent="0.25">
      <c r="B297" t="s">
        <v>674</v>
      </c>
      <c r="C297" t="s">
        <v>639</v>
      </c>
      <c r="D297" t="s">
        <v>640</v>
      </c>
      <c r="E297" s="38">
        <f>VLOOKUP(C297,'Fed DATA'!$B$7:$E$325,3,0)</f>
        <v>5.4600000000000003E-2</v>
      </c>
      <c r="F297" s="38">
        <f>VLOOKUP(C297,'Fed DATA'!$B$7:$E$325,4,0)</f>
        <v>0.1915</v>
      </c>
      <c r="G297" s="38">
        <f>VLOOKUP(C297,'State DATA'!$B$7:$F$325,5,0)</f>
        <v>0.18729999999999999</v>
      </c>
    </row>
    <row r="298" spans="2:7" x14ac:dyDescent="0.25">
      <c r="B298" t="s">
        <v>671</v>
      </c>
      <c r="C298" t="s">
        <v>571</v>
      </c>
      <c r="D298" t="s">
        <v>572</v>
      </c>
      <c r="E298" s="38">
        <f>VLOOKUP(C298,'Fed DATA'!$B$7:$E$325,3,0)</f>
        <v>7.3200000000000001E-2</v>
      </c>
      <c r="F298" s="38">
        <f>VLOOKUP(C298,'Fed DATA'!$B$7:$E$325,4,0)</f>
        <v>0.3921</v>
      </c>
      <c r="G298" s="38">
        <f>VLOOKUP(C298,'State DATA'!$B$7:$F$325,5,0)</f>
        <v>0.34439999999999998</v>
      </c>
    </row>
    <row r="299" spans="2:7" x14ac:dyDescent="0.25">
      <c r="B299" t="s">
        <v>673</v>
      </c>
      <c r="C299" t="s">
        <v>95</v>
      </c>
      <c r="D299" t="s">
        <v>96</v>
      </c>
      <c r="E299" s="38">
        <f>VLOOKUP(C299,'Fed DATA'!$B$7:$E$325,3,0)</f>
        <v>2.4899999999999999E-2</v>
      </c>
      <c r="F299" s="38">
        <f>VLOOKUP(C299,'Fed DATA'!$B$7:$E$325,4,0)</f>
        <v>0.17810000000000001</v>
      </c>
      <c r="G299" s="38">
        <f>VLOOKUP(C299,'State DATA'!$B$7:$F$325,5,0)</f>
        <v>0.17879999999999999</v>
      </c>
    </row>
    <row r="300" spans="2:7" x14ac:dyDescent="0.25">
      <c r="B300" t="s">
        <v>673</v>
      </c>
      <c r="C300" t="s">
        <v>287</v>
      </c>
      <c r="D300" t="s">
        <v>288</v>
      </c>
      <c r="E300" s="38">
        <f>VLOOKUP(C300,'Fed DATA'!$B$7:$E$325,3,0)</f>
        <v>4.4600000000000001E-2</v>
      </c>
      <c r="F300" s="38">
        <f>VLOOKUP(C300,'Fed DATA'!$B$7:$E$325,4,0)</f>
        <v>0.28810000000000002</v>
      </c>
      <c r="G300" s="38">
        <f>VLOOKUP(C300,'State DATA'!$B$7:$F$325,5,0)</f>
        <v>0.28710000000000002</v>
      </c>
    </row>
    <row r="301" spans="2:7" x14ac:dyDescent="0.25">
      <c r="B301" t="s">
        <v>672</v>
      </c>
      <c r="C301" t="s">
        <v>217</v>
      </c>
      <c r="D301" t="s">
        <v>218</v>
      </c>
      <c r="E301" s="38">
        <f>VLOOKUP(C301,'Fed DATA'!$B$7:$E$325,3,0)</f>
        <v>2.87E-2</v>
      </c>
      <c r="F301" s="38">
        <f>VLOOKUP(C301,'Fed DATA'!$B$7:$E$325,4,0)</f>
        <v>0.16500000000000001</v>
      </c>
      <c r="G301" s="38">
        <f>VLOOKUP(C301,'State DATA'!$B$7:$F$325,5,0)</f>
        <v>0.17649999999999999</v>
      </c>
    </row>
    <row r="302" spans="2:7" x14ac:dyDescent="0.25">
      <c r="B302" t="s">
        <v>668</v>
      </c>
      <c r="C302" t="s">
        <v>549</v>
      </c>
      <c r="D302" t="s">
        <v>550</v>
      </c>
      <c r="E302" s="38">
        <f>VLOOKUP(C302,'Fed DATA'!$B$7:$E$325,3,0)</f>
        <v>3.8699999999999998E-2</v>
      </c>
      <c r="F302" s="38">
        <f>VLOOKUP(C302,'Fed DATA'!$B$7:$E$325,4,0)</f>
        <v>0.16689999999999999</v>
      </c>
      <c r="G302" s="38">
        <f>VLOOKUP(C302,'State DATA'!$B$7:$F$325,5,0)</f>
        <v>0.15509999999999999</v>
      </c>
    </row>
    <row r="303" spans="2:7" x14ac:dyDescent="0.25">
      <c r="B303" t="s">
        <v>674</v>
      </c>
      <c r="C303" t="s">
        <v>623</v>
      </c>
      <c r="D303" t="s">
        <v>624</v>
      </c>
      <c r="E303" s="38">
        <f>VLOOKUP(C303,'Fed DATA'!$B$7:$E$325,3,0)</f>
        <v>2.41E-2</v>
      </c>
      <c r="F303" s="38">
        <f>VLOOKUP(C303,'Fed DATA'!$B$7:$E$325,4,0)</f>
        <v>0.27289999999999998</v>
      </c>
      <c r="G303" s="38">
        <f>VLOOKUP(C303,'State DATA'!$B$7:$F$325,5,0)</f>
        <v>0.2666</v>
      </c>
    </row>
    <row r="304" spans="2:7" x14ac:dyDescent="0.25">
      <c r="B304" t="s">
        <v>672</v>
      </c>
      <c r="C304" t="s">
        <v>401</v>
      </c>
      <c r="D304" t="s">
        <v>402</v>
      </c>
      <c r="E304" s="38">
        <f>VLOOKUP(C304,'Fed DATA'!$B$7:$E$325,3,0)</f>
        <v>3.9199999999999999E-2</v>
      </c>
      <c r="F304" s="38">
        <f>VLOOKUP(C304,'Fed DATA'!$B$7:$E$325,4,0)</f>
        <v>0.15840000000000001</v>
      </c>
      <c r="G304" s="38">
        <f>VLOOKUP(C304,'State DATA'!$B$7:$F$325,5,0)</f>
        <v>0.15479999999999999</v>
      </c>
    </row>
    <row r="305" spans="2:7" x14ac:dyDescent="0.25">
      <c r="B305" t="s">
        <v>669</v>
      </c>
      <c r="C305" t="s">
        <v>527</v>
      </c>
      <c r="D305" t="s">
        <v>528</v>
      </c>
      <c r="E305" s="38">
        <f>VLOOKUP(C305,'Fed DATA'!$B$7:$E$325,3,0)</f>
        <v>4.5600000000000002E-2</v>
      </c>
      <c r="F305" s="38">
        <f>VLOOKUP(C305,'Fed DATA'!$B$7:$E$325,4,0)</f>
        <v>0.23810000000000001</v>
      </c>
      <c r="G305" s="38">
        <f>VLOOKUP(C305,'State DATA'!$B$7:$F$325,5,0)</f>
        <v>0.25950000000000001</v>
      </c>
    </row>
    <row r="306" spans="2:7" x14ac:dyDescent="0.25">
      <c r="B306" t="s">
        <v>673</v>
      </c>
      <c r="C306" t="s">
        <v>69</v>
      </c>
      <c r="D306" t="s">
        <v>70</v>
      </c>
      <c r="E306" s="38">
        <f>VLOOKUP(C306,'Fed DATA'!$B$7:$E$325,3,0)</f>
        <v>4.3999999999999997E-2</v>
      </c>
      <c r="F306" s="38">
        <f>VLOOKUP(C306,'Fed DATA'!$B$7:$E$325,4,0)</f>
        <v>0.13370000000000001</v>
      </c>
      <c r="G306" s="38">
        <f>VLOOKUP(C306,'State DATA'!$B$7:$F$325,5,0)</f>
        <v>0.1522</v>
      </c>
    </row>
    <row r="307" spans="2:7" x14ac:dyDescent="0.25">
      <c r="B307" t="s">
        <v>672</v>
      </c>
      <c r="C307" t="s">
        <v>209</v>
      </c>
      <c r="D307" t="s">
        <v>210</v>
      </c>
      <c r="E307" s="38">
        <f>VLOOKUP(C307,'Fed DATA'!$B$7:$E$325,3,0)</f>
        <v>4.2000000000000003E-2</v>
      </c>
      <c r="F307" s="38">
        <f>VLOOKUP(C307,'Fed DATA'!$B$7:$E$325,4,0)</f>
        <v>0.27750000000000002</v>
      </c>
      <c r="G307" s="38">
        <f>VLOOKUP(C307,'State DATA'!$B$7:$F$325,5,0)</f>
        <v>0.25540000000000002</v>
      </c>
    </row>
    <row r="308" spans="2:7" x14ac:dyDescent="0.25">
      <c r="B308" t="s">
        <v>677</v>
      </c>
      <c r="C308" t="s">
        <v>561</v>
      </c>
      <c r="D308" t="s">
        <v>562</v>
      </c>
      <c r="E308" s="40">
        <v>3.7499999999999999E-2</v>
      </c>
      <c r="F308" s="40">
        <v>0.15049999999999999</v>
      </c>
      <c r="G308" s="40">
        <v>0.15260000000000001</v>
      </c>
    </row>
    <row r="309" spans="2:7" x14ac:dyDescent="0.25">
      <c r="B309" t="s">
        <v>673</v>
      </c>
      <c r="C309" t="s">
        <v>563</v>
      </c>
      <c r="D309" t="s">
        <v>564</v>
      </c>
      <c r="E309" s="38">
        <f>VLOOKUP(C309,'Fed DATA'!$B$7:$E$325,3,0)</f>
        <v>4.0300000000000002E-2</v>
      </c>
      <c r="F309" s="38">
        <f>VLOOKUP(C309,'Fed DATA'!$B$7:$E$325,4,0)</f>
        <v>0.28089999999999998</v>
      </c>
      <c r="G309" s="38">
        <f>VLOOKUP(C309,'State DATA'!$B$7:$F$325,5,0)</f>
        <v>0.28299999999999997</v>
      </c>
    </row>
    <row r="310" spans="2:7" x14ac:dyDescent="0.25">
      <c r="B310" t="s">
        <v>674</v>
      </c>
      <c r="C310" t="s">
        <v>137</v>
      </c>
      <c r="D310" t="s">
        <v>138</v>
      </c>
      <c r="E310" s="38">
        <f>VLOOKUP(C310,'Fed DATA'!$B$7:$E$325,3,0)</f>
        <v>3.0599999999999999E-2</v>
      </c>
      <c r="F310" s="38">
        <f>VLOOKUP(C310,'Fed DATA'!$B$7:$E$325,4,0)</f>
        <v>0.14849999999999999</v>
      </c>
      <c r="G310" s="38">
        <f>VLOOKUP(C310,'State DATA'!$B$7:$F$325,5,0)</f>
        <v>0.14979999999999999</v>
      </c>
    </row>
    <row r="311" spans="2:7" x14ac:dyDescent="0.25">
      <c r="B311" t="s">
        <v>671</v>
      </c>
      <c r="C311" t="s">
        <v>575</v>
      </c>
      <c r="D311" t="s">
        <v>576</v>
      </c>
      <c r="E311" s="38">
        <f>VLOOKUP(C311,'Fed DATA'!$B$7:$E$325,3,0)</f>
        <v>6.6699999999999995E-2</v>
      </c>
      <c r="F311" s="38">
        <f>VLOOKUP(C311,'Fed DATA'!$B$7:$E$325,4,0)</f>
        <v>0.39439999999999997</v>
      </c>
      <c r="G311" s="38">
        <f>VLOOKUP(C311,'State DATA'!$B$7:$F$325,5,0)</f>
        <v>0.33960000000000001</v>
      </c>
    </row>
    <row r="312" spans="2:7" x14ac:dyDescent="0.25">
      <c r="B312" t="s">
        <v>671</v>
      </c>
      <c r="C312" t="s">
        <v>567</v>
      </c>
      <c r="D312" t="s">
        <v>568</v>
      </c>
      <c r="E312" s="38">
        <f>VLOOKUP(C312,'Fed DATA'!$B$7:$E$325,3,0)</f>
        <v>5.3900000000000003E-2</v>
      </c>
      <c r="F312" s="38">
        <f>VLOOKUP(C312,'Fed DATA'!$B$7:$E$325,4,0)</f>
        <v>0.20960000000000001</v>
      </c>
      <c r="G312" s="38">
        <f>VLOOKUP(C312,'State DATA'!$B$7:$F$325,5,0)</f>
        <v>0.20749999999999999</v>
      </c>
    </row>
    <row r="313" spans="2:7" x14ac:dyDescent="0.25">
      <c r="B313" t="s">
        <v>674</v>
      </c>
      <c r="C313" t="s">
        <v>647</v>
      </c>
      <c r="D313" t="s">
        <v>648</v>
      </c>
      <c r="E313" s="38">
        <f>VLOOKUP(C313,'Fed DATA'!$B$7:$E$325,3,0)</f>
        <v>5.2900000000000003E-2</v>
      </c>
      <c r="F313" s="38">
        <f>VLOOKUP(C313,'Fed DATA'!$B$7:$E$325,4,0)</f>
        <v>0.20760000000000001</v>
      </c>
      <c r="G313" s="38">
        <f>VLOOKUP(C313,'State DATA'!$B$7:$F$325,5,0)</f>
        <v>0.18640000000000001</v>
      </c>
    </row>
    <row r="314" spans="2:7" x14ac:dyDescent="0.25">
      <c r="B314" t="s">
        <v>676</v>
      </c>
      <c r="C314" t="s">
        <v>141</v>
      </c>
      <c r="D314" t="s">
        <v>142</v>
      </c>
      <c r="E314" s="38">
        <f>VLOOKUP(C314,'Fed DATA'!$B$7:$E$325,3,0)</f>
        <v>3.95E-2</v>
      </c>
      <c r="F314" s="38">
        <f>VLOOKUP(C314,'Fed DATA'!$B$7:$E$325,4,0)</f>
        <v>0.2026</v>
      </c>
      <c r="G314" s="38">
        <f>VLOOKUP(C314,'State DATA'!$B$7:$F$325,5,0)</f>
        <v>0.19439999999999999</v>
      </c>
    </row>
    <row r="315" spans="2:7" x14ac:dyDescent="0.25">
      <c r="B315" t="s">
        <v>673</v>
      </c>
      <c r="C315" t="s">
        <v>77</v>
      </c>
      <c r="D315" t="s">
        <v>78</v>
      </c>
      <c r="E315" s="38">
        <f>VLOOKUP(C315,'Fed DATA'!$B$7:$E$325,3,0)</f>
        <v>3.2800000000000003E-2</v>
      </c>
      <c r="F315" s="38">
        <f>VLOOKUP(C315,'Fed DATA'!$B$7:$E$325,4,0)</f>
        <v>0.17510000000000001</v>
      </c>
      <c r="G315" s="38">
        <f>VLOOKUP(C315,'State DATA'!$B$7:$F$325,5,0)</f>
        <v>0.18160000000000001</v>
      </c>
    </row>
    <row r="316" spans="2:7" x14ac:dyDescent="0.25">
      <c r="B316" t="s">
        <v>669</v>
      </c>
      <c r="C316" t="s">
        <v>15</v>
      </c>
      <c r="D316" t="s">
        <v>16</v>
      </c>
      <c r="E316" s="38">
        <f>VLOOKUP(C316,'Fed DATA'!$B$7:$E$325,3,0)</f>
        <v>5.3900000000000003E-2</v>
      </c>
      <c r="F316" s="38">
        <f>VLOOKUP(C316,'Fed DATA'!$B$7:$E$325,4,0)</f>
        <v>0.31969999999999998</v>
      </c>
      <c r="G316" s="38">
        <f>VLOOKUP(C316,'State DATA'!$B$7:$F$325,5,0)</f>
        <v>0.31219999999999998</v>
      </c>
    </row>
    <row r="317" spans="2:7" x14ac:dyDescent="0.25">
      <c r="B317" t="s">
        <v>676</v>
      </c>
      <c r="C317" t="s">
        <v>115</v>
      </c>
      <c r="D317" t="s">
        <v>116</v>
      </c>
      <c r="E317" s="38">
        <f>VLOOKUP(C317,'Fed DATA'!$B$7:$E$325,3,0)</f>
        <v>5.5E-2</v>
      </c>
      <c r="F317" s="38">
        <f>VLOOKUP(C317,'Fed DATA'!$B$7:$E$325,4,0)</f>
        <v>0.28339999999999999</v>
      </c>
      <c r="G317" s="38">
        <f>VLOOKUP(C317,'State DATA'!$B$7:$F$325,5,0)</f>
        <v>0.26779999999999998</v>
      </c>
    </row>
    <row r="318" spans="2:7" x14ac:dyDescent="0.25">
      <c r="B318" t="s">
        <v>669</v>
      </c>
      <c r="C318" t="s">
        <v>525</v>
      </c>
      <c r="D318" t="s">
        <v>526</v>
      </c>
      <c r="E318" s="38">
        <f>VLOOKUP(C318,'Fed DATA'!$B$7:$E$325,3,0)</f>
        <v>6.3899999999999998E-2</v>
      </c>
      <c r="F318" s="38">
        <f>VLOOKUP(C318,'Fed DATA'!$B$7:$E$325,4,0)</f>
        <v>0.41120000000000001</v>
      </c>
      <c r="G318" s="38">
        <f>VLOOKUP(C318,'State DATA'!$B$7:$F$325,5,0)</f>
        <v>0.37619999999999998</v>
      </c>
    </row>
    <row r="319" spans="2:7" x14ac:dyDescent="0.25">
      <c r="B319" t="s">
        <v>676</v>
      </c>
      <c r="C319" t="s">
        <v>53</v>
      </c>
      <c r="D319" t="s">
        <v>54</v>
      </c>
      <c r="E319" s="38">
        <f>VLOOKUP(C319,'Fed DATA'!$B$7:$E$325,3,0)</f>
        <v>0.03</v>
      </c>
      <c r="F319" s="38">
        <f>VLOOKUP(C319,'Fed DATA'!$B$7:$E$325,4,0)</f>
        <v>0.109</v>
      </c>
      <c r="G319" s="38">
        <f>VLOOKUP(C319,'State DATA'!$B$7:$F$325,5,0)</f>
        <v>0.14080000000000001</v>
      </c>
    </row>
    <row r="320" spans="2:7" x14ac:dyDescent="0.25">
      <c r="B320" t="s">
        <v>669</v>
      </c>
      <c r="C320" t="s">
        <v>509</v>
      </c>
      <c r="D320" t="s">
        <v>510</v>
      </c>
      <c r="E320" s="38">
        <f>VLOOKUP(C320,'Fed DATA'!$B$7:$E$325,3,0)</f>
        <v>4.6399999999999997E-2</v>
      </c>
      <c r="F320" s="38">
        <f>VLOOKUP(C320,'Fed DATA'!$B$7:$E$325,4,0)</f>
        <v>0.21840000000000001</v>
      </c>
      <c r="G320" s="38">
        <f>VLOOKUP(C320,'State DATA'!$B$7:$F$325,5,0)</f>
        <v>0.20449999999999999</v>
      </c>
    </row>
    <row r="321" spans="2:7" x14ac:dyDescent="0.25">
      <c r="B321" t="s">
        <v>674</v>
      </c>
      <c r="C321" t="s">
        <v>649</v>
      </c>
      <c r="D321" t="s">
        <v>650</v>
      </c>
      <c r="E321" s="38">
        <f>VLOOKUP(C321,'Fed DATA'!$B$7:$E$325,3,0)</f>
        <v>5.1999999999999998E-2</v>
      </c>
      <c r="F321" s="38">
        <f>VLOOKUP(C321,'Fed DATA'!$B$7:$E$325,4,0)</f>
        <v>0.17280000000000001</v>
      </c>
      <c r="G321" s="38">
        <f>VLOOKUP(C321,'State DATA'!$B$7:$F$325,5,0)</f>
        <v>0.1797</v>
      </c>
    </row>
    <row r="322" spans="2:7" x14ac:dyDescent="0.25">
      <c r="B322" t="s">
        <v>677</v>
      </c>
      <c r="C322" t="s">
        <v>593</v>
      </c>
      <c r="D322" s="14" t="s">
        <v>594</v>
      </c>
      <c r="E322" s="38">
        <f>VLOOKUP(C322,'Fed DATA'!$B$7:$E$325,3,0)</f>
        <v>0.22409999999999999</v>
      </c>
      <c r="F322" s="38">
        <f>VLOOKUP(C322,'Fed DATA'!$B$7:$E$325,4,0)</f>
        <v>0.78720000000000001</v>
      </c>
      <c r="G322" s="38">
        <f>VLOOKUP(C322,'State DATA'!$B$7:$F$325,5,0)</f>
        <v>0.5796</v>
      </c>
    </row>
    <row r="323" spans="2:7" x14ac:dyDescent="0.25">
      <c r="B323" t="s">
        <v>668</v>
      </c>
      <c r="C323" t="s">
        <v>323</v>
      </c>
      <c r="D323" t="s">
        <v>324</v>
      </c>
      <c r="E323" s="38">
        <f>VLOOKUP(C323,'Fed DATA'!$B$7:$E$325,3,0)</f>
        <v>7.9200000000000007E-2</v>
      </c>
      <c r="F323" s="38">
        <f>VLOOKUP(C323,'Fed DATA'!$B$7:$E$325,4,0)</f>
        <v>0.28839999999999999</v>
      </c>
      <c r="G323" s="38">
        <f>VLOOKUP(C323,'State DATA'!$B$7:$F$325,5,0)</f>
        <v>0.26729999999999998</v>
      </c>
    </row>
    <row r="324" spans="2:7" x14ac:dyDescent="0.25">
      <c r="B324" t="s">
        <v>672</v>
      </c>
      <c r="C324" t="s">
        <v>419</v>
      </c>
      <c r="D324" t="s">
        <v>420</v>
      </c>
      <c r="E324" s="38">
        <f>VLOOKUP(C324,'Fed DATA'!$B$7:$E$325,3,0)</f>
        <v>4.5100000000000001E-2</v>
      </c>
      <c r="F324" s="38">
        <f>VLOOKUP(C324,'Fed DATA'!$B$7:$E$325,4,0)</f>
        <v>0.14860000000000001</v>
      </c>
      <c r="G324" s="38">
        <f>VLOOKUP(C324,'State DATA'!$B$7:$F$325,5,0)</f>
        <v>0.155</v>
      </c>
    </row>
    <row r="325" spans="2:7" x14ac:dyDescent="0.25">
      <c r="B325" t="s">
        <v>673</v>
      </c>
      <c r="C325" t="s">
        <v>297</v>
      </c>
      <c r="D325" t="s">
        <v>298</v>
      </c>
      <c r="E325" s="38">
        <f>VLOOKUP(C325,'Fed DATA'!$B$7:$E$325,3,0)</f>
        <v>2.0899999999999998E-2</v>
      </c>
      <c r="F325" s="38">
        <f>VLOOKUP(C325,'Fed DATA'!$B$7:$E$325,4,0)</f>
        <v>0.17960000000000001</v>
      </c>
      <c r="G325" s="38">
        <f>VLOOKUP(C325,'State DATA'!$B$7:$F$325,5,0)</f>
        <v>0.19209999999999999</v>
      </c>
    </row>
    <row r="326" spans="2:7" x14ac:dyDescent="0.25">
      <c r="B326" t="s">
        <v>677</v>
      </c>
      <c r="C326" t="s">
        <v>251</v>
      </c>
      <c r="D326" s="14" t="s">
        <v>252</v>
      </c>
      <c r="E326" s="38">
        <f>VLOOKUP(C326,'Fed DATA'!$B$7:$E$325,3,0)</f>
        <v>0.26179999999999998</v>
      </c>
      <c r="F326" s="38">
        <f>VLOOKUP(C326,'Fed DATA'!$B$7:$E$325,4,0)</f>
        <v>0.66679999999999995</v>
      </c>
      <c r="G326" s="38">
        <f>VLOOKUP(C326,'State DATA'!$B$7:$F$325,5,0)</f>
        <v>0.66759999999999997</v>
      </c>
    </row>
    <row r="327" spans="2:7" x14ac:dyDescent="0.25">
      <c r="B327" t="s">
        <v>669</v>
      </c>
      <c r="C327" t="s">
        <v>337</v>
      </c>
      <c r="D327" t="s">
        <v>338</v>
      </c>
      <c r="E327" s="38">
        <f>VLOOKUP(C327,'Fed DATA'!$B$7:$E$325,3,0)</f>
        <v>3.49E-2</v>
      </c>
      <c r="F327" s="38">
        <f>VLOOKUP(C327,'Fed DATA'!$B$7:$E$325,4,0)</f>
        <v>0.2964</v>
      </c>
      <c r="G327" s="38">
        <f>VLOOKUP(C327,'State DATA'!$B$7:$F$325,5,0)</f>
        <v>0.28799999999999998</v>
      </c>
    </row>
    <row r="328" spans="2:7" x14ac:dyDescent="0.25">
      <c r="B328" t="s">
        <v>668</v>
      </c>
      <c r="C328" t="s">
        <v>383</v>
      </c>
      <c r="D328" t="s">
        <v>384</v>
      </c>
      <c r="E328" s="38">
        <f>VLOOKUP(C328,'Fed DATA'!$B$7:$E$325,3,0)</f>
        <v>2.0299999999999999E-2</v>
      </c>
      <c r="F328" s="38">
        <f>VLOOKUP(C328,'Fed DATA'!$B$7:$E$325,4,0)</f>
        <v>0.21099999999999999</v>
      </c>
      <c r="G328" s="38">
        <f>VLOOKUP(C328,'State DATA'!$B$7:$F$325,5,0)</f>
        <v>0.1913</v>
      </c>
    </row>
    <row r="329" spans="2:7" x14ac:dyDescent="0.25">
      <c r="B329" t="s">
        <v>676</v>
      </c>
      <c r="C329" t="s">
        <v>153</v>
      </c>
      <c r="D329" t="s">
        <v>154</v>
      </c>
      <c r="E329" s="38">
        <f>VLOOKUP(C329,'Fed DATA'!$B$7:$E$325,3,0)</f>
        <v>5.79E-2</v>
      </c>
      <c r="F329" s="38">
        <f>VLOOKUP(C329,'Fed DATA'!$B$7:$E$325,4,0)</f>
        <v>0.33550000000000002</v>
      </c>
      <c r="G329" s="38">
        <f>VLOOKUP(C329,'State DATA'!$B$7:$F$325,5,0)</f>
        <v>0.30509999999999998</v>
      </c>
    </row>
    <row r="330" spans="2:7" x14ac:dyDescent="0.25">
      <c r="B330" t="s">
        <v>668</v>
      </c>
      <c r="C330" t="s">
        <v>311</v>
      </c>
      <c r="D330" t="s">
        <v>312</v>
      </c>
      <c r="E330" s="38">
        <f>VLOOKUP(C330,'Fed DATA'!$B$7:$E$325,3,0)</f>
        <v>9.1999999999999998E-3</v>
      </c>
      <c r="F330" s="38">
        <f>VLOOKUP(C330,'Fed DATA'!$B$7:$E$325,4,0)</f>
        <v>0.13350000000000001</v>
      </c>
      <c r="G330" s="38">
        <f>VLOOKUP(C330,'State DATA'!$B$7:$F$325,5,0)</f>
        <v>0.13900000000000001</v>
      </c>
    </row>
    <row r="331" spans="2:7" x14ac:dyDescent="0.25">
      <c r="B331" t="s">
        <v>668</v>
      </c>
      <c r="C331" t="s">
        <v>177</v>
      </c>
      <c r="D331" t="s">
        <v>178</v>
      </c>
      <c r="E331" s="38">
        <f>VLOOKUP(C331,'Fed DATA'!$B$7:$E$325,3,0)</f>
        <v>7.6999999999999999E-2</v>
      </c>
      <c r="F331" s="38">
        <f>VLOOKUP(C331,'Fed DATA'!$B$7:$E$325,4,0)</f>
        <v>0.25750000000000001</v>
      </c>
      <c r="G331" s="38">
        <f>VLOOKUP(C331,'State DATA'!$B$7:$F$325,5,0)</f>
        <v>0.25900000000000001</v>
      </c>
    </row>
    <row r="332" spans="2:7" x14ac:dyDescent="0.25">
      <c r="B332" t="s">
        <v>673</v>
      </c>
      <c r="C332" t="s">
        <v>281</v>
      </c>
      <c r="D332" t="s">
        <v>282</v>
      </c>
      <c r="E332" s="38">
        <f>VLOOKUP(C332,'Fed DATA'!$B$7:$E$325,3,0)</f>
        <v>3.7499999999999999E-2</v>
      </c>
      <c r="F332" s="38">
        <f>VLOOKUP(C332,'Fed DATA'!$B$7:$E$325,4,0)</f>
        <v>0.23280000000000001</v>
      </c>
      <c r="G332" s="38">
        <f>VLOOKUP(C332,'State DATA'!$B$7:$F$325,5,0)</f>
        <v>0.24610000000000001</v>
      </c>
    </row>
    <row r="333" spans="2:7" x14ac:dyDescent="0.25">
      <c r="B333" t="s">
        <v>673</v>
      </c>
      <c r="C333" t="s">
        <v>101</v>
      </c>
      <c r="D333" t="s">
        <v>102</v>
      </c>
      <c r="E333" s="38">
        <f>VLOOKUP(C333,'Fed DATA'!$B$7:$E$325,3,0)</f>
        <v>1.7299999999999999E-2</v>
      </c>
      <c r="F333" s="38">
        <f>VLOOKUP(C333,'Fed DATA'!$B$7:$E$325,4,0)</f>
        <v>0.12239999999999999</v>
      </c>
      <c r="G333" s="38">
        <f>VLOOKUP(C333,'State DATA'!$B$7:$F$325,5,0)</f>
        <v>0.13689999999999999</v>
      </c>
    </row>
    <row r="334" spans="2:7" x14ac:dyDescent="0.25">
      <c r="B334" t="s">
        <v>677</v>
      </c>
      <c r="C334" t="s">
        <v>653</v>
      </c>
      <c r="D334" t="s">
        <v>654</v>
      </c>
      <c r="E334" s="40">
        <v>3.7499999999999999E-2</v>
      </c>
      <c r="F334" s="40">
        <v>0.15049999999999999</v>
      </c>
      <c r="G334" s="40">
        <v>0.15260000000000001</v>
      </c>
    </row>
    <row r="335" spans="2:7" x14ac:dyDescent="0.25">
      <c r="B335" t="s">
        <v>674</v>
      </c>
      <c r="C335" t="s">
        <v>627</v>
      </c>
      <c r="D335" t="s">
        <v>628</v>
      </c>
      <c r="E335" s="38">
        <f>VLOOKUP(C335,'Fed DATA'!$B$7:$E$325,3,0)</f>
        <v>5.28E-2</v>
      </c>
      <c r="F335" s="38">
        <f>VLOOKUP(C335,'Fed DATA'!$B$7:$E$325,4,0)</f>
        <v>0.19639999999999999</v>
      </c>
      <c r="G335" s="38">
        <f>VLOOKUP(C335,'State DATA'!$B$7:$F$325,5,0)</f>
        <v>0.14810000000000001</v>
      </c>
    </row>
    <row r="336" spans="2:7" x14ac:dyDescent="0.25">
      <c r="B336" t="s">
        <v>668</v>
      </c>
      <c r="C336" t="s">
        <v>545</v>
      </c>
      <c r="D336" t="s">
        <v>546</v>
      </c>
      <c r="E336" s="38">
        <f>VLOOKUP(C336,'Fed DATA'!$B$7:$E$325,3,0)</f>
        <v>9.4999999999999998E-3</v>
      </c>
      <c r="F336" s="38">
        <f>VLOOKUP(C336,'Fed DATA'!$B$7:$E$325,4,0)</f>
        <v>0.151</v>
      </c>
      <c r="G336" s="38">
        <f>VLOOKUP(C336,'State DATA'!$B$7:$F$325,5,0)</f>
        <v>0.15040000000000001</v>
      </c>
    </row>
    <row r="337" spans="2:7" x14ac:dyDescent="0.25">
      <c r="B337" t="s">
        <v>674</v>
      </c>
      <c r="C337" t="s">
        <v>645</v>
      </c>
      <c r="D337" t="s">
        <v>646</v>
      </c>
      <c r="E337" s="38">
        <f>VLOOKUP(C337,'Fed DATA'!$B$7:$E$325,3,0)</f>
        <v>5.9499999999999997E-2</v>
      </c>
      <c r="F337" s="38">
        <f>VLOOKUP(C337,'Fed DATA'!$B$7:$E$325,4,0)</f>
        <v>0.28920000000000001</v>
      </c>
      <c r="G337" s="38">
        <f>VLOOKUP(C337,'State DATA'!$B$7:$F$325,5,0)</f>
        <v>0.2797</v>
      </c>
    </row>
  </sheetData>
  <sortState xmlns:xlrd2="http://schemas.microsoft.com/office/spreadsheetml/2017/richdata2" ref="C18:D337">
    <sortCondition ref="D18:D337"/>
  </sortState>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90D1-B772-4E3F-B8E3-0E74EBC76358}">
  <dimension ref="B2:I325"/>
  <sheetViews>
    <sheetView workbookViewId="0">
      <selection activeCell="D6" sqref="D6"/>
    </sheetView>
  </sheetViews>
  <sheetFormatPr defaultRowHeight="15" x14ac:dyDescent="0.25"/>
  <cols>
    <col min="2" max="2" width="17.28515625" bestFit="1" customWidth="1"/>
    <col min="3" max="3" width="29" bestFit="1" customWidth="1"/>
    <col min="4" max="9" width="20.7109375" customWidth="1"/>
  </cols>
  <sheetData>
    <row r="2" spans="2:9" x14ac:dyDescent="0.25">
      <c r="B2" t="s">
        <v>681</v>
      </c>
      <c r="F2" s="34"/>
    </row>
    <row r="3" spans="2:9" x14ac:dyDescent="0.25">
      <c r="B3" s="2"/>
      <c r="C3" s="2"/>
      <c r="D3" s="33" t="s">
        <v>1</v>
      </c>
      <c r="E3" s="33" t="s">
        <v>2</v>
      </c>
      <c r="F3" s="33" t="s">
        <v>0</v>
      </c>
      <c r="G3" s="33" t="s">
        <v>3</v>
      </c>
      <c r="H3" s="33" t="s">
        <v>4</v>
      </c>
      <c r="I3" s="33" t="s">
        <v>5</v>
      </c>
    </row>
    <row r="4" spans="2:9" s="31" customFormat="1" ht="45.75" customHeight="1" x14ac:dyDescent="0.25">
      <c r="B4" s="32" t="s">
        <v>6</v>
      </c>
      <c r="C4" s="32" t="s">
        <v>7</v>
      </c>
      <c r="D4" s="32" t="s">
        <v>9</v>
      </c>
      <c r="E4" s="32" t="s">
        <v>10</v>
      </c>
      <c r="F4" s="32" t="s">
        <v>8</v>
      </c>
      <c r="G4" s="32" t="s">
        <v>11</v>
      </c>
      <c r="H4" s="32" t="s">
        <v>12</v>
      </c>
      <c r="I4" s="32" t="s">
        <v>13</v>
      </c>
    </row>
    <row r="5" spans="2:9" x14ac:dyDescent="0.25">
      <c r="B5" s="30" t="s">
        <v>14</v>
      </c>
      <c r="D5" s="27"/>
      <c r="E5" s="27"/>
      <c r="F5" s="26">
        <v>19930525737.259998</v>
      </c>
      <c r="G5" s="26">
        <v>18043330543.34</v>
      </c>
      <c r="H5" s="26">
        <v>747686328.13679922</v>
      </c>
      <c r="I5" s="26">
        <v>2715164821.4706993</v>
      </c>
    </row>
    <row r="6" spans="2:9" s="3" customFormat="1" x14ac:dyDescent="0.25">
      <c r="B6" s="41"/>
      <c r="C6" s="41" t="s">
        <v>655</v>
      </c>
      <c r="D6" s="42">
        <f>ROUND(H6/F6,4)</f>
        <v>3.7499999999999999E-2</v>
      </c>
      <c r="E6" s="42">
        <f>ROUND(I6/G6,4)</f>
        <v>0.15049999999999999</v>
      </c>
      <c r="F6" s="43">
        <f>SUM(F7:F327)</f>
        <v>19930525737.259998</v>
      </c>
      <c r="G6" s="43">
        <f>SUM(G7:G327)</f>
        <v>18043330543.340008</v>
      </c>
      <c r="H6" s="43">
        <f>SUM(H7:H327)</f>
        <v>747686328.13679969</v>
      </c>
      <c r="I6" s="43">
        <f>SUM(I7:I327)</f>
        <v>2715164821.4706984</v>
      </c>
    </row>
    <row r="7" spans="2:9" x14ac:dyDescent="0.25">
      <c r="B7" s="28" t="s">
        <v>15</v>
      </c>
      <c r="C7" s="28" t="s">
        <v>16</v>
      </c>
      <c r="D7" s="27">
        <v>5.3900000000000003E-2</v>
      </c>
      <c r="E7" s="27">
        <v>0.31969999999999998</v>
      </c>
      <c r="F7" s="26">
        <v>2747744.65</v>
      </c>
      <c r="G7" s="26">
        <v>2220152.79</v>
      </c>
      <c r="H7" s="26">
        <v>148197.598</v>
      </c>
      <c r="I7" s="26">
        <v>709820.43680000002</v>
      </c>
    </row>
    <row r="8" spans="2:9" x14ac:dyDescent="0.25">
      <c r="B8" s="28" t="s">
        <v>17</v>
      </c>
      <c r="C8" s="28" t="s">
        <v>18</v>
      </c>
      <c r="D8" s="27">
        <v>8.5400000000000004E-2</v>
      </c>
      <c r="E8" s="27">
        <v>0.36</v>
      </c>
      <c r="F8" s="26">
        <v>500968.08</v>
      </c>
      <c r="G8" s="26">
        <v>392046.25</v>
      </c>
      <c r="H8" s="26">
        <v>42787.511599999998</v>
      </c>
      <c r="I8" s="26">
        <v>141135.497</v>
      </c>
    </row>
    <row r="9" spans="2:9" x14ac:dyDescent="0.25">
      <c r="B9" s="28" t="s">
        <v>19</v>
      </c>
      <c r="C9" s="28" t="s">
        <v>20</v>
      </c>
      <c r="D9" s="27">
        <v>3.7699999999999997E-2</v>
      </c>
      <c r="E9" s="27">
        <v>0.17230000000000001</v>
      </c>
      <c r="F9" s="26">
        <v>75850160.879999995</v>
      </c>
      <c r="G9" s="26">
        <v>68100864.019999996</v>
      </c>
      <c r="H9" s="26">
        <v>2856492.1543999999</v>
      </c>
      <c r="I9" s="26">
        <v>11736859.9342</v>
      </c>
    </row>
    <row r="10" spans="2:9" x14ac:dyDescent="0.25">
      <c r="B10" s="28" t="s">
        <v>21</v>
      </c>
      <c r="C10" s="28" t="s">
        <v>22</v>
      </c>
      <c r="D10" s="27">
        <v>4.4600000000000001E-2</v>
      </c>
      <c r="E10" s="27">
        <v>0.1749</v>
      </c>
      <c r="F10" s="26">
        <v>5366852.25</v>
      </c>
      <c r="G10" s="26">
        <v>4810501.58</v>
      </c>
      <c r="H10" s="26">
        <v>239115.5183</v>
      </c>
      <c r="I10" s="26">
        <v>841309.77910000004</v>
      </c>
    </row>
    <row r="11" spans="2:9" x14ac:dyDescent="0.25">
      <c r="B11" s="28" t="s">
        <v>23</v>
      </c>
      <c r="C11" s="28" t="s">
        <v>24</v>
      </c>
      <c r="D11" s="27">
        <v>5.3600000000000002E-2</v>
      </c>
      <c r="E11" s="27">
        <v>0.34489999999999998</v>
      </c>
      <c r="F11" s="26">
        <v>6461125.3300000001</v>
      </c>
      <c r="G11" s="26">
        <v>5194941.82</v>
      </c>
      <c r="H11" s="26">
        <v>346206.52639999997</v>
      </c>
      <c r="I11" s="26">
        <v>1791696.4328000001</v>
      </c>
    </row>
    <row r="12" spans="2:9" x14ac:dyDescent="0.25">
      <c r="B12" s="28" t="s">
        <v>25</v>
      </c>
      <c r="C12" s="28" t="s">
        <v>26</v>
      </c>
      <c r="D12" s="27">
        <v>5.0099999999999999E-2</v>
      </c>
      <c r="E12" s="27">
        <v>0.2203</v>
      </c>
      <c r="F12" s="26">
        <v>41441697.229999997</v>
      </c>
      <c r="G12" s="26">
        <v>36191161.039999999</v>
      </c>
      <c r="H12" s="26">
        <v>2078103.9382</v>
      </c>
      <c r="I12" s="26">
        <v>7971397.6968999999</v>
      </c>
    </row>
    <row r="13" spans="2:9" x14ac:dyDescent="0.25">
      <c r="B13" s="28" t="s">
        <v>27</v>
      </c>
      <c r="C13" s="28" t="s">
        <v>28</v>
      </c>
      <c r="D13" s="27">
        <v>3.78E-2</v>
      </c>
      <c r="E13" s="27">
        <v>0.27879999999999999</v>
      </c>
      <c r="F13" s="26">
        <v>10846197.380000001</v>
      </c>
      <c r="G13" s="26">
        <v>9145386.0700000003</v>
      </c>
      <c r="H13" s="26">
        <v>409716.83049999998</v>
      </c>
      <c r="I13" s="26">
        <v>2549676.7050000001</v>
      </c>
    </row>
    <row r="14" spans="2:9" x14ac:dyDescent="0.25">
      <c r="B14" s="28" t="s">
        <v>29</v>
      </c>
      <c r="C14" s="28" t="s">
        <v>30</v>
      </c>
      <c r="D14" s="27">
        <v>5.0099999999999999E-2</v>
      </c>
      <c r="E14" s="27">
        <v>0.14430000000000001</v>
      </c>
      <c r="F14" s="26">
        <v>301550737</v>
      </c>
      <c r="G14" s="26">
        <v>278742277.88</v>
      </c>
      <c r="H14" s="26">
        <v>15098233.6633</v>
      </c>
      <c r="I14" s="26">
        <v>40215905.476499997</v>
      </c>
    </row>
    <row r="15" spans="2:9" x14ac:dyDescent="0.25">
      <c r="B15" s="28" t="s">
        <v>31</v>
      </c>
      <c r="C15" s="28" t="s">
        <v>32</v>
      </c>
      <c r="D15" s="27">
        <v>-3.0800000000000001E-2</v>
      </c>
      <c r="E15" s="27">
        <v>-0.26569999999999999</v>
      </c>
      <c r="F15" s="26">
        <v>2374565</v>
      </c>
      <c r="G15" s="26">
        <v>2374565</v>
      </c>
      <c r="H15" s="26">
        <v>-73252.938800000004</v>
      </c>
      <c r="I15" s="26">
        <v>-630939.75280000002</v>
      </c>
    </row>
    <row r="16" spans="2:9" x14ac:dyDescent="0.25">
      <c r="B16" s="28" t="s">
        <v>33</v>
      </c>
      <c r="C16" s="28" t="s">
        <v>34</v>
      </c>
      <c r="D16" s="27">
        <v>2.41E-2</v>
      </c>
      <c r="E16" s="27">
        <v>0.2452</v>
      </c>
      <c r="F16" s="26">
        <v>23484460.399999999</v>
      </c>
      <c r="G16" s="26">
        <v>20240919.260000002</v>
      </c>
      <c r="H16" s="26">
        <v>566007.07669999998</v>
      </c>
      <c r="I16" s="26">
        <v>4963637.3788999999</v>
      </c>
    </row>
    <row r="17" spans="2:9" x14ac:dyDescent="0.25">
      <c r="B17" s="28" t="s">
        <v>35</v>
      </c>
      <c r="C17" s="28" t="s">
        <v>36</v>
      </c>
      <c r="D17" s="27">
        <v>5.7700000000000001E-2</v>
      </c>
      <c r="E17" s="27">
        <v>0.17480000000000001</v>
      </c>
      <c r="F17" s="26">
        <v>14254861.529999999</v>
      </c>
      <c r="G17" s="26">
        <v>12616628.82</v>
      </c>
      <c r="H17" s="26">
        <v>822890.1666</v>
      </c>
      <c r="I17" s="26">
        <v>2205242.1899000001</v>
      </c>
    </row>
    <row r="18" spans="2:9" x14ac:dyDescent="0.25">
      <c r="B18" s="28" t="s">
        <v>37</v>
      </c>
      <c r="C18" s="28" t="s">
        <v>38</v>
      </c>
      <c r="D18" s="27">
        <v>4.65E-2</v>
      </c>
      <c r="E18" s="27">
        <v>0.20610000000000001</v>
      </c>
      <c r="F18" s="26">
        <v>44193521.189999998</v>
      </c>
      <c r="G18" s="26">
        <v>38808794.060000002</v>
      </c>
      <c r="H18" s="26">
        <v>2055167.7341</v>
      </c>
      <c r="I18" s="26">
        <v>7997550.5306000002</v>
      </c>
    </row>
    <row r="19" spans="2:9" x14ac:dyDescent="0.25">
      <c r="B19" s="28" t="s">
        <v>39</v>
      </c>
      <c r="C19" s="28" t="s">
        <v>40</v>
      </c>
      <c r="D19" s="27">
        <v>2.6800000000000001E-2</v>
      </c>
      <c r="E19" s="27">
        <v>0.14119999999999999</v>
      </c>
      <c r="F19" s="26">
        <v>222722863.94999999</v>
      </c>
      <c r="G19" s="26">
        <v>201621807.66</v>
      </c>
      <c r="H19" s="26">
        <v>5976596.4840000002</v>
      </c>
      <c r="I19" s="26">
        <v>28463817.093400002</v>
      </c>
    </row>
    <row r="20" spans="2:9" x14ac:dyDescent="0.25">
      <c r="B20" s="28" t="s">
        <v>41</v>
      </c>
      <c r="C20" s="28" t="s">
        <v>42</v>
      </c>
      <c r="D20" s="27">
        <v>4.7100000000000003E-2</v>
      </c>
      <c r="E20" s="27">
        <v>0.12909999999999999</v>
      </c>
      <c r="F20" s="26">
        <v>12461774.449999999</v>
      </c>
      <c r="G20" s="26">
        <v>11078842.380000001</v>
      </c>
      <c r="H20" s="26">
        <v>586953.12379999994</v>
      </c>
      <c r="I20" s="26">
        <v>1430456.5294000001</v>
      </c>
    </row>
    <row r="21" spans="2:9" x14ac:dyDescent="0.25">
      <c r="B21" s="28" t="s">
        <v>43</v>
      </c>
      <c r="C21" s="28" t="s">
        <v>44</v>
      </c>
      <c r="D21" s="27">
        <v>9.1700000000000004E-2</v>
      </c>
      <c r="E21" s="27">
        <v>0.52500000000000002</v>
      </c>
      <c r="F21" s="26">
        <v>309024.02</v>
      </c>
      <c r="G21" s="26">
        <v>230806.06</v>
      </c>
      <c r="H21" s="26">
        <v>28334.819899999999</v>
      </c>
      <c r="I21" s="26">
        <v>121170.3198</v>
      </c>
    </row>
    <row r="22" spans="2:9" x14ac:dyDescent="0.25">
      <c r="B22" s="28" t="s">
        <v>45</v>
      </c>
      <c r="C22" s="28" t="s">
        <v>46</v>
      </c>
      <c r="D22" s="27">
        <v>4.9399999999999999E-2</v>
      </c>
      <c r="E22" s="27">
        <v>0.16700000000000001</v>
      </c>
      <c r="F22" s="26">
        <v>7749858.4500000002</v>
      </c>
      <c r="G22" s="26">
        <v>6908021.8499999996</v>
      </c>
      <c r="H22" s="26">
        <v>382786.96580000001</v>
      </c>
      <c r="I22" s="26">
        <v>1153546.9861000001</v>
      </c>
    </row>
    <row r="23" spans="2:9" x14ac:dyDescent="0.25">
      <c r="B23" s="28" t="s">
        <v>47</v>
      </c>
      <c r="C23" s="28" t="s">
        <v>48</v>
      </c>
      <c r="D23" s="27">
        <v>3.6700000000000003E-2</v>
      </c>
      <c r="E23" s="27">
        <v>0.1827</v>
      </c>
      <c r="F23" s="26">
        <v>22401223.469999999</v>
      </c>
      <c r="G23" s="26">
        <v>19721247.859999999</v>
      </c>
      <c r="H23" s="26">
        <v>822915.3162</v>
      </c>
      <c r="I23" s="26">
        <v>3603575.7152999998</v>
      </c>
    </row>
    <row r="24" spans="2:9" x14ac:dyDescent="0.25">
      <c r="B24" s="28" t="s">
        <v>49</v>
      </c>
      <c r="C24" s="28" t="s">
        <v>50</v>
      </c>
      <c r="D24" s="27">
        <v>1.29E-2</v>
      </c>
      <c r="E24" s="27">
        <v>0.1673</v>
      </c>
      <c r="F24" s="26">
        <v>25601103.989999998</v>
      </c>
      <c r="G24" s="26">
        <v>22618494.100000001</v>
      </c>
      <c r="H24" s="26">
        <v>329746.84159999999</v>
      </c>
      <c r="I24" s="26">
        <v>3784708.7039000001</v>
      </c>
    </row>
    <row r="25" spans="2:9" x14ac:dyDescent="0.25">
      <c r="B25" s="28" t="s">
        <v>51</v>
      </c>
      <c r="C25" s="28" t="s">
        <v>52</v>
      </c>
      <c r="D25" s="27">
        <v>2.7300000000000001E-2</v>
      </c>
      <c r="E25" s="27">
        <v>0.19550000000000001</v>
      </c>
      <c r="F25" s="26">
        <v>20803596.59</v>
      </c>
      <c r="G25" s="26">
        <v>18237788.960000001</v>
      </c>
      <c r="H25" s="26">
        <v>567132.2622</v>
      </c>
      <c r="I25" s="26">
        <v>3565532.7122999998</v>
      </c>
    </row>
    <row r="26" spans="2:9" x14ac:dyDescent="0.25">
      <c r="B26" s="28" t="s">
        <v>53</v>
      </c>
      <c r="C26" s="28" t="s">
        <v>54</v>
      </c>
      <c r="D26" s="27">
        <v>0.03</v>
      </c>
      <c r="E26" s="27">
        <v>0.109</v>
      </c>
      <c r="F26" s="26">
        <v>120501369.58</v>
      </c>
      <c r="G26" s="26">
        <v>111524634.48</v>
      </c>
      <c r="H26" s="26">
        <v>3613461.9972000001</v>
      </c>
      <c r="I26" s="26">
        <v>12155858.4438</v>
      </c>
    </row>
    <row r="27" spans="2:9" x14ac:dyDescent="0.25">
      <c r="B27" s="28" t="s">
        <v>55</v>
      </c>
      <c r="C27" s="28" t="s">
        <v>56</v>
      </c>
      <c r="D27" s="27">
        <v>0.23139999999999999</v>
      </c>
      <c r="E27" s="27">
        <v>0.33090000000000003</v>
      </c>
      <c r="F27" s="26">
        <v>3645020.83</v>
      </c>
      <c r="G27" s="26">
        <v>3314438.66</v>
      </c>
      <c r="H27" s="26">
        <v>843322.2463</v>
      </c>
      <c r="I27" s="26">
        <v>1096905.1728999999</v>
      </c>
    </row>
    <row r="28" spans="2:9" x14ac:dyDescent="0.25">
      <c r="B28" s="28" t="s">
        <v>57</v>
      </c>
      <c r="C28" s="28" t="s">
        <v>58</v>
      </c>
      <c r="D28" s="27">
        <v>1.67E-2</v>
      </c>
      <c r="E28" s="27">
        <v>0.17960000000000001</v>
      </c>
      <c r="F28" s="26">
        <v>56950864.859999999</v>
      </c>
      <c r="G28" s="26">
        <v>50888346.380000003</v>
      </c>
      <c r="H28" s="26">
        <v>949173.10939999996</v>
      </c>
      <c r="I28" s="26">
        <v>9142000.8685999997</v>
      </c>
    </row>
    <row r="29" spans="2:9" x14ac:dyDescent="0.25">
      <c r="B29" s="28" t="s">
        <v>59</v>
      </c>
      <c r="C29" s="28" t="s">
        <v>60</v>
      </c>
      <c r="D29" s="27">
        <v>4.7300000000000002E-2</v>
      </c>
      <c r="E29" s="27">
        <v>0.22620000000000001</v>
      </c>
      <c r="F29" s="26">
        <v>6907864.6100000003</v>
      </c>
      <c r="G29" s="26">
        <v>6103239.4299999997</v>
      </c>
      <c r="H29" s="26">
        <v>327059.76679999998</v>
      </c>
      <c r="I29" s="26">
        <v>1380522.1603999999</v>
      </c>
    </row>
    <row r="30" spans="2:9" x14ac:dyDescent="0.25">
      <c r="B30" s="28" t="s">
        <v>61</v>
      </c>
      <c r="C30" s="28" t="s">
        <v>62</v>
      </c>
      <c r="D30" s="27">
        <v>4.8300000000000003E-2</v>
      </c>
      <c r="E30" s="27">
        <v>0.19</v>
      </c>
      <c r="F30" s="26">
        <v>44011386.090000004</v>
      </c>
      <c r="G30" s="26">
        <v>39037794.509999998</v>
      </c>
      <c r="H30" s="26">
        <v>2126316.1003</v>
      </c>
      <c r="I30" s="26">
        <v>7415650.6295999996</v>
      </c>
    </row>
    <row r="31" spans="2:9" x14ac:dyDescent="0.25">
      <c r="B31" s="28" t="s">
        <v>63</v>
      </c>
      <c r="C31" s="28" t="s">
        <v>64</v>
      </c>
      <c r="D31" s="27">
        <v>5.3999999999999999E-2</v>
      </c>
      <c r="E31" s="27">
        <v>0.20150000000000001</v>
      </c>
      <c r="F31" s="26">
        <v>13436524.289999999</v>
      </c>
      <c r="G31" s="26">
        <v>11625571.310000001</v>
      </c>
      <c r="H31" s="26">
        <v>725878.76489999995</v>
      </c>
      <c r="I31" s="26">
        <v>2342708.9641999998</v>
      </c>
    </row>
    <row r="32" spans="2:9" x14ac:dyDescent="0.25">
      <c r="B32" s="28" t="s">
        <v>65</v>
      </c>
      <c r="C32" s="28" t="s">
        <v>66</v>
      </c>
      <c r="D32" s="27">
        <v>1.3899999999999999E-2</v>
      </c>
      <c r="E32" s="27">
        <v>7.9399999999999998E-2</v>
      </c>
      <c r="F32" s="26">
        <v>58757563</v>
      </c>
      <c r="G32" s="26">
        <v>54922842.950000003</v>
      </c>
      <c r="H32" s="26">
        <v>816303.71059999999</v>
      </c>
      <c r="I32" s="26">
        <v>4359189.1239</v>
      </c>
    </row>
    <row r="33" spans="2:9" x14ac:dyDescent="0.25">
      <c r="B33" s="28" t="s">
        <v>67</v>
      </c>
      <c r="C33" s="28" t="s">
        <v>68</v>
      </c>
      <c r="D33" s="29"/>
      <c r="E33" s="29"/>
      <c r="F33" s="26">
        <v>2806646.33</v>
      </c>
      <c r="G33" s="26">
        <v>2806646.33</v>
      </c>
    </row>
    <row r="34" spans="2:9" x14ac:dyDescent="0.25">
      <c r="B34" s="28" t="s">
        <v>69</v>
      </c>
      <c r="C34" s="28" t="s">
        <v>70</v>
      </c>
      <c r="D34" s="27">
        <v>4.3999999999999997E-2</v>
      </c>
      <c r="E34" s="27">
        <v>0.13370000000000001</v>
      </c>
      <c r="F34" s="26">
        <v>401698174.85000002</v>
      </c>
      <c r="G34" s="26">
        <v>366575273.68000001</v>
      </c>
      <c r="H34" s="26">
        <v>17655423.159899998</v>
      </c>
      <c r="I34" s="26">
        <v>49002391.781900004</v>
      </c>
    </row>
    <row r="35" spans="2:9" x14ac:dyDescent="0.25">
      <c r="B35" s="28" t="s">
        <v>71</v>
      </c>
      <c r="C35" s="28" t="s">
        <v>72</v>
      </c>
      <c r="D35" s="27">
        <v>3.4700000000000002E-2</v>
      </c>
      <c r="E35" s="27">
        <v>0.13270000000000001</v>
      </c>
      <c r="F35" s="26">
        <v>33298527</v>
      </c>
      <c r="G35" s="26">
        <v>29482949.640000001</v>
      </c>
      <c r="H35" s="26">
        <v>1155544.5885000001</v>
      </c>
      <c r="I35" s="26">
        <v>3912636.0876000002</v>
      </c>
    </row>
    <row r="36" spans="2:9" x14ac:dyDescent="0.25">
      <c r="B36" s="28" t="s">
        <v>73</v>
      </c>
      <c r="C36" s="28" t="s">
        <v>74</v>
      </c>
      <c r="D36" s="27">
        <v>1.9199999999999998E-2</v>
      </c>
      <c r="E36" s="27">
        <v>0.18240000000000001</v>
      </c>
      <c r="F36" s="26">
        <v>29650111.199999999</v>
      </c>
      <c r="G36" s="26">
        <v>25723159.760000002</v>
      </c>
      <c r="H36" s="26">
        <v>570739.93960000004</v>
      </c>
      <c r="I36" s="26">
        <v>4691329.6506000003</v>
      </c>
    </row>
    <row r="37" spans="2:9" x14ac:dyDescent="0.25">
      <c r="B37" s="28" t="s">
        <v>75</v>
      </c>
      <c r="C37" s="28" t="s">
        <v>76</v>
      </c>
      <c r="D37" s="27">
        <v>5.9799999999999999E-2</v>
      </c>
      <c r="E37" s="27">
        <v>0.3226</v>
      </c>
      <c r="F37" s="26">
        <v>2884085.07</v>
      </c>
      <c r="G37" s="26">
        <v>2391570.5099999998</v>
      </c>
      <c r="H37" s="26">
        <v>172551.9351</v>
      </c>
      <c r="I37" s="26">
        <v>771543.20400000003</v>
      </c>
    </row>
    <row r="38" spans="2:9" x14ac:dyDescent="0.25">
      <c r="B38" s="28" t="s">
        <v>77</v>
      </c>
      <c r="C38" s="28" t="s">
        <v>78</v>
      </c>
      <c r="D38" s="27">
        <v>3.2800000000000003E-2</v>
      </c>
      <c r="E38" s="27">
        <v>0.17510000000000001</v>
      </c>
      <c r="F38" s="26">
        <v>47062242.399999999</v>
      </c>
      <c r="G38" s="26">
        <v>41493786.25</v>
      </c>
      <c r="H38" s="26">
        <v>1544394.0903</v>
      </c>
      <c r="I38" s="26">
        <v>7266410.0350000001</v>
      </c>
    </row>
    <row r="39" spans="2:9" x14ac:dyDescent="0.25">
      <c r="B39" s="28" t="s">
        <v>79</v>
      </c>
      <c r="C39" s="28" t="s">
        <v>80</v>
      </c>
      <c r="D39" s="27">
        <v>2.86E-2</v>
      </c>
      <c r="E39" s="27">
        <v>9.2100000000000001E-2</v>
      </c>
      <c r="F39" s="26">
        <v>413990800.70999998</v>
      </c>
      <c r="G39" s="26">
        <v>387828318.38999999</v>
      </c>
      <c r="H39" s="26">
        <v>11826798.3324</v>
      </c>
      <c r="I39" s="26">
        <v>35724326.313299999</v>
      </c>
    </row>
    <row r="40" spans="2:9" x14ac:dyDescent="0.25">
      <c r="B40" s="28" t="s">
        <v>81</v>
      </c>
      <c r="C40" s="28" t="s">
        <v>82</v>
      </c>
      <c r="D40" s="27">
        <v>4.5900000000000003E-2</v>
      </c>
      <c r="E40" s="27">
        <v>0.1197</v>
      </c>
      <c r="F40" s="26">
        <v>121980583.01000001</v>
      </c>
      <c r="G40" s="26">
        <v>112445247.22</v>
      </c>
      <c r="H40" s="26">
        <v>5594996.6448999997</v>
      </c>
      <c r="I40" s="26">
        <v>13456119.189200001</v>
      </c>
    </row>
    <row r="41" spans="2:9" x14ac:dyDescent="0.25">
      <c r="B41" s="28" t="s">
        <v>83</v>
      </c>
      <c r="C41" s="28" t="s">
        <v>84</v>
      </c>
      <c r="D41" s="27">
        <v>3.3799999999999997E-2</v>
      </c>
      <c r="E41" s="27">
        <v>0.13669999999999999</v>
      </c>
      <c r="F41" s="26">
        <v>221405448.44</v>
      </c>
      <c r="G41" s="26">
        <v>201423805.97</v>
      </c>
      <c r="H41" s="26">
        <v>7492558.5323999999</v>
      </c>
      <c r="I41" s="26">
        <v>27525122.077300001</v>
      </c>
    </row>
    <row r="42" spans="2:9" x14ac:dyDescent="0.25">
      <c r="B42" s="28" t="s">
        <v>85</v>
      </c>
      <c r="C42" s="28" t="s">
        <v>86</v>
      </c>
      <c r="D42" s="27">
        <v>4.9500000000000002E-2</v>
      </c>
      <c r="E42" s="27">
        <v>0.13739999999999999</v>
      </c>
      <c r="F42" s="26">
        <v>63701906.310000002</v>
      </c>
      <c r="G42" s="26">
        <v>57979554.600000001</v>
      </c>
      <c r="H42" s="26">
        <v>3151098.1124999998</v>
      </c>
      <c r="I42" s="26">
        <v>7966601.3245999999</v>
      </c>
    </row>
    <row r="43" spans="2:9" x14ac:dyDescent="0.25">
      <c r="B43" s="28" t="s">
        <v>87</v>
      </c>
      <c r="C43" s="28" t="s">
        <v>88</v>
      </c>
      <c r="D43" s="27">
        <v>0.47070000000000001</v>
      </c>
      <c r="E43" s="27">
        <v>0.92549999999999999</v>
      </c>
      <c r="F43" s="26">
        <v>1599739.51</v>
      </c>
      <c r="G43" s="26">
        <v>1351072.96</v>
      </c>
      <c r="H43" s="26">
        <v>753065.54</v>
      </c>
      <c r="I43" s="26">
        <v>1250398.6399999999</v>
      </c>
    </row>
    <row r="44" spans="2:9" x14ac:dyDescent="0.25">
      <c r="B44" s="28" t="s">
        <v>89</v>
      </c>
      <c r="C44" s="28" t="s">
        <v>90</v>
      </c>
      <c r="D44" s="27">
        <v>4.2999999999999997E-2</v>
      </c>
      <c r="E44" s="27">
        <v>0.27839999999999998</v>
      </c>
      <c r="F44" s="26">
        <v>7520701.96</v>
      </c>
      <c r="G44" s="26">
        <v>6313539.46</v>
      </c>
      <c r="H44" s="26">
        <v>323408.91450000001</v>
      </c>
      <c r="I44" s="26">
        <v>1757678.8078000001</v>
      </c>
    </row>
    <row r="45" spans="2:9" x14ac:dyDescent="0.25">
      <c r="B45" s="28" t="s">
        <v>91</v>
      </c>
      <c r="C45" s="28" t="s">
        <v>92</v>
      </c>
      <c r="D45" s="27">
        <v>4.87E-2</v>
      </c>
      <c r="E45" s="27">
        <v>0.1043</v>
      </c>
      <c r="F45" s="26">
        <v>9230430.7100000009</v>
      </c>
      <c r="G45" s="26">
        <v>9134211.4800000004</v>
      </c>
      <c r="H45" s="26">
        <v>449802.14689999999</v>
      </c>
      <c r="I45" s="26">
        <v>952840.67169999995</v>
      </c>
    </row>
    <row r="46" spans="2:9" x14ac:dyDescent="0.25">
      <c r="B46" s="28" t="s">
        <v>93</v>
      </c>
      <c r="C46" s="28" t="s">
        <v>94</v>
      </c>
      <c r="D46" s="27">
        <v>4.65E-2</v>
      </c>
      <c r="E46" s="27">
        <v>0.1779</v>
      </c>
      <c r="F46" s="26">
        <v>110123225.79000001</v>
      </c>
      <c r="G46" s="26">
        <v>98756299.209999993</v>
      </c>
      <c r="H46" s="26">
        <v>5116457.4759</v>
      </c>
      <c r="I46" s="26">
        <v>17564703.739999998</v>
      </c>
    </row>
    <row r="47" spans="2:9" x14ac:dyDescent="0.25">
      <c r="B47" s="28" t="s">
        <v>95</v>
      </c>
      <c r="C47" s="28" t="s">
        <v>96</v>
      </c>
      <c r="D47" s="27">
        <v>2.4899999999999999E-2</v>
      </c>
      <c r="E47" s="27">
        <v>0.17810000000000001</v>
      </c>
      <c r="F47" s="26">
        <v>11545199.800000001</v>
      </c>
      <c r="G47" s="26">
        <v>10082629.16</v>
      </c>
      <c r="H47" s="26">
        <v>287583.64610000001</v>
      </c>
      <c r="I47" s="26">
        <v>1795846.8496999999</v>
      </c>
    </row>
    <row r="48" spans="2:9" x14ac:dyDescent="0.25">
      <c r="B48" s="28" t="s">
        <v>97</v>
      </c>
      <c r="C48" s="28" t="s">
        <v>98</v>
      </c>
      <c r="D48" s="27">
        <v>5.3600000000000002E-2</v>
      </c>
      <c r="E48" s="27">
        <v>0.13</v>
      </c>
      <c r="F48" s="26">
        <v>22062188.059999999</v>
      </c>
      <c r="G48" s="26">
        <v>19971616.050000001</v>
      </c>
      <c r="H48" s="26">
        <v>1183525.6819</v>
      </c>
      <c r="I48" s="26">
        <v>2597261.6368999998</v>
      </c>
    </row>
    <row r="49" spans="2:9" x14ac:dyDescent="0.25">
      <c r="B49" s="28" t="s">
        <v>99</v>
      </c>
      <c r="C49" s="28" t="s">
        <v>100</v>
      </c>
      <c r="D49" s="27">
        <v>5.11E-2</v>
      </c>
      <c r="E49" s="27">
        <v>0.20730000000000001</v>
      </c>
      <c r="F49" s="26">
        <v>18783383.370000001</v>
      </c>
      <c r="G49" s="26">
        <v>16464131.619999999</v>
      </c>
      <c r="H49" s="26">
        <v>959080.21750000003</v>
      </c>
      <c r="I49" s="26">
        <v>3413246.1612999998</v>
      </c>
    </row>
    <row r="50" spans="2:9" x14ac:dyDescent="0.25">
      <c r="B50" s="28" t="s">
        <v>101</v>
      </c>
      <c r="C50" s="28" t="s">
        <v>102</v>
      </c>
      <c r="D50" s="27">
        <v>1.7299999999999999E-2</v>
      </c>
      <c r="E50" s="27">
        <v>0.12239999999999999</v>
      </c>
      <c r="F50" s="26">
        <v>46663635.630000003</v>
      </c>
      <c r="G50" s="26">
        <v>42053455.479999997</v>
      </c>
      <c r="H50" s="26">
        <v>805371.69010000001</v>
      </c>
      <c r="I50" s="26">
        <v>5145338.2504000003</v>
      </c>
    </row>
    <row r="51" spans="2:9" x14ac:dyDescent="0.25">
      <c r="B51" s="28" t="s">
        <v>103</v>
      </c>
      <c r="C51" s="28" t="s">
        <v>104</v>
      </c>
      <c r="D51" s="27">
        <v>3.3300000000000003E-2</v>
      </c>
      <c r="E51" s="27">
        <v>0.1532</v>
      </c>
      <c r="F51" s="26">
        <v>84904560.299999997</v>
      </c>
      <c r="G51" s="26">
        <v>76062922.579999998</v>
      </c>
      <c r="H51" s="26">
        <v>2830652.2516999999</v>
      </c>
      <c r="I51" s="26">
        <v>11652853.894300001</v>
      </c>
    </row>
    <row r="52" spans="2:9" x14ac:dyDescent="0.25">
      <c r="B52" s="28" t="s">
        <v>105</v>
      </c>
      <c r="C52" s="28" t="s">
        <v>106</v>
      </c>
      <c r="D52" s="27">
        <v>9.4799999999999995E-2</v>
      </c>
      <c r="E52" s="27">
        <v>0.2155</v>
      </c>
      <c r="F52" s="26">
        <v>3599655.73</v>
      </c>
      <c r="G52" s="26">
        <v>3192461.97</v>
      </c>
      <c r="H52" s="26">
        <v>341334.1336</v>
      </c>
      <c r="I52" s="26">
        <v>688123.54429999995</v>
      </c>
    </row>
    <row r="53" spans="2:9" x14ac:dyDescent="0.25">
      <c r="B53" s="28" t="s">
        <v>107</v>
      </c>
      <c r="C53" s="28" t="s">
        <v>108</v>
      </c>
      <c r="D53" s="27">
        <v>3.6400000000000002E-2</v>
      </c>
      <c r="E53" s="27">
        <v>0.30380000000000001</v>
      </c>
      <c r="F53" s="26">
        <v>13098825.130000001</v>
      </c>
      <c r="G53" s="26">
        <v>11022075.25</v>
      </c>
      <c r="H53" s="26">
        <v>477052.37209999998</v>
      </c>
      <c r="I53" s="26">
        <v>3348125.9819</v>
      </c>
    </row>
    <row r="54" spans="2:9" x14ac:dyDescent="0.25">
      <c r="B54" s="28" t="s">
        <v>109</v>
      </c>
      <c r="C54" s="28" t="s">
        <v>110</v>
      </c>
      <c r="D54" s="27">
        <v>0.21029999999999999</v>
      </c>
      <c r="E54" s="27">
        <v>0.58650000000000002</v>
      </c>
      <c r="F54" s="26">
        <v>839799.9</v>
      </c>
      <c r="G54" s="26">
        <v>643036.96</v>
      </c>
      <c r="H54" s="26">
        <v>176623.4786</v>
      </c>
      <c r="I54" s="26">
        <v>377158.58179999999</v>
      </c>
    </row>
    <row r="55" spans="2:9" x14ac:dyDescent="0.25">
      <c r="B55" s="28" t="s">
        <v>111</v>
      </c>
      <c r="C55" s="28" t="s">
        <v>112</v>
      </c>
      <c r="D55" s="27">
        <v>2.3599999999999999E-2</v>
      </c>
      <c r="E55" s="27">
        <v>0.1431</v>
      </c>
      <c r="F55" s="26">
        <v>98054893.060000002</v>
      </c>
      <c r="G55" s="26">
        <v>88580596.939999998</v>
      </c>
      <c r="H55" s="26">
        <v>2316412.6280999999</v>
      </c>
      <c r="I55" s="26">
        <v>12676220.111400001</v>
      </c>
    </row>
    <row r="56" spans="2:9" x14ac:dyDescent="0.25">
      <c r="B56" s="28" t="s">
        <v>113</v>
      </c>
      <c r="C56" s="28" t="s">
        <v>114</v>
      </c>
      <c r="D56" s="27">
        <v>1.7999999999999999E-2</v>
      </c>
      <c r="E56" s="27">
        <v>0.2046</v>
      </c>
      <c r="F56" s="26">
        <v>3141503.46</v>
      </c>
      <c r="G56" s="26">
        <v>2575651.71</v>
      </c>
      <c r="H56" s="26">
        <v>56625.757400000002</v>
      </c>
      <c r="I56" s="26">
        <v>526990.72069999995</v>
      </c>
    </row>
    <row r="57" spans="2:9" x14ac:dyDescent="0.25">
      <c r="B57" s="28" t="s">
        <v>115</v>
      </c>
      <c r="C57" s="28" t="s">
        <v>116</v>
      </c>
      <c r="D57" s="27">
        <v>5.5E-2</v>
      </c>
      <c r="E57" s="27">
        <v>0.28339999999999999</v>
      </c>
      <c r="F57" s="26">
        <v>5391575.9299999997</v>
      </c>
      <c r="G57" s="26">
        <v>4519309.51</v>
      </c>
      <c r="H57" s="26">
        <v>296636.33270000003</v>
      </c>
      <c r="I57" s="26">
        <v>1280625.1647000001</v>
      </c>
    </row>
    <row r="58" spans="2:9" x14ac:dyDescent="0.25">
      <c r="B58" s="28" t="s">
        <v>117</v>
      </c>
      <c r="C58" s="28" t="s">
        <v>118</v>
      </c>
      <c r="D58" s="27">
        <v>3.78E-2</v>
      </c>
      <c r="E58" s="27">
        <v>0.16719999999999999</v>
      </c>
      <c r="F58" s="26">
        <v>1688434.46</v>
      </c>
      <c r="G58" s="26">
        <v>1358188.62</v>
      </c>
      <c r="H58" s="26">
        <v>63759.000599999999</v>
      </c>
      <c r="I58" s="26">
        <v>227023.7303</v>
      </c>
    </row>
    <row r="59" spans="2:9" x14ac:dyDescent="0.25">
      <c r="B59" s="28" t="s">
        <v>119</v>
      </c>
      <c r="C59" s="28" t="s">
        <v>120</v>
      </c>
      <c r="D59" s="27">
        <v>8.7599999999999997E-2</v>
      </c>
      <c r="E59" s="27">
        <v>0.26850000000000002</v>
      </c>
      <c r="F59" s="26">
        <v>5104523.58</v>
      </c>
      <c r="G59" s="26">
        <v>4153419.47</v>
      </c>
      <c r="H59" s="26">
        <v>447230.92950000003</v>
      </c>
      <c r="I59" s="26">
        <v>1115048.4404</v>
      </c>
    </row>
    <row r="60" spans="2:9" x14ac:dyDescent="0.25">
      <c r="B60" s="28" t="s">
        <v>121</v>
      </c>
      <c r="C60" s="28" t="s">
        <v>122</v>
      </c>
      <c r="D60" s="27">
        <v>8.14E-2</v>
      </c>
      <c r="E60" s="27">
        <v>0.27639999999999998</v>
      </c>
      <c r="F60" s="26">
        <v>1263928.1000000001</v>
      </c>
      <c r="G60" s="26">
        <v>1051835.1000000001</v>
      </c>
      <c r="H60" s="26">
        <v>102906.15609999999</v>
      </c>
      <c r="I60" s="26">
        <v>290686.7133</v>
      </c>
    </row>
    <row r="61" spans="2:9" x14ac:dyDescent="0.25">
      <c r="B61" s="28" t="s">
        <v>123</v>
      </c>
      <c r="C61" s="28" t="s">
        <v>124</v>
      </c>
      <c r="D61" s="27">
        <v>8.3299999999999999E-2</v>
      </c>
      <c r="E61" s="27">
        <v>0.39379999999999998</v>
      </c>
      <c r="F61" s="26">
        <v>6204744.4500000002</v>
      </c>
      <c r="G61" s="26">
        <v>4997745.8600000003</v>
      </c>
      <c r="H61" s="26">
        <v>516602.42670000001</v>
      </c>
      <c r="I61" s="26">
        <v>1968218.2167</v>
      </c>
    </row>
    <row r="62" spans="2:9" x14ac:dyDescent="0.25">
      <c r="B62" s="28" t="s">
        <v>125</v>
      </c>
      <c r="C62" s="28" t="s">
        <v>126</v>
      </c>
      <c r="D62" s="27">
        <v>4.3799999999999999E-2</v>
      </c>
      <c r="E62" s="27">
        <v>0.1167</v>
      </c>
      <c r="F62" s="26">
        <v>8662493.7200000007</v>
      </c>
      <c r="G62" s="26">
        <v>7701444.9000000004</v>
      </c>
      <c r="H62" s="26">
        <v>379642.45360000001</v>
      </c>
      <c r="I62" s="26">
        <v>898748.29859999998</v>
      </c>
    </row>
    <row r="63" spans="2:9" x14ac:dyDescent="0.25">
      <c r="B63" s="28" t="s">
        <v>127</v>
      </c>
      <c r="C63" s="28" t="s">
        <v>128</v>
      </c>
      <c r="D63" s="27">
        <v>3.2000000000000001E-2</v>
      </c>
      <c r="E63" s="27">
        <v>0.1205</v>
      </c>
      <c r="F63" s="26">
        <v>318658793.13999999</v>
      </c>
      <c r="G63" s="26">
        <v>293796656.75</v>
      </c>
      <c r="H63" s="26">
        <v>10198352.7841</v>
      </c>
      <c r="I63" s="26">
        <v>35416324.881300002</v>
      </c>
    </row>
    <row r="64" spans="2:9" x14ac:dyDescent="0.25">
      <c r="B64" s="28" t="s">
        <v>129</v>
      </c>
      <c r="C64" s="28" t="s">
        <v>130</v>
      </c>
      <c r="D64" s="27">
        <v>1.8800000000000001E-2</v>
      </c>
      <c r="E64" s="27">
        <v>0.17380000000000001</v>
      </c>
      <c r="F64" s="26">
        <v>35320086.520000003</v>
      </c>
      <c r="G64" s="26">
        <v>31094981.98</v>
      </c>
      <c r="H64" s="26">
        <v>663013.74060000002</v>
      </c>
      <c r="I64" s="26">
        <v>5405679.5135000004</v>
      </c>
    </row>
    <row r="65" spans="2:9" x14ac:dyDescent="0.25">
      <c r="B65" s="28" t="s">
        <v>131</v>
      </c>
      <c r="C65" s="28" t="s">
        <v>132</v>
      </c>
      <c r="D65" s="27">
        <v>-2.23E-2</v>
      </c>
      <c r="E65" s="27">
        <v>0.22359999999999999</v>
      </c>
      <c r="F65" s="26">
        <v>599198.56999999995</v>
      </c>
      <c r="G65" s="26">
        <v>484701.58</v>
      </c>
      <c r="H65" s="26">
        <v>-13385.532999999999</v>
      </c>
      <c r="I65" s="26">
        <v>108366.81939999999</v>
      </c>
    </row>
    <row r="66" spans="2:9" x14ac:dyDescent="0.25">
      <c r="B66" s="28" t="s">
        <v>133</v>
      </c>
      <c r="C66" s="28" t="s">
        <v>134</v>
      </c>
      <c r="D66" s="27">
        <v>8.3000000000000004E-2</v>
      </c>
      <c r="E66" s="27">
        <v>0.28050000000000003</v>
      </c>
      <c r="F66" s="26">
        <v>2707087.96</v>
      </c>
      <c r="G66" s="26">
        <v>2224311.33</v>
      </c>
      <c r="H66" s="26">
        <v>224775.4166</v>
      </c>
      <c r="I66" s="26">
        <v>623984.08979999996</v>
      </c>
    </row>
    <row r="67" spans="2:9" x14ac:dyDescent="0.25">
      <c r="B67" s="28" t="s">
        <v>135</v>
      </c>
      <c r="C67" s="28" t="s">
        <v>136</v>
      </c>
      <c r="D67" s="27">
        <v>6.3100000000000003E-2</v>
      </c>
      <c r="E67" s="27">
        <v>0.27639999999999998</v>
      </c>
      <c r="F67" s="26">
        <v>6747968.4800000004</v>
      </c>
      <c r="G67" s="26">
        <v>5685015.3499999996</v>
      </c>
      <c r="H67" s="26">
        <v>426112.14150000003</v>
      </c>
      <c r="I67" s="26">
        <v>1571318.5686999999</v>
      </c>
    </row>
    <row r="68" spans="2:9" x14ac:dyDescent="0.25">
      <c r="B68" s="28" t="s">
        <v>137</v>
      </c>
      <c r="C68" s="28" t="s">
        <v>138</v>
      </c>
      <c r="D68" s="27">
        <v>3.0599999999999999E-2</v>
      </c>
      <c r="E68" s="27">
        <v>0.14849999999999999</v>
      </c>
      <c r="F68" s="26">
        <v>46543291.939999998</v>
      </c>
      <c r="G68" s="26">
        <v>42207619.049999997</v>
      </c>
      <c r="H68" s="26">
        <v>1424917.9580999999</v>
      </c>
      <c r="I68" s="26">
        <v>6266501.4650999997</v>
      </c>
    </row>
    <row r="69" spans="2:9" x14ac:dyDescent="0.25">
      <c r="B69" s="28" t="s">
        <v>139</v>
      </c>
      <c r="C69" s="28" t="s">
        <v>140</v>
      </c>
      <c r="D69" s="27">
        <v>3.5700000000000003E-2</v>
      </c>
      <c r="E69" s="27">
        <v>0.16539999999999999</v>
      </c>
      <c r="F69" s="26">
        <v>57136261.270000003</v>
      </c>
      <c r="G69" s="26">
        <v>51201383.159999996</v>
      </c>
      <c r="H69" s="26">
        <v>2042533.6018000001</v>
      </c>
      <c r="I69" s="26">
        <v>8468067.3440000005</v>
      </c>
    </row>
    <row r="70" spans="2:9" x14ac:dyDescent="0.25">
      <c r="B70" s="28" t="s">
        <v>141</v>
      </c>
      <c r="C70" s="28" t="s">
        <v>142</v>
      </c>
      <c r="D70" s="27">
        <v>3.95E-2</v>
      </c>
      <c r="E70" s="27">
        <v>0.2026</v>
      </c>
      <c r="F70" s="26">
        <v>16191450.800000001</v>
      </c>
      <c r="G70" s="26">
        <v>14188680.4</v>
      </c>
      <c r="H70" s="26">
        <v>639688.29909999995</v>
      </c>
      <c r="I70" s="26">
        <v>2874263.3108000001</v>
      </c>
    </row>
    <row r="71" spans="2:9" x14ac:dyDescent="0.25">
      <c r="B71" s="28" t="s">
        <v>143</v>
      </c>
      <c r="C71" s="28" t="s">
        <v>144</v>
      </c>
      <c r="D71" s="27">
        <v>1.17E-2</v>
      </c>
      <c r="E71" s="27">
        <v>0.23830000000000001</v>
      </c>
      <c r="F71" s="26">
        <v>4427434.8899999997</v>
      </c>
      <c r="G71" s="26">
        <v>3706567.3</v>
      </c>
      <c r="H71" s="26">
        <v>51847.580399999999</v>
      </c>
      <c r="I71" s="26">
        <v>883297.78240000003</v>
      </c>
    </row>
    <row r="72" spans="2:9" x14ac:dyDescent="0.25">
      <c r="B72" s="28" t="s">
        <v>145</v>
      </c>
      <c r="C72" s="28" t="s">
        <v>146</v>
      </c>
      <c r="D72" s="27">
        <v>6.2199999999999998E-2</v>
      </c>
      <c r="E72" s="27">
        <v>0.2266</v>
      </c>
      <c r="F72" s="26">
        <v>10057827.16</v>
      </c>
      <c r="G72" s="26">
        <v>8669753.0199999996</v>
      </c>
      <c r="H72" s="26">
        <v>625649.89029999997</v>
      </c>
      <c r="I72" s="26">
        <v>1964744.5726999999</v>
      </c>
    </row>
    <row r="73" spans="2:9" x14ac:dyDescent="0.25">
      <c r="B73" s="28" t="s">
        <v>147</v>
      </c>
      <c r="C73" s="28" t="s">
        <v>148</v>
      </c>
      <c r="D73" s="27">
        <v>3.9699999999999999E-2</v>
      </c>
      <c r="E73" s="27">
        <v>0.1888</v>
      </c>
      <c r="F73" s="26">
        <v>28755721.239999998</v>
      </c>
      <c r="G73" s="26">
        <v>25463201.809999999</v>
      </c>
      <c r="H73" s="26">
        <v>1142217.7507</v>
      </c>
      <c r="I73" s="26">
        <v>4807749.0892000003</v>
      </c>
    </row>
    <row r="74" spans="2:9" x14ac:dyDescent="0.25">
      <c r="B74" s="28" t="s">
        <v>149</v>
      </c>
      <c r="C74" s="28" t="s">
        <v>150</v>
      </c>
      <c r="D74" s="27">
        <v>1.17E-2</v>
      </c>
      <c r="E74" s="27">
        <v>0.1138</v>
      </c>
      <c r="F74" s="26">
        <v>121113981.13</v>
      </c>
      <c r="G74" s="26">
        <v>109769201.01000001</v>
      </c>
      <c r="H74" s="26">
        <v>1412352.5748000001</v>
      </c>
      <c r="I74" s="26">
        <v>12493741.4562</v>
      </c>
    </row>
    <row r="75" spans="2:9" x14ac:dyDescent="0.25">
      <c r="B75" s="28" t="s">
        <v>151</v>
      </c>
      <c r="C75" s="28" t="s">
        <v>152</v>
      </c>
      <c r="D75" s="27">
        <v>3.4500000000000003E-2</v>
      </c>
      <c r="E75" s="27">
        <v>0.18360000000000001</v>
      </c>
      <c r="F75" s="26">
        <v>45598887.890000001</v>
      </c>
      <c r="G75" s="26">
        <v>40652912.840000004</v>
      </c>
      <c r="H75" s="26">
        <v>1573968.1240999999</v>
      </c>
      <c r="I75" s="26">
        <v>7462054.9275000002</v>
      </c>
    </row>
    <row r="76" spans="2:9" x14ac:dyDescent="0.25">
      <c r="B76" s="28" t="s">
        <v>153</v>
      </c>
      <c r="C76" s="28" t="s">
        <v>154</v>
      </c>
      <c r="D76" s="27">
        <v>5.79E-2</v>
      </c>
      <c r="E76" s="27">
        <v>0.33550000000000002</v>
      </c>
      <c r="F76" s="26">
        <v>3357920.88</v>
      </c>
      <c r="G76" s="26">
        <v>2718690.89</v>
      </c>
      <c r="H76" s="26">
        <v>194360.56839999999</v>
      </c>
      <c r="I76" s="26">
        <v>912165.60970000003</v>
      </c>
    </row>
    <row r="77" spans="2:9" x14ac:dyDescent="0.25">
      <c r="B77" s="28" t="s">
        <v>155</v>
      </c>
      <c r="C77" s="28" t="s">
        <v>156</v>
      </c>
      <c r="D77" s="27">
        <v>5.8099999999999999E-2</v>
      </c>
      <c r="E77" s="27">
        <v>0.2361</v>
      </c>
      <c r="F77" s="26">
        <v>13173434.58</v>
      </c>
      <c r="G77" s="26">
        <v>11347121.52</v>
      </c>
      <c r="H77" s="26">
        <v>765189.51659999997</v>
      </c>
      <c r="I77" s="26">
        <v>2678617.5581</v>
      </c>
    </row>
    <row r="78" spans="2:9" x14ac:dyDescent="0.25">
      <c r="B78" s="28" t="s">
        <v>157</v>
      </c>
      <c r="C78" s="28" t="s">
        <v>158</v>
      </c>
      <c r="D78" s="27">
        <v>2.1299999999999999E-2</v>
      </c>
      <c r="E78" s="27">
        <v>0.14979999999999999</v>
      </c>
      <c r="F78" s="26">
        <v>59838834.579999998</v>
      </c>
      <c r="G78" s="26">
        <v>52799281.770000003</v>
      </c>
      <c r="H78" s="26">
        <v>1275300.1524</v>
      </c>
      <c r="I78" s="26">
        <v>7910132.1557</v>
      </c>
    </row>
    <row r="79" spans="2:9" x14ac:dyDescent="0.25">
      <c r="B79" s="28" t="s">
        <v>159</v>
      </c>
      <c r="C79" s="28" t="s">
        <v>160</v>
      </c>
      <c r="D79" s="27">
        <v>2.29E-2</v>
      </c>
      <c r="E79" s="27">
        <v>0.16600000000000001</v>
      </c>
      <c r="F79" s="26">
        <v>30589984.550000001</v>
      </c>
      <c r="G79" s="26">
        <v>26469597.440000001</v>
      </c>
      <c r="H79" s="26">
        <v>700144.82059999998</v>
      </c>
      <c r="I79" s="26">
        <v>4394506.1513</v>
      </c>
    </row>
    <row r="80" spans="2:9" x14ac:dyDescent="0.25">
      <c r="B80" s="28" t="s">
        <v>161</v>
      </c>
      <c r="C80" s="28" t="s">
        <v>162</v>
      </c>
      <c r="D80" s="27">
        <v>4.3499999999999997E-2</v>
      </c>
      <c r="E80" s="27">
        <v>0.18970000000000001</v>
      </c>
      <c r="F80" s="26">
        <v>12866778.869999999</v>
      </c>
      <c r="G80" s="26">
        <v>11176000.49</v>
      </c>
      <c r="H80" s="26">
        <v>559528.44299999997</v>
      </c>
      <c r="I80" s="26">
        <v>2119962.4306999999</v>
      </c>
    </row>
    <row r="81" spans="2:9" x14ac:dyDescent="0.25">
      <c r="B81" s="28" t="s">
        <v>163</v>
      </c>
      <c r="C81" s="28" t="s">
        <v>164</v>
      </c>
      <c r="D81" s="27">
        <v>4.3799999999999999E-2</v>
      </c>
      <c r="E81" s="27">
        <v>0.23499999999999999</v>
      </c>
      <c r="F81" s="26">
        <v>6287379.9800000004</v>
      </c>
      <c r="G81" s="26">
        <v>5392920.4900000002</v>
      </c>
      <c r="H81" s="26">
        <v>275483.55339999998</v>
      </c>
      <c r="I81" s="26">
        <v>1267379.0445999999</v>
      </c>
    </row>
    <row r="82" spans="2:9" x14ac:dyDescent="0.25">
      <c r="B82" s="28" t="s">
        <v>165</v>
      </c>
      <c r="C82" s="28" t="s">
        <v>166</v>
      </c>
      <c r="D82" s="27">
        <v>3.0599999999999999E-2</v>
      </c>
      <c r="E82" s="27">
        <v>0.13469999999999999</v>
      </c>
      <c r="F82" s="26">
        <v>24270966.530000001</v>
      </c>
      <c r="G82" s="26">
        <v>21971883.600000001</v>
      </c>
      <c r="H82" s="26">
        <v>741726.21710000001</v>
      </c>
      <c r="I82" s="26">
        <v>2958577.7080999999</v>
      </c>
    </row>
    <row r="83" spans="2:9" x14ac:dyDescent="0.25">
      <c r="B83" s="28" t="s">
        <v>167</v>
      </c>
      <c r="C83" s="28" t="s">
        <v>168</v>
      </c>
      <c r="D83" s="27">
        <v>6.2399999999999997E-2</v>
      </c>
      <c r="E83" s="27">
        <v>0.16500000000000001</v>
      </c>
      <c r="F83" s="26">
        <v>27998831.870000001</v>
      </c>
      <c r="G83" s="26">
        <v>25211900.859999999</v>
      </c>
      <c r="H83" s="26">
        <v>1746403.6316</v>
      </c>
      <c r="I83" s="26">
        <v>4159409.1551999999</v>
      </c>
    </row>
    <row r="84" spans="2:9" x14ac:dyDescent="0.25">
      <c r="B84" s="28" t="s">
        <v>169</v>
      </c>
      <c r="C84" s="28" t="s">
        <v>170</v>
      </c>
      <c r="D84" s="27">
        <v>6.9900000000000004E-2</v>
      </c>
      <c r="E84" s="27">
        <v>0.39240000000000003</v>
      </c>
      <c r="F84" s="26">
        <v>5944686.9199999999</v>
      </c>
      <c r="G84" s="26">
        <v>4843183.21</v>
      </c>
      <c r="H84" s="26">
        <v>415477.99050000001</v>
      </c>
      <c r="I84" s="26">
        <v>1900348.7371</v>
      </c>
    </row>
    <row r="85" spans="2:9" x14ac:dyDescent="0.25">
      <c r="B85" s="28" t="s">
        <v>171</v>
      </c>
      <c r="C85" s="28" t="s">
        <v>172</v>
      </c>
      <c r="D85" s="27">
        <v>3.7999999999999999E-2</v>
      </c>
      <c r="E85" s="27">
        <v>0.19089999999999999</v>
      </c>
      <c r="F85" s="26">
        <v>5051154.8499999996</v>
      </c>
      <c r="G85" s="26">
        <v>4343741.09</v>
      </c>
      <c r="H85" s="26">
        <v>191778.87950000001</v>
      </c>
      <c r="I85" s="26">
        <v>829244.8051</v>
      </c>
    </row>
    <row r="86" spans="2:9" x14ac:dyDescent="0.25">
      <c r="B86" s="28" t="s">
        <v>173</v>
      </c>
      <c r="C86" s="28" t="s">
        <v>174</v>
      </c>
      <c r="D86" s="27">
        <v>4.4400000000000002E-2</v>
      </c>
      <c r="E86" s="27">
        <v>0.27800000000000002</v>
      </c>
      <c r="F86" s="26">
        <v>3539244.16</v>
      </c>
      <c r="G86" s="26">
        <v>2928767.21</v>
      </c>
      <c r="H86" s="26">
        <v>157150.54149999999</v>
      </c>
      <c r="I86" s="26">
        <v>814220.87600000005</v>
      </c>
    </row>
    <row r="87" spans="2:9" x14ac:dyDescent="0.25">
      <c r="B87" s="28" t="s">
        <v>175</v>
      </c>
      <c r="C87" s="28" t="s">
        <v>176</v>
      </c>
      <c r="D87" s="27">
        <v>9.3100000000000002E-2</v>
      </c>
      <c r="E87" s="27">
        <v>0.24929999999999999</v>
      </c>
      <c r="F87" s="26">
        <v>1231760.24</v>
      </c>
      <c r="G87" s="26">
        <v>1026267.47</v>
      </c>
      <c r="H87" s="26">
        <v>114660.4351</v>
      </c>
      <c r="I87" s="26">
        <v>255867.17819999999</v>
      </c>
    </row>
    <row r="88" spans="2:9" x14ac:dyDescent="0.25">
      <c r="B88" s="28" t="s">
        <v>177</v>
      </c>
      <c r="C88" s="28" t="s">
        <v>178</v>
      </c>
      <c r="D88" s="27">
        <v>7.6999999999999999E-2</v>
      </c>
      <c r="E88" s="27">
        <v>0.25750000000000001</v>
      </c>
      <c r="F88" s="26">
        <v>4003184.72</v>
      </c>
      <c r="G88" s="26">
        <v>3434665.73</v>
      </c>
      <c r="H88" s="26">
        <v>308315.90870000003</v>
      </c>
      <c r="I88" s="26">
        <v>884281.32160000002</v>
      </c>
    </row>
    <row r="89" spans="2:9" x14ac:dyDescent="0.25">
      <c r="B89" s="28" t="s">
        <v>179</v>
      </c>
      <c r="C89" s="28" t="s">
        <v>180</v>
      </c>
      <c r="D89" s="27">
        <v>1.89E-2</v>
      </c>
      <c r="E89" s="27">
        <v>0.17169999999999999</v>
      </c>
      <c r="F89" s="26">
        <v>11760639.130000001</v>
      </c>
      <c r="G89" s="26">
        <v>9861899.7699999996</v>
      </c>
      <c r="H89" s="26">
        <v>221846.5711</v>
      </c>
      <c r="I89" s="26">
        <v>1693725.4424000001</v>
      </c>
    </row>
    <row r="90" spans="2:9" x14ac:dyDescent="0.25">
      <c r="B90" s="28" t="s">
        <v>181</v>
      </c>
      <c r="C90" s="28" t="s">
        <v>182</v>
      </c>
      <c r="D90" s="27">
        <v>5.28E-2</v>
      </c>
      <c r="E90" s="27">
        <v>0.2213</v>
      </c>
      <c r="F90" s="26">
        <v>7467990.9100000001</v>
      </c>
      <c r="G90" s="26">
        <v>6293936.8399999999</v>
      </c>
      <c r="H90" s="26">
        <v>394561.23509999999</v>
      </c>
      <c r="I90" s="26">
        <v>1393120.1531</v>
      </c>
    </row>
    <row r="91" spans="2:9" x14ac:dyDescent="0.25">
      <c r="B91" s="28" t="s">
        <v>183</v>
      </c>
      <c r="C91" s="28" t="s">
        <v>184</v>
      </c>
      <c r="D91" s="27">
        <v>4.2900000000000001E-2</v>
      </c>
      <c r="E91" s="27">
        <v>0.14760000000000001</v>
      </c>
      <c r="F91" s="26">
        <v>103850041.63</v>
      </c>
      <c r="G91" s="26">
        <v>94648833.519999996</v>
      </c>
      <c r="H91" s="26">
        <v>4455344.3822999997</v>
      </c>
      <c r="I91" s="26">
        <v>13969769.735200001</v>
      </c>
    </row>
    <row r="92" spans="2:9" x14ac:dyDescent="0.25">
      <c r="B92" s="28" t="s">
        <v>185</v>
      </c>
      <c r="C92" s="28" t="s">
        <v>186</v>
      </c>
      <c r="D92" s="27">
        <v>5.0299999999999997E-2</v>
      </c>
      <c r="E92" s="27">
        <v>0.22040000000000001</v>
      </c>
      <c r="F92" s="26">
        <v>17590312.98</v>
      </c>
      <c r="G92" s="26">
        <v>15318698.699999999</v>
      </c>
      <c r="H92" s="26">
        <v>885084.00199999998</v>
      </c>
      <c r="I92" s="26">
        <v>3376456.807</v>
      </c>
    </row>
    <row r="93" spans="2:9" x14ac:dyDescent="0.25">
      <c r="B93" s="28" t="s">
        <v>187</v>
      </c>
      <c r="C93" s="28" t="s">
        <v>188</v>
      </c>
      <c r="D93" s="27">
        <v>1.9900000000000001E-2</v>
      </c>
      <c r="E93" s="27">
        <v>0.16930000000000001</v>
      </c>
      <c r="F93" s="26">
        <v>22017114.039999999</v>
      </c>
      <c r="G93" s="26">
        <v>19419089.030000001</v>
      </c>
      <c r="H93" s="26">
        <v>437683.53499999997</v>
      </c>
      <c r="I93" s="26">
        <v>3287157.2377999998</v>
      </c>
    </row>
    <row r="94" spans="2:9" x14ac:dyDescent="0.25">
      <c r="B94" s="28" t="s">
        <v>189</v>
      </c>
      <c r="C94" s="28" t="s">
        <v>190</v>
      </c>
      <c r="D94" s="27">
        <v>-2.5600000000000001E-2</v>
      </c>
      <c r="E94" s="27">
        <v>0.58709999999999996</v>
      </c>
      <c r="F94" s="26">
        <v>1258682.6599999999</v>
      </c>
      <c r="G94" s="26">
        <v>893060.38</v>
      </c>
      <c r="H94" s="26">
        <v>-32235.800599999999</v>
      </c>
      <c r="I94" s="26">
        <v>524357.15399999998</v>
      </c>
    </row>
    <row r="95" spans="2:9" x14ac:dyDescent="0.25">
      <c r="B95" s="28" t="s">
        <v>191</v>
      </c>
      <c r="C95" s="28" t="s">
        <v>192</v>
      </c>
      <c r="D95" s="27">
        <v>0.1065</v>
      </c>
      <c r="E95" s="27">
        <v>0.38190000000000002</v>
      </c>
      <c r="F95" s="26">
        <v>1669666.72</v>
      </c>
      <c r="G95" s="26">
        <v>1346806.25</v>
      </c>
      <c r="H95" s="26">
        <v>177880.07019999999</v>
      </c>
      <c r="I95" s="26">
        <v>514371.78279999999</v>
      </c>
    </row>
    <row r="96" spans="2:9" x14ac:dyDescent="0.25">
      <c r="B96" s="28" t="s">
        <v>193</v>
      </c>
      <c r="C96" s="28" t="s">
        <v>194</v>
      </c>
      <c r="D96" s="27">
        <v>3.9600000000000003E-2</v>
      </c>
      <c r="E96" s="27">
        <v>0.1741</v>
      </c>
      <c r="F96" s="26">
        <v>10303531.210000001</v>
      </c>
      <c r="G96" s="26">
        <v>9019954.9600000009</v>
      </c>
      <c r="H96" s="26">
        <v>407882.02289999998</v>
      </c>
      <c r="I96" s="26">
        <v>1570445.9428999999</v>
      </c>
    </row>
    <row r="97" spans="2:9" x14ac:dyDescent="0.25">
      <c r="B97" s="28" t="s">
        <v>195</v>
      </c>
      <c r="C97" s="28" t="s">
        <v>196</v>
      </c>
      <c r="D97" s="27">
        <v>7.5200000000000003E-2</v>
      </c>
      <c r="E97" s="27">
        <v>0.27129999999999999</v>
      </c>
      <c r="F97" s="26">
        <v>15168756.6</v>
      </c>
      <c r="G97" s="26">
        <v>12878892.51</v>
      </c>
      <c r="H97" s="26">
        <v>1140057.2838999999</v>
      </c>
      <c r="I97" s="26">
        <v>3493592.5096999998</v>
      </c>
    </row>
    <row r="98" spans="2:9" x14ac:dyDescent="0.25">
      <c r="B98" s="28" t="s">
        <v>197</v>
      </c>
      <c r="C98" s="28" t="s">
        <v>198</v>
      </c>
      <c r="D98" s="27">
        <v>4.7600000000000003E-2</v>
      </c>
      <c r="E98" s="27">
        <v>0.22750000000000001</v>
      </c>
      <c r="F98" s="26">
        <v>22597035.510000002</v>
      </c>
      <c r="G98" s="26">
        <v>19446181.550000001</v>
      </c>
      <c r="H98" s="26">
        <v>1076459.2131000001</v>
      </c>
      <c r="I98" s="26">
        <v>4423211.6755999997</v>
      </c>
    </row>
    <row r="99" spans="2:9" x14ac:dyDescent="0.25">
      <c r="B99" s="28" t="s">
        <v>199</v>
      </c>
      <c r="C99" s="28" t="s">
        <v>200</v>
      </c>
      <c r="D99" s="27">
        <v>4.1500000000000002E-2</v>
      </c>
      <c r="E99" s="27">
        <v>0.122</v>
      </c>
      <c r="F99" s="26">
        <v>1130676479.6700001</v>
      </c>
      <c r="G99" s="26">
        <v>1038994141.03</v>
      </c>
      <c r="H99" s="26">
        <v>46889354.612000003</v>
      </c>
      <c r="I99" s="26">
        <v>126794220.0439</v>
      </c>
    </row>
    <row r="100" spans="2:9" x14ac:dyDescent="0.25">
      <c r="B100" s="28" t="s">
        <v>201</v>
      </c>
      <c r="C100" s="28" t="s">
        <v>202</v>
      </c>
      <c r="D100" s="27">
        <v>3.15E-2</v>
      </c>
      <c r="E100" s="27">
        <v>0.1449</v>
      </c>
      <c r="F100" s="26">
        <v>407878432.23000002</v>
      </c>
      <c r="G100" s="26">
        <v>368210736.51999998</v>
      </c>
      <c r="H100" s="26">
        <v>12855746.400599999</v>
      </c>
      <c r="I100" s="26">
        <v>53345531.042900003</v>
      </c>
    </row>
    <row r="101" spans="2:9" x14ac:dyDescent="0.25">
      <c r="B101" s="28" t="s">
        <v>203</v>
      </c>
      <c r="C101" s="28" t="s">
        <v>204</v>
      </c>
      <c r="D101" s="27">
        <v>1.72E-2</v>
      </c>
      <c r="E101" s="27">
        <v>0.14019999999999999</v>
      </c>
      <c r="F101" s="26">
        <v>75869401.489999995</v>
      </c>
      <c r="G101" s="26">
        <v>67864382.430000007</v>
      </c>
      <c r="H101" s="26">
        <v>1302086.1296999999</v>
      </c>
      <c r="I101" s="26">
        <v>9514570.2150999997</v>
      </c>
    </row>
    <row r="102" spans="2:9" x14ac:dyDescent="0.25">
      <c r="B102" s="28" t="s">
        <v>205</v>
      </c>
      <c r="C102" s="28" t="s">
        <v>206</v>
      </c>
      <c r="D102" s="27">
        <v>3.9300000000000002E-2</v>
      </c>
      <c r="E102" s="27">
        <v>0.20419999999999999</v>
      </c>
      <c r="F102" s="26">
        <v>76018952.909999996</v>
      </c>
      <c r="G102" s="26">
        <v>67670588</v>
      </c>
      <c r="H102" s="26">
        <v>2987791.2560999999</v>
      </c>
      <c r="I102" s="26">
        <v>13821143.9419</v>
      </c>
    </row>
    <row r="103" spans="2:9" x14ac:dyDescent="0.25">
      <c r="B103" s="28" t="s">
        <v>207</v>
      </c>
      <c r="C103" s="28" t="s">
        <v>208</v>
      </c>
      <c r="D103" s="27">
        <v>4.5499999999999999E-2</v>
      </c>
      <c r="E103" s="27">
        <v>0.15659999999999999</v>
      </c>
      <c r="F103" s="26">
        <v>378650788.02999997</v>
      </c>
      <c r="G103" s="26">
        <v>343497655.44</v>
      </c>
      <c r="H103" s="26">
        <v>17231691.255399998</v>
      </c>
      <c r="I103" s="26">
        <v>53780995.931500003</v>
      </c>
    </row>
    <row r="104" spans="2:9" x14ac:dyDescent="0.25">
      <c r="B104" s="28" t="s">
        <v>209</v>
      </c>
      <c r="C104" s="28" t="s">
        <v>210</v>
      </c>
      <c r="D104" s="27">
        <v>4.2000000000000003E-2</v>
      </c>
      <c r="E104" s="27">
        <v>0.27750000000000002</v>
      </c>
      <c r="F104" s="26">
        <v>26553799.359999999</v>
      </c>
      <c r="G104" s="26">
        <v>21994698.09</v>
      </c>
      <c r="H104" s="26">
        <v>1115316.7505000001</v>
      </c>
      <c r="I104" s="26">
        <v>6104326.7322000004</v>
      </c>
    </row>
    <row r="105" spans="2:9" x14ac:dyDescent="0.25">
      <c r="B105" s="28" t="s">
        <v>211</v>
      </c>
      <c r="C105" s="28" t="s">
        <v>212</v>
      </c>
      <c r="D105" s="27">
        <v>2.4400000000000002E-2</v>
      </c>
      <c r="E105" s="27">
        <v>0.11119999999999999</v>
      </c>
      <c r="F105" s="26">
        <v>296731265.80000001</v>
      </c>
      <c r="G105" s="26">
        <v>272607244.83999997</v>
      </c>
      <c r="H105" s="26">
        <v>7242147.9653000003</v>
      </c>
      <c r="I105" s="26">
        <v>30316777.835499998</v>
      </c>
    </row>
    <row r="106" spans="2:9" x14ac:dyDescent="0.25">
      <c r="B106" s="28" t="s">
        <v>213</v>
      </c>
      <c r="C106" s="28" t="s">
        <v>214</v>
      </c>
      <c r="D106" s="27">
        <v>2.9000000000000001E-2</v>
      </c>
      <c r="E106" s="27">
        <v>0.25059999999999999</v>
      </c>
      <c r="F106" s="26">
        <v>2762490.98</v>
      </c>
      <c r="G106" s="26">
        <v>2298772.48</v>
      </c>
      <c r="H106" s="26">
        <v>80120.219200000007</v>
      </c>
      <c r="I106" s="26">
        <v>576067.67590000003</v>
      </c>
    </row>
    <row r="107" spans="2:9" x14ac:dyDescent="0.25">
      <c r="B107" s="28" t="s">
        <v>215</v>
      </c>
      <c r="C107" s="28" t="s">
        <v>216</v>
      </c>
      <c r="D107" s="27">
        <v>3.2300000000000002E-2</v>
      </c>
      <c r="E107" s="27">
        <v>0.12540000000000001</v>
      </c>
      <c r="F107" s="26">
        <v>407244052.29000002</v>
      </c>
      <c r="G107" s="26">
        <v>372835906.81</v>
      </c>
      <c r="H107" s="26">
        <v>13137345.289799999</v>
      </c>
      <c r="I107" s="26">
        <v>46752839.813199997</v>
      </c>
    </row>
    <row r="108" spans="2:9" x14ac:dyDescent="0.25">
      <c r="B108" s="28" t="s">
        <v>217</v>
      </c>
      <c r="C108" s="28" t="s">
        <v>218</v>
      </c>
      <c r="D108" s="27">
        <v>2.87E-2</v>
      </c>
      <c r="E108" s="27">
        <v>0.16500000000000001</v>
      </c>
      <c r="F108" s="26">
        <v>54308792.5</v>
      </c>
      <c r="G108" s="26">
        <v>48022542.409999996</v>
      </c>
      <c r="H108" s="26">
        <v>1560684.8191</v>
      </c>
      <c r="I108" s="26">
        <v>7921326.7602000004</v>
      </c>
    </row>
    <row r="109" spans="2:9" x14ac:dyDescent="0.25">
      <c r="B109" s="28" t="s">
        <v>219</v>
      </c>
      <c r="C109" s="28" t="s">
        <v>220</v>
      </c>
      <c r="D109" s="27">
        <v>8.7099999999999997E-2</v>
      </c>
      <c r="E109" s="27">
        <v>0.2462</v>
      </c>
      <c r="F109" s="26">
        <v>55045890.18</v>
      </c>
      <c r="G109" s="26">
        <v>48716273.460000001</v>
      </c>
      <c r="H109" s="26">
        <v>4792766.5061999997</v>
      </c>
      <c r="I109" s="26">
        <v>11993082.075200001</v>
      </c>
    </row>
    <row r="110" spans="2:9" x14ac:dyDescent="0.25">
      <c r="B110" s="28" t="s">
        <v>221</v>
      </c>
      <c r="C110" s="28" t="s">
        <v>222</v>
      </c>
      <c r="D110" s="27">
        <v>2.5999999999999999E-2</v>
      </c>
      <c r="E110" s="27">
        <v>0.1222</v>
      </c>
      <c r="F110" s="26">
        <v>337342899.08999997</v>
      </c>
      <c r="G110" s="26">
        <v>308390447.92000002</v>
      </c>
      <c r="H110" s="26">
        <v>8758801.3148999996</v>
      </c>
      <c r="I110" s="26">
        <v>37695848.0955</v>
      </c>
    </row>
    <row r="111" spans="2:9" x14ac:dyDescent="0.25">
      <c r="B111" s="28" t="s">
        <v>223</v>
      </c>
      <c r="C111" s="28" t="s">
        <v>224</v>
      </c>
      <c r="D111" s="27">
        <v>2.7199999999999998E-2</v>
      </c>
      <c r="E111" s="27">
        <v>0.1797</v>
      </c>
      <c r="F111" s="26">
        <v>166386472.19</v>
      </c>
      <c r="G111" s="26">
        <v>147090839.97999999</v>
      </c>
      <c r="H111" s="26">
        <v>4524180.5428999998</v>
      </c>
      <c r="I111" s="26">
        <v>26431197.940099999</v>
      </c>
    </row>
    <row r="112" spans="2:9" x14ac:dyDescent="0.25">
      <c r="B112" s="28" t="s">
        <v>225</v>
      </c>
      <c r="C112" s="28" t="s">
        <v>226</v>
      </c>
      <c r="D112" s="27">
        <v>4.82E-2</v>
      </c>
      <c r="E112" s="27">
        <v>0.17710000000000001</v>
      </c>
      <c r="F112" s="26">
        <v>126320789.92</v>
      </c>
      <c r="G112" s="26">
        <v>112500548.73999999</v>
      </c>
      <c r="H112" s="26">
        <v>6086400.3970999997</v>
      </c>
      <c r="I112" s="26">
        <v>19922069.2212</v>
      </c>
    </row>
    <row r="113" spans="2:9" x14ac:dyDescent="0.25">
      <c r="B113" s="28" t="s">
        <v>227</v>
      </c>
      <c r="C113" s="28" t="s">
        <v>228</v>
      </c>
      <c r="D113" s="27">
        <v>1.46E-2</v>
      </c>
      <c r="E113" s="27">
        <v>0.12139999999999999</v>
      </c>
      <c r="F113" s="26">
        <v>371818128.07999998</v>
      </c>
      <c r="G113" s="26">
        <v>334192577.31</v>
      </c>
      <c r="H113" s="26">
        <v>5418679.3068000004</v>
      </c>
      <c r="I113" s="26">
        <v>40583076.384199999</v>
      </c>
    </row>
    <row r="114" spans="2:9" x14ac:dyDescent="0.25">
      <c r="B114" s="28" t="s">
        <v>229</v>
      </c>
      <c r="C114" s="28" t="s">
        <v>230</v>
      </c>
      <c r="D114" s="27">
        <v>2.6700000000000002E-2</v>
      </c>
      <c r="E114" s="27">
        <v>0.1401</v>
      </c>
      <c r="F114" s="26">
        <v>172336737.93000001</v>
      </c>
      <c r="G114" s="26">
        <v>156694981.84</v>
      </c>
      <c r="H114" s="26">
        <v>4592941.5727000004</v>
      </c>
      <c r="I114" s="26">
        <v>21946630.724199999</v>
      </c>
    </row>
    <row r="115" spans="2:9" x14ac:dyDescent="0.25">
      <c r="B115" s="28" t="s">
        <v>231</v>
      </c>
      <c r="C115" s="28" t="s">
        <v>232</v>
      </c>
      <c r="D115" s="27">
        <v>2.2499999999999999E-2</v>
      </c>
      <c r="E115" s="27">
        <v>0.1031</v>
      </c>
      <c r="F115" s="26">
        <v>557863326.87</v>
      </c>
      <c r="G115" s="26">
        <v>517571775.07999998</v>
      </c>
      <c r="H115" s="26">
        <v>12527062.3948</v>
      </c>
      <c r="I115" s="26">
        <v>53354609.2786</v>
      </c>
    </row>
    <row r="116" spans="2:9" x14ac:dyDescent="0.25">
      <c r="B116" s="28" t="s">
        <v>233</v>
      </c>
      <c r="C116" s="28" t="s">
        <v>234</v>
      </c>
      <c r="D116" s="27">
        <v>3.5999999999999997E-2</v>
      </c>
      <c r="E116" s="27">
        <v>0.11749999999999999</v>
      </c>
      <c r="F116" s="26">
        <v>505883845.38</v>
      </c>
      <c r="G116" s="26">
        <v>465544072.5</v>
      </c>
      <c r="H116" s="26">
        <v>18213902.029899999</v>
      </c>
      <c r="I116" s="26">
        <v>54713373.348700002</v>
      </c>
    </row>
    <row r="117" spans="2:9" x14ac:dyDescent="0.25">
      <c r="B117" s="28" t="s">
        <v>235</v>
      </c>
      <c r="C117" s="28" t="s">
        <v>236</v>
      </c>
      <c r="D117" s="27">
        <v>3.5499999999999997E-2</v>
      </c>
      <c r="E117" s="27">
        <v>0.13730000000000001</v>
      </c>
      <c r="F117" s="26">
        <v>412127762.94</v>
      </c>
      <c r="G117" s="26">
        <v>378266837.38</v>
      </c>
      <c r="H117" s="26">
        <v>14644605.078299999</v>
      </c>
      <c r="I117" s="26">
        <v>51927294.542300001</v>
      </c>
    </row>
    <row r="118" spans="2:9" x14ac:dyDescent="0.25">
      <c r="B118" s="28" t="s">
        <v>237</v>
      </c>
      <c r="C118" s="28" t="s">
        <v>238</v>
      </c>
      <c r="D118" s="27">
        <v>0.14899999999999999</v>
      </c>
      <c r="E118" s="27">
        <v>0.41810000000000003</v>
      </c>
      <c r="F118" s="26">
        <v>4158210.97</v>
      </c>
      <c r="G118" s="26">
        <v>3435157.29</v>
      </c>
      <c r="H118" s="26">
        <v>619775.65449999995</v>
      </c>
      <c r="I118" s="26">
        <v>1436364.642</v>
      </c>
    </row>
    <row r="119" spans="2:9" x14ac:dyDescent="0.25">
      <c r="B119" s="28" t="s">
        <v>239</v>
      </c>
      <c r="C119" s="28" t="s">
        <v>240</v>
      </c>
      <c r="D119" s="29"/>
      <c r="E119" s="27">
        <v>2.86E-2</v>
      </c>
      <c r="F119" s="26">
        <v>8671401.2400000002</v>
      </c>
      <c r="G119" s="26">
        <v>8422005.6699999999</v>
      </c>
      <c r="H119" s="26">
        <v>17.4358</v>
      </c>
      <c r="I119" s="26">
        <v>240543.7855</v>
      </c>
    </row>
    <row r="120" spans="2:9" x14ac:dyDescent="0.25">
      <c r="B120" s="28" t="s">
        <v>241</v>
      </c>
      <c r="C120" s="28" t="s">
        <v>242</v>
      </c>
      <c r="D120" s="27">
        <v>0.12839999999999999</v>
      </c>
      <c r="E120" s="27">
        <v>0.24049999999999999</v>
      </c>
      <c r="F120" s="26">
        <v>10648926.51</v>
      </c>
      <c r="G120" s="26">
        <v>9394670.0999999996</v>
      </c>
      <c r="H120" s="26">
        <v>1367831.7962</v>
      </c>
      <c r="I120" s="26">
        <v>2259237.2261000001</v>
      </c>
    </row>
    <row r="121" spans="2:9" x14ac:dyDescent="0.25">
      <c r="B121" s="28" t="s">
        <v>243</v>
      </c>
      <c r="C121" s="28" t="s">
        <v>244</v>
      </c>
      <c r="D121" s="27">
        <v>4.8099999999999997E-2</v>
      </c>
      <c r="E121" s="27">
        <v>6.4299999999999996E-2</v>
      </c>
      <c r="F121" s="26">
        <v>6790726</v>
      </c>
      <c r="G121" s="26">
        <v>6264749</v>
      </c>
      <c r="H121" s="26">
        <v>326600.21490000002</v>
      </c>
      <c r="I121" s="26">
        <v>403082.44660000002</v>
      </c>
    </row>
    <row r="122" spans="2:9" x14ac:dyDescent="0.25">
      <c r="B122" s="28" t="s">
        <v>245</v>
      </c>
      <c r="C122" s="28" t="s">
        <v>246</v>
      </c>
      <c r="D122" s="27">
        <v>0.12330000000000001</v>
      </c>
      <c r="E122" s="27">
        <v>0.4466</v>
      </c>
      <c r="F122" s="26">
        <v>4537192.3099999996</v>
      </c>
      <c r="G122" s="26">
        <v>3474263.03</v>
      </c>
      <c r="H122" s="26">
        <v>559576.27410000004</v>
      </c>
      <c r="I122" s="26">
        <v>1551720.1551999999</v>
      </c>
    </row>
    <row r="123" spans="2:9" x14ac:dyDescent="0.25">
      <c r="B123" s="28" t="s">
        <v>247</v>
      </c>
      <c r="C123" s="28" t="s">
        <v>248</v>
      </c>
      <c r="D123" s="27">
        <v>9.4600000000000004E-2</v>
      </c>
      <c r="E123" s="27">
        <v>0.22900000000000001</v>
      </c>
      <c r="F123" s="26">
        <v>7875662.3300000001</v>
      </c>
      <c r="G123" s="26">
        <v>6864064.2400000002</v>
      </c>
      <c r="H123" s="26">
        <v>745311.26520000002</v>
      </c>
      <c r="I123" s="26">
        <v>1572069.9310999999</v>
      </c>
    </row>
    <row r="124" spans="2:9" x14ac:dyDescent="0.25">
      <c r="B124" s="28" t="s">
        <v>249</v>
      </c>
      <c r="C124" s="28" t="s">
        <v>250</v>
      </c>
      <c r="D124" s="27">
        <v>7.9200000000000007E-2</v>
      </c>
      <c r="E124" s="27">
        <v>0.27289999999999998</v>
      </c>
      <c r="F124" s="26">
        <v>6148983.8099999996</v>
      </c>
      <c r="G124" s="26">
        <v>5115496.2300000004</v>
      </c>
      <c r="H124" s="26">
        <v>486965.51049999997</v>
      </c>
      <c r="I124" s="26">
        <v>1396003.9166000001</v>
      </c>
    </row>
    <row r="125" spans="2:9" x14ac:dyDescent="0.25">
      <c r="B125" s="28" t="s">
        <v>251</v>
      </c>
      <c r="C125" s="28" t="s">
        <v>252</v>
      </c>
      <c r="D125" s="27">
        <v>0.26179999999999998</v>
      </c>
      <c r="E125" s="27">
        <v>0.66679999999999995</v>
      </c>
      <c r="F125" s="26">
        <v>2957446.07</v>
      </c>
      <c r="G125" s="26">
        <v>2258665.61</v>
      </c>
      <c r="H125" s="26">
        <v>774330.6128</v>
      </c>
      <c r="I125" s="26">
        <v>1506007.4957000001</v>
      </c>
    </row>
    <row r="126" spans="2:9" x14ac:dyDescent="0.25">
      <c r="B126" s="28" t="s">
        <v>253</v>
      </c>
      <c r="C126" s="28" t="s">
        <v>254</v>
      </c>
      <c r="D126" s="27">
        <v>7.3099999999999998E-2</v>
      </c>
      <c r="E126" s="27">
        <v>0.91500000000000004</v>
      </c>
      <c r="F126" s="26">
        <v>4850794.5199999996</v>
      </c>
      <c r="G126" s="26">
        <v>3449732.39</v>
      </c>
      <c r="H126" s="26">
        <v>354386.8</v>
      </c>
      <c r="I126" s="26">
        <v>3156511.06</v>
      </c>
    </row>
    <row r="127" spans="2:9" x14ac:dyDescent="0.25">
      <c r="B127" s="28" t="s">
        <v>255</v>
      </c>
      <c r="C127" s="28" t="s">
        <v>256</v>
      </c>
      <c r="D127" s="27">
        <v>4.7800000000000002E-2</v>
      </c>
      <c r="E127" s="27">
        <v>0.1656</v>
      </c>
      <c r="F127" s="26">
        <v>94613622.5</v>
      </c>
      <c r="G127" s="26">
        <v>86224221.280000001</v>
      </c>
      <c r="H127" s="26">
        <v>4526066.6508999998</v>
      </c>
      <c r="I127" s="26">
        <v>14282410.9432</v>
      </c>
    </row>
    <row r="128" spans="2:9" x14ac:dyDescent="0.25">
      <c r="B128" s="28" t="s">
        <v>257</v>
      </c>
      <c r="C128" s="28" t="s">
        <v>258</v>
      </c>
      <c r="D128" s="27">
        <v>1.5100000000000001E-2</v>
      </c>
      <c r="E128" s="27">
        <v>0.17530000000000001</v>
      </c>
      <c r="F128" s="26">
        <v>66424885.600000001</v>
      </c>
      <c r="G128" s="26">
        <v>57894354.130000003</v>
      </c>
      <c r="H128" s="26">
        <v>1001654.6686</v>
      </c>
      <c r="I128" s="26">
        <v>10150932.827199999</v>
      </c>
    </row>
    <row r="129" spans="2:9" x14ac:dyDescent="0.25">
      <c r="B129" s="28" t="s">
        <v>259</v>
      </c>
      <c r="C129" s="28" t="s">
        <v>260</v>
      </c>
      <c r="D129" s="27">
        <v>5.7000000000000002E-2</v>
      </c>
      <c r="E129" s="27">
        <v>0.23630000000000001</v>
      </c>
      <c r="F129" s="26">
        <v>101661949.75</v>
      </c>
      <c r="G129" s="26">
        <v>88102709.930000007</v>
      </c>
      <c r="H129" s="26">
        <v>5798502.4212999996</v>
      </c>
      <c r="I129" s="26">
        <v>20815735.016600002</v>
      </c>
    </row>
    <row r="130" spans="2:9" x14ac:dyDescent="0.25">
      <c r="B130" s="28" t="s">
        <v>261</v>
      </c>
      <c r="C130" s="28" t="s">
        <v>262</v>
      </c>
      <c r="D130" s="27">
        <v>3.6700000000000003E-2</v>
      </c>
      <c r="E130" s="27">
        <v>0.1326</v>
      </c>
      <c r="F130" s="26">
        <v>197088547.83000001</v>
      </c>
      <c r="G130" s="26">
        <v>180152299.27000001</v>
      </c>
      <c r="H130" s="26">
        <v>7230775.7385999998</v>
      </c>
      <c r="I130" s="26">
        <v>23896785.219099998</v>
      </c>
    </row>
    <row r="131" spans="2:9" x14ac:dyDescent="0.25">
      <c r="B131" s="28" t="s">
        <v>263</v>
      </c>
      <c r="C131" s="28" t="s">
        <v>264</v>
      </c>
      <c r="D131" s="27">
        <v>4.9000000000000002E-2</v>
      </c>
      <c r="E131" s="27">
        <v>0.13689999999999999</v>
      </c>
      <c r="F131" s="26">
        <v>176499617.68000001</v>
      </c>
      <c r="G131" s="26">
        <v>159324127.97</v>
      </c>
      <c r="H131" s="26">
        <v>8640195.3906999994</v>
      </c>
      <c r="I131" s="26">
        <v>21817055.426800001</v>
      </c>
    </row>
    <row r="132" spans="2:9" x14ac:dyDescent="0.25">
      <c r="B132" s="28" t="s">
        <v>265</v>
      </c>
      <c r="C132" s="28" t="s">
        <v>266</v>
      </c>
      <c r="D132" s="27">
        <v>0.1177</v>
      </c>
      <c r="E132" s="27">
        <v>0.2792</v>
      </c>
      <c r="F132" s="26">
        <v>7909326.8600000003</v>
      </c>
      <c r="G132" s="26">
        <v>7214994.3799999999</v>
      </c>
      <c r="H132" s="26">
        <v>930656.64890000003</v>
      </c>
      <c r="I132" s="26">
        <v>2014664.2455</v>
      </c>
    </row>
    <row r="133" spans="2:9" x14ac:dyDescent="0.25">
      <c r="B133" s="28" t="s">
        <v>267</v>
      </c>
      <c r="C133" s="28" t="s">
        <v>268</v>
      </c>
      <c r="D133" s="29"/>
      <c r="E133" s="27">
        <v>1E-4</v>
      </c>
      <c r="F133" s="26">
        <v>2920873.6</v>
      </c>
      <c r="G133" s="26">
        <v>2920873.6</v>
      </c>
      <c r="H133" s="26">
        <v>58.698999999999998</v>
      </c>
      <c r="I133" s="26">
        <v>174.70679999999999</v>
      </c>
    </row>
    <row r="134" spans="2:9" x14ac:dyDescent="0.25">
      <c r="B134" s="28" t="s">
        <v>269</v>
      </c>
      <c r="C134" s="28" t="s">
        <v>270</v>
      </c>
      <c r="D134" s="27">
        <v>0.1696</v>
      </c>
      <c r="E134" s="27">
        <v>0.68620000000000003</v>
      </c>
      <c r="F134" s="26">
        <v>788056.72</v>
      </c>
      <c r="G134" s="26">
        <v>578534.49</v>
      </c>
      <c r="H134" s="26">
        <v>133618.02350000001</v>
      </c>
      <c r="I134" s="26">
        <v>397019.02960000001</v>
      </c>
    </row>
    <row r="135" spans="2:9" x14ac:dyDescent="0.25">
      <c r="B135" s="28" t="s">
        <v>271</v>
      </c>
      <c r="C135" s="28" t="s">
        <v>272</v>
      </c>
      <c r="D135" s="27">
        <v>0.11169999999999999</v>
      </c>
      <c r="E135" s="27">
        <v>0.39410000000000001</v>
      </c>
      <c r="F135" s="26">
        <v>2795146.44</v>
      </c>
      <c r="G135" s="26">
        <v>2197174.09</v>
      </c>
      <c r="H135" s="26">
        <v>312352.57339999999</v>
      </c>
      <c r="I135" s="26">
        <v>866010.76879999996</v>
      </c>
    </row>
    <row r="136" spans="2:9" x14ac:dyDescent="0.25">
      <c r="B136" s="28" t="s">
        <v>273</v>
      </c>
      <c r="C136" s="28" t="s">
        <v>274</v>
      </c>
      <c r="D136" s="27">
        <v>7.5300000000000006E-2</v>
      </c>
      <c r="E136" s="27">
        <v>0.81850000000000001</v>
      </c>
      <c r="F136" s="26">
        <v>6799455.2300000004</v>
      </c>
      <c r="G136" s="26">
        <v>4708189.0999999996</v>
      </c>
      <c r="H136" s="26">
        <v>512224.66930000001</v>
      </c>
      <c r="I136" s="26">
        <v>3853466.219</v>
      </c>
    </row>
    <row r="137" spans="2:9" x14ac:dyDescent="0.25">
      <c r="B137" s="28" t="s">
        <v>275</v>
      </c>
      <c r="C137" s="28" t="s">
        <v>276</v>
      </c>
      <c r="D137" s="27">
        <v>3.2099999999999997E-2</v>
      </c>
      <c r="E137" s="27">
        <v>0.14929999999999999</v>
      </c>
      <c r="F137" s="26">
        <v>54716482.799999997</v>
      </c>
      <c r="G137" s="26">
        <v>49180252.380000003</v>
      </c>
      <c r="H137" s="26">
        <v>1754195.625</v>
      </c>
      <c r="I137" s="26">
        <v>7345028.6578000002</v>
      </c>
    </row>
    <row r="138" spans="2:9" x14ac:dyDescent="0.25">
      <c r="B138" s="28" t="s">
        <v>277</v>
      </c>
      <c r="C138" s="28" t="s">
        <v>278</v>
      </c>
      <c r="D138" s="27">
        <v>4.2000000000000003E-2</v>
      </c>
      <c r="E138" s="27">
        <v>0.25230000000000002</v>
      </c>
      <c r="F138" s="26">
        <v>9620495.0500000007</v>
      </c>
      <c r="G138" s="26">
        <v>7974115.1900000004</v>
      </c>
      <c r="H138" s="26">
        <v>403833.46139999997</v>
      </c>
      <c r="I138" s="26">
        <v>2011918.3969000001</v>
      </c>
    </row>
    <row r="139" spans="2:9" x14ac:dyDescent="0.25">
      <c r="B139" s="28" t="s">
        <v>279</v>
      </c>
      <c r="C139" s="28" t="s">
        <v>280</v>
      </c>
      <c r="D139" s="27">
        <v>5.2900000000000003E-2</v>
      </c>
      <c r="E139" s="27">
        <v>0.21340000000000001</v>
      </c>
      <c r="F139" s="26">
        <v>17340018.370000001</v>
      </c>
      <c r="G139" s="26">
        <v>15268142.550000001</v>
      </c>
      <c r="H139" s="26">
        <v>916750.42290000001</v>
      </c>
      <c r="I139" s="26">
        <v>3258324.4334999998</v>
      </c>
    </row>
    <row r="140" spans="2:9" x14ac:dyDescent="0.25">
      <c r="B140" s="28" t="s">
        <v>281</v>
      </c>
      <c r="C140" s="28" t="s">
        <v>282</v>
      </c>
      <c r="D140" s="27">
        <v>3.7499999999999999E-2</v>
      </c>
      <c r="E140" s="27">
        <v>0.23280000000000001</v>
      </c>
      <c r="F140" s="26">
        <v>2851293.3</v>
      </c>
      <c r="G140" s="26">
        <v>2359469.42</v>
      </c>
      <c r="H140" s="26">
        <v>107009.2742</v>
      </c>
      <c r="I140" s="26">
        <v>549219.01580000005</v>
      </c>
    </row>
    <row r="141" spans="2:9" x14ac:dyDescent="0.25">
      <c r="B141" s="28" t="s">
        <v>283</v>
      </c>
      <c r="C141" s="28" t="s">
        <v>284</v>
      </c>
      <c r="D141" s="27">
        <v>3.3700000000000001E-2</v>
      </c>
      <c r="E141" s="27">
        <v>0.2402</v>
      </c>
      <c r="F141" s="26">
        <v>2891072.61</v>
      </c>
      <c r="G141" s="26">
        <v>2341133.12</v>
      </c>
      <c r="H141" s="26">
        <v>97284.765899999999</v>
      </c>
      <c r="I141" s="26">
        <v>562415.77269999997</v>
      </c>
    </row>
    <row r="142" spans="2:9" x14ac:dyDescent="0.25">
      <c r="B142" s="28" t="s">
        <v>285</v>
      </c>
      <c r="C142" s="28" t="s">
        <v>286</v>
      </c>
      <c r="D142" s="27">
        <v>1.14E-2</v>
      </c>
      <c r="E142" s="27">
        <v>0.28160000000000002</v>
      </c>
      <c r="F142" s="26">
        <v>1662130.14</v>
      </c>
      <c r="G142" s="26">
        <v>1365577.65</v>
      </c>
      <c r="H142" s="26">
        <v>18954.307400000002</v>
      </c>
      <c r="I142" s="26">
        <v>384545.22720000002</v>
      </c>
    </row>
    <row r="143" spans="2:9" x14ac:dyDescent="0.25">
      <c r="B143" s="28" t="s">
        <v>287</v>
      </c>
      <c r="C143" s="28" t="s">
        <v>288</v>
      </c>
      <c r="D143" s="27">
        <v>4.4600000000000001E-2</v>
      </c>
      <c r="E143" s="27">
        <v>0.28810000000000002</v>
      </c>
      <c r="F143" s="26">
        <v>4262317.05</v>
      </c>
      <c r="G143" s="26">
        <v>3580299.34</v>
      </c>
      <c r="H143" s="26">
        <v>190285.56349999999</v>
      </c>
      <c r="I143" s="26">
        <v>1031484.8208</v>
      </c>
    </row>
    <row r="144" spans="2:9" x14ac:dyDescent="0.25">
      <c r="B144" s="28" t="s">
        <v>289</v>
      </c>
      <c r="C144" s="28" t="s">
        <v>290</v>
      </c>
      <c r="D144" s="27">
        <v>8.1799999999999998E-2</v>
      </c>
      <c r="E144" s="27">
        <v>0.30530000000000002</v>
      </c>
      <c r="F144" s="26">
        <v>2446485.4900000002</v>
      </c>
      <c r="G144" s="26">
        <v>2023175.8</v>
      </c>
      <c r="H144" s="26">
        <v>200006.64199999999</v>
      </c>
      <c r="I144" s="26">
        <v>617723.4841</v>
      </c>
    </row>
    <row r="145" spans="2:9" x14ac:dyDescent="0.25">
      <c r="B145" s="28" t="s">
        <v>291</v>
      </c>
      <c r="C145" s="28" t="s">
        <v>292</v>
      </c>
      <c r="D145" s="27">
        <v>1.34E-2</v>
      </c>
      <c r="E145" s="27">
        <v>0.34689999999999999</v>
      </c>
      <c r="F145" s="26">
        <v>2897104.02</v>
      </c>
      <c r="G145" s="26">
        <v>2248892.9300000002</v>
      </c>
      <c r="H145" s="26">
        <v>38821.532700000003</v>
      </c>
      <c r="I145" s="26">
        <v>780213.27339999995</v>
      </c>
    </row>
    <row r="146" spans="2:9" x14ac:dyDescent="0.25">
      <c r="B146" s="28" t="s">
        <v>293</v>
      </c>
      <c r="C146" s="28" t="s">
        <v>294</v>
      </c>
      <c r="D146" s="27">
        <v>0.1171</v>
      </c>
      <c r="E146" s="27">
        <v>0.1704</v>
      </c>
      <c r="F146" s="26">
        <v>675504.15</v>
      </c>
      <c r="G146" s="26">
        <v>612336.28</v>
      </c>
      <c r="H146" s="26">
        <v>79123.378400000001</v>
      </c>
      <c r="I146" s="26">
        <v>104326.3021</v>
      </c>
    </row>
    <row r="147" spans="2:9" x14ac:dyDescent="0.25">
      <c r="B147" s="28" t="s">
        <v>295</v>
      </c>
      <c r="C147" s="28" t="s">
        <v>296</v>
      </c>
      <c r="D147" s="27">
        <v>2.1499999999999998E-2</v>
      </c>
      <c r="E147" s="27">
        <v>0.13900000000000001</v>
      </c>
      <c r="F147" s="26">
        <v>21397980.239999998</v>
      </c>
      <c r="G147" s="26">
        <v>19519249.300000001</v>
      </c>
      <c r="H147" s="26">
        <v>458993.76679999998</v>
      </c>
      <c r="I147" s="26">
        <v>2712705.3798000002</v>
      </c>
    </row>
    <row r="148" spans="2:9" x14ac:dyDescent="0.25">
      <c r="B148" s="28" t="s">
        <v>297</v>
      </c>
      <c r="C148" s="28" t="s">
        <v>298</v>
      </c>
      <c r="D148" s="27">
        <v>2.0899999999999998E-2</v>
      </c>
      <c r="E148" s="27">
        <v>0.17960000000000001</v>
      </c>
      <c r="F148" s="26">
        <v>21095503.34</v>
      </c>
      <c r="G148" s="26">
        <v>18384767.25</v>
      </c>
      <c r="H148" s="26">
        <v>441382.10340000002</v>
      </c>
      <c r="I148" s="26">
        <v>3302356.5794000002</v>
      </c>
    </row>
    <row r="149" spans="2:9" x14ac:dyDescent="0.25">
      <c r="B149" s="28" t="s">
        <v>299</v>
      </c>
      <c r="C149" s="28" t="s">
        <v>300</v>
      </c>
      <c r="D149" s="27">
        <v>4.65E-2</v>
      </c>
      <c r="E149" s="27">
        <v>0.23549999999999999</v>
      </c>
      <c r="F149" s="26">
        <v>4767633.58</v>
      </c>
      <c r="G149" s="26">
        <v>4045190.94</v>
      </c>
      <c r="H149" s="26">
        <v>221739.758</v>
      </c>
      <c r="I149" s="26">
        <v>952472.98329999996</v>
      </c>
    </row>
    <row r="150" spans="2:9" x14ac:dyDescent="0.25">
      <c r="B150" s="28" t="s">
        <v>301</v>
      </c>
      <c r="C150" s="28" t="s">
        <v>302</v>
      </c>
      <c r="D150" s="27">
        <v>4.2299999999999997E-2</v>
      </c>
      <c r="E150" s="27">
        <v>0.18690000000000001</v>
      </c>
      <c r="F150" s="26">
        <v>13107622.43</v>
      </c>
      <c r="G150" s="26">
        <v>11511551.109999999</v>
      </c>
      <c r="H150" s="26">
        <v>554405.23580000002</v>
      </c>
      <c r="I150" s="26">
        <v>2151393.7626999998</v>
      </c>
    </row>
    <row r="151" spans="2:9" x14ac:dyDescent="0.25">
      <c r="B151" s="28" t="s">
        <v>303</v>
      </c>
      <c r="C151" s="28" t="s">
        <v>304</v>
      </c>
      <c r="D151" s="27">
        <v>0.14269999999999999</v>
      </c>
      <c r="E151" s="27">
        <v>0.31879999999999997</v>
      </c>
      <c r="F151" s="26">
        <v>1067185.95</v>
      </c>
      <c r="G151" s="26">
        <v>913252.94</v>
      </c>
      <c r="H151" s="26">
        <v>152323.4381</v>
      </c>
      <c r="I151" s="26">
        <v>291121.01390000002</v>
      </c>
    </row>
    <row r="152" spans="2:9" x14ac:dyDescent="0.25">
      <c r="B152" s="28" t="s">
        <v>305</v>
      </c>
      <c r="C152" s="28" t="s">
        <v>306</v>
      </c>
      <c r="D152" s="27">
        <v>2.9000000000000001E-2</v>
      </c>
      <c r="E152" s="27">
        <v>0.18920000000000001</v>
      </c>
      <c r="F152" s="26">
        <v>11469462.23</v>
      </c>
      <c r="G152" s="26">
        <v>10052090.27</v>
      </c>
      <c r="H152" s="26">
        <v>332528.44660000002</v>
      </c>
      <c r="I152" s="26">
        <v>1901728.6257</v>
      </c>
    </row>
    <row r="153" spans="2:9" x14ac:dyDescent="0.25">
      <c r="B153" s="28" t="s">
        <v>307</v>
      </c>
      <c r="C153" s="28" t="s">
        <v>308</v>
      </c>
      <c r="D153" s="27">
        <v>2.2599999999999999E-2</v>
      </c>
      <c r="E153" s="27">
        <v>0.11020000000000001</v>
      </c>
      <c r="F153" s="26">
        <v>9129722.8599999994</v>
      </c>
      <c r="G153" s="26">
        <v>7882009.6799999997</v>
      </c>
      <c r="H153" s="26">
        <v>206494.72899999999</v>
      </c>
      <c r="I153" s="26">
        <v>868560.78749999998</v>
      </c>
    </row>
    <row r="154" spans="2:9" x14ac:dyDescent="0.25">
      <c r="B154" s="28" t="s">
        <v>309</v>
      </c>
      <c r="C154" s="28" t="s">
        <v>310</v>
      </c>
      <c r="D154" s="27">
        <v>2.0500000000000001E-2</v>
      </c>
      <c r="E154" s="27">
        <v>0.1399</v>
      </c>
      <c r="F154" s="26">
        <v>10639908.85</v>
      </c>
      <c r="G154" s="26">
        <v>9193834.1300000008</v>
      </c>
      <c r="H154" s="26">
        <v>218554.1599</v>
      </c>
      <c r="I154" s="26">
        <v>1286065.916</v>
      </c>
    </row>
    <row r="155" spans="2:9" x14ac:dyDescent="0.25">
      <c r="B155" s="28" t="s">
        <v>311</v>
      </c>
      <c r="C155" s="28" t="s">
        <v>312</v>
      </c>
      <c r="D155" s="27">
        <v>9.1999999999999998E-3</v>
      </c>
      <c r="E155" s="27">
        <v>0.13350000000000001</v>
      </c>
      <c r="F155" s="26">
        <v>17160637.940000001</v>
      </c>
      <c r="G155" s="26">
        <v>15632242.6</v>
      </c>
      <c r="H155" s="26">
        <v>158604.1446</v>
      </c>
      <c r="I155" s="26">
        <v>2086368.1668</v>
      </c>
    </row>
    <row r="156" spans="2:9" x14ac:dyDescent="0.25">
      <c r="B156" s="28" t="s">
        <v>313</v>
      </c>
      <c r="C156" s="28" t="s">
        <v>314</v>
      </c>
      <c r="D156" s="27">
        <v>-2.64E-2</v>
      </c>
      <c r="E156" s="27">
        <v>-5.3699999999999998E-2</v>
      </c>
      <c r="F156" s="26">
        <v>4953304.57</v>
      </c>
      <c r="G156" s="26">
        <v>4510742.42</v>
      </c>
      <c r="H156" s="26">
        <v>-130930.12360000001</v>
      </c>
      <c r="I156" s="26">
        <v>-242002.34599999999</v>
      </c>
    </row>
    <row r="157" spans="2:9" x14ac:dyDescent="0.25">
      <c r="B157" s="28" t="s">
        <v>315</v>
      </c>
      <c r="C157" s="28" t="s">
        <v>316</v>
      </c>
      <c r="D157" s="27">
        <v>2.6499999999999999E-2</v>
      </c>
      <c r="E157" s="27">
        <v>0.1933</v>
      </c>
      <c r="F157" s="26">
        <v>15221646.59</v>
      </c>
      <c r="G157" s="26">
        <v>13166881.85</v>
      </c>
      <c r="H157" s="26">
        <v>403789.53830000001</v>
      </c>
      <c r="I157" s="26">
        <v>2545779.3997999998</v>
      </c>
    </row>
    <row r="158" spans="2:9" x14ac:dyDescent="0.25">
      <c r="B158" s="28" t="s">
        <v>317</v>
      </c>
      <c r="C158" s="28" t="s">
        <v>318</v>
      </c>
      <c r="D158" s="27">
        <v>3.6999999999999998E-2</v>
      </c>
      <c r="E158" s="27">
        <v>0.1734</v>
      </c>
      <c r="F158" s="26">
        <v>14516227.630000001</v>
      </c>
      <c r="G158" s="26">
        <v>12765549.93</v>
      </c>
      <c r="H158" s="26">
        <v>537738.21779999998</v>
      </c>
      <c r="I158" s="26">
        <v>2213654.9837000002</v>
      </c>
    </row>
    <row r="159" spans="2:9" x14ac:dyDescent="0.25">
      <c r="B159" s="28" t="s">
        <v>319</v>
      </c>
      <c r="C159" s="28" t="s">
        <v>320</v>
      </c>
      <c r="D159" s="27">
        <v>6.2799999999999995E-2</v>
      </c>
      <c r="E159" s="27">
        <v>0.27460000000000001</v>
      </c>
      <c r="F159" s="26">
        <v>5769711.6500000004</v>
      </c>
      <c r="G159" s="26">
        <v>4895555.96</v>
      </c>
      <c r="H159" s="26">
        <v>362170.5024</v>
      </c>
      <c r="I159" s="26">
        <v>1344385.2150999999</v>
      </c>
    </row>
    <row r="160" spans="2:9" x14ac:dyDescent="0.25">
      <c r="B160" s="28" t="s">
        <v>321</v>
      </c>
      <c r="C160" s="28" t="s">
        <v>322</v>
      </c>
      <c r="D160" s="27">
        <v>2.2499999999999999E-2</v>
      </c>
      <c r="E160" s="27">
        <v>0.114</v>
      </c>
      <c r="F160" s="26">
        <v>54353060.979999997</v>
      </c>
      <c r="G160" s="26">
        <v>49125069.090000004</v>
      </c>
      <c r="H160" s="26">
        <v>1221305.1429000001</v>
      </c>
      <c r="I160" s="26">
        <v>5599527.8586999997</v>
      </c>
    </row>
    <row r="161" spans="2:9" x14ac:dyDescent="0.25">
      <c r="B161" s="28" t="s">
        <v>323</v>
      </c>
      <c r="C161" s="28" t="s">
        <v>324</v>
      </c>
      <c r="D161" s="27">
        <v>7.9200000000000007E-2</v>
      </c>
      <c r="E161" s="27">
        <v>0.28839999999999999</v>
      </c>
      <c r="F161" s="26">
        <v>7310240.1900000004</v>
      </c>
      <c r="G161" s="26">
        <v>6164567.8600000003</v>
      </c>
      <c r="H161" s="26">
        <v>578831.84290000005</v>
      </c>
      <c r="I161" s="26">
        <v>1778106.3455000001</v>
      </c>
    </row>
    <row r="162" spans="2:9" x14ac:dyDescent="0.25">
      <c r="B162" s="28" t="s">
        <v>325</v>
      </c>
      <c r="C162" s="28" t="s">
        <v>326</v>
      </c>
      <c r="D162" s="27">
        <v>2.8299999999999999E-2</v>
      </c>
      <c r="E162" s="27">
        <v>0.1195</v>
      </c>
      <c r="F162" s="26">
        <v>58735434.149999999</v>
      </c>
      <c r="G162" s="26">
        <v>53229236.649999999</v>
      </c>
      <c r="H162" s="26">
        <v>1659960.4611</v>
      </c>
      <c r="I162" s="26">
        <v>6361496.9321999997</v>
      </c>
    </row>
    <row r="163" spans="2:9" x14ac:dyDescent="0.25">
      <c r="B163" s="28" t="s">
        <v>327</v>
      </c>
      <c r="C163" s="28" t="s">
        <v>328</v>
      </c>
      <c r="D163" s="27">
        <v>4.41E-2</v>
      </c>
      <c r="E163" s="27">
        <v>0.26140000000000002</v>
      </c>
      <c r="F163" s="26">
        <v>2650616.54</v>
      </c>
      <c r="G163" s="26">
        <v>2239747.9900000002</v>
      </c>
      <c r="H163" s="26">
        <v>117019.10340000001</v>
      </c>
      <c r="I163" s="26">
        <v>585452.53119999997</v>
      </c>
    </row>
    <row r="164" spans="2:9" x14ac:dyDescent="0.25">
      <c r="B164" s="28" t="s">
        <v>329</v>
      </c>
      <c r="C164" s="28" t="s">
        <v>330</v>
      </c>
      <c r="D164" s="27">
        <v>6.0499999999999998E-2</v>
      </c>
      <c r="E164" s="27">
        <v>0.25069999999999998</v>
      </c>
      <c r="F164" s="26">
        <v>12010198.9</v>
      </c>
      <c r="G164" s="26">
        <v>10069591.67</v>
      </c>
      <c r="H164" s="26">
        <v>726341.42</v>
      </c>
      <c r="I164" s="26">
        <v>2524768.9534</v>
      </c>
    </row>
    <row r="165" spans="2:9" x14ac:dyDescent="0.25">
      <c r="B165" s="28" t="s">
        <v>331</v>
      </c>
      <c r="C165" s="28" t="s">
        <v>332</v>
      </c>
      <c r="D165" s="27">
        <v>1.52E-2</v>
      </c>
      <c r="E165" s="27">
        <v>0.47160000000000002</v>
      </c>
      <c r="F165" s="26">
        <v>3107472.57</v>
      </c>
      <c r="G165" s="26">
        <v>2412584.08</v>
      </c>
      <c r="H165" s="26">
        <v>47273.062299999998</v>
      </c>
      <c r="I165" s="26">
        <v>1137659.2855</v>
      </c>
    </row>
    <row r="166" spans="2:9" x14ac:dyDescent="0.25">
      <c r="B166" s="28" t="s">
        <v>333</v>
      </c>
      <c r="C166" s="28" t="s">
        <v>334</v>
      </c>
      <c r="D166" s="27">
        <v>7.0699999999999999E-2</v>
      </c>
      <c r="E166" s="27">
        <v>0.32440000000000002</v>
      </c>
      <c r="F166" s="26">
        <v>3439761.99</v>
      </c>
      <c r="G166" s="26">
        <v>2844533.11</v>
      </c>
      <c r="H166" s="26">
        <v>243204.0287</v>
      </c>
      <c r="I166" s="26">
        <v>922718.51269999996</v>
      </c>
    </row>
    <row r="167" spans="2:9" x14ac:dyDescent="0.25">
      <c r="B167" s="28" t="s">
        <v>335</v>
      </c>
      <c r="C167" s="28" t="s">
        <v>336</v>
      </c>
      <c r="D167" s="27">
        <v>3.1699999999999999E-2</v>
      </c>
      <c r="E167" s="27">
        <v>0.28849999999999998</v>
      </c>
      <c r="F167" s="26">
        <v>5064375.33</v>
      </c>
      <c r="G167" s="26">
        <v>4153896.98</v>
      </c>
      <c r="H167" s="26">
        <v>160615.4149</v>
      </c>
      <c r="I167" s="26">
        <v>1198221.7778</v>
      </c>
    </row>
    <row r="168" spans="2:9" x14ac:dyDescent="0.25">
      <c r="B168" s="28" t="s">
        <v>337</v>
      </c>
      <c r="C168" s="28" t="s">
        <v>338</v>
      </c>
      <c r="D168" s="27">
        <v>3.49E-2</v>
      </c>
      <c r="E168" s="27">
        <v>0.2964</v>
      </c>
      <c r="F168" s="26">
        <v>4499424.5199999996</v>
      </c>
      <c r="G168" s="26">
        <v>3605997.59</v>
      </c>
      <c r="H168" s="26">
        <v>157175.25510000001</v>
      </c>
      <c r="I168" s="26">
        <v>1068956.2359</v>
      </c>
    </row>
    <row r="169" spans="2:9" x14ac:dyDescent="0.25">
      <c r="B169" s="28" t="s">
        <v>339</v>
      </c>
      <c r="C169" s="28" t="s">
        <v>340</v>
      </c>
      <c r="D169" s="27">
        <v>4.6699999999999998E-2</v>
      </c>
      <c r="E169" s="27">
        <v>0.2001</v>
      </c>
      <c r="F169" s="26">
        <v>3750607.07</v>
      </c>
      <c r="G169" s="26">
        <v>3262882.87</v>
      </c>
      <c r="H169" s="26">
        <v>175169.277</v>
      </c>
      <c r="I169" s="26">
        <v>652974.72360000003</v>
      </c>
    </row>
    <row r="170" spans="2:9" x14ac:dyDescent="0.25">
      <c r="B170" s="28" t="s">
        <v>341</v>
      </c>
      <c r="C170" s="28" t="s">
        <v>342</v>
      </c>
      <c r="D170" s="27">
        <v>3.49E-2</v>
      </c>
      <c r="E170" s="27">
        <v>0.18509999999999999</v>
      </c>
      <c r="F170" s="26">
        <v>10358363.050000001</v>
      </c>
      <c r="G170" s="26">
        <v>8885932.3000000007</v>
      </c>
      <c r="H170" s="26">
        <v>361151.98220000003</v>
      </c>
      <c r="I170" s="26">
        <v>1644426.4421999999</v>
      </c>
    </row>
    <row r="171" spans="2:9" x14ac:dyDescent="0.25">
      <c r="B171" s="28" t="s">
        <v>343</v>
      </c>
      <c r="C171" s="28" t="s">
        <v>344</v>
      </c>
      <c r="D171" s="27">
        <v>3.4200000000000001E-2</v>
      </c>
      <c r="E171" s="27">
        <v>0.14130000000000001</v>
      </c>
      <c r="F171" s="26">
        <v>4135764.15</v>
      </c>
      <c r="G171" s="26">
        <v>3546134.9</v>
      </c>
      <c r="H171" s="26">
        <v>141500.5</v>
      </c>
      <c r="I171" s="26">
        <v>500905.62579999998</v>
      </c>
    </row>
    <row r="172" spans="2:9" x14ac:dyDescent="0.25">
      <c r="B172" s="28" t="s">
        <v>345</v>
      </c>
      <c r="C172" s="28" t="s">
        <v>346</v>
      </c>
      <c r="D172" s="27">
        <v>0.1479</v>
      </c>
      <c r="E172" s="27">
        <v>0.34739999999999999</v>
      </c>
      <c r="F172" s="26">
        <v>3842033.53</v>
      </c>
      <c r="G172" s="26">
        <v>3248293.59</v>
      </c>
      <c r="H172" s="26">
        <v>568389.28879999998</v>
      </c>
      <c r="I172" s="26">
        <v>1128342.3999999999</v>
      </c>
    </row>
    <row r="173" spans="2:9" x14ac:dyDescent="0.25">
      <c r="B173" s="28" t="s">
        <v>347</v>
      </c>
      <c r="C173" s="28" t="s">
        <v>348</v>
      </c>
      <c r="D173" s="27">
        <v>3.1899999999999998E-2</v>
      </c>
      <c r="E173" s="27">
        <v>0.12839999999999999</v>
      </c>
      <c r="F173" s="26">
        <v>78754346.719999999</v>
      </c>
      <c r="G173" s="26">
        <v>71012240.170000002</v>
      </c>
      <c r="H173" s="26">
        <v>2509398.1839000001</v>
      </c>
      <c r="I173" s="26">
        <v>9116062.8991999999</v>
      </c>
    </row>
    <row r="174" spans="2:9" x14ac:dyDescent="0.25">
      <c r="B174" s="28" t="s">
        <v>349</v>
      </c>
      <c r="C174" s="28" t="s">
        <v>350</v>
      </c>
      <c r="D174" s="27">
        <v>2.7699999999999999E-2</v>
      </c>
      <c r="E174" s="27">
        <v>0.1411</v>
      </c>
      <c r="F174" s="26">
        <v>12606471.029999999</v>
      </c>
      <c r="G174" s="26">
        <v>11686829.1</v>
      </c>
      <c r="H174" s="26">
        <v>349765.3492</v>
      </c>
      <c r="I174" s="26">
        <v>1648992.2197</v>
      </c>
    </row>
    <row r="175" spans="2:9" x14ac:dyDescent="0.25">
      <c r="B175" s="28" t="s">
        <v>351</v>
      </c>
      <c r="C175" s="28" t="s">
        <v>352</v>
      </c>
      <c r="D175" s="27">
        <v>2.0299999999999999E-2</v>
      </c>
      <c r="E175" s="27">
        <v>0.16039999999999999</v>
      </c>
      <c r="F175" s="26">
        <v>13441851.289999999</v>
      </c>
      <c r="G175" s="26">
        <v>11778039.48</v>
      </c>
      <c r="H175" s="26">
        <v>272752.21710000001</v>
      </c>
      <c r="I175" s="26">
        <v>1888987.7627999999</v>
      </c>
    </row>
    <row r="176" spans="2:9" x14ac:dyDescent="0.25">
      <c r="B176" s="28" t="s">
        <v>353</v>
      </c>
      <c r="C176" s="28" t="s">
        <v>354</v>
      </c>
      <c r="D176" s="27">
        <v>5.0799999999999998E-2</v>
      </c>
      <c r="E176" s="27">
        <v>0.17180000000000001</v>
      </c>
      <c r="F176" s="26">
        <v>40506613.960000001</v>
      </c>
      <c r="G176" s="26">
        <v>36478766.530000001</v>
      </c>
      <c r="H176" s="26">
        <v>2056141.5374</v>
      </c>
      <c r="I176" s="26">
        <v>6265505.6529000001</v>
      </c>
    </row>
    <row r="177" spans="2:9" x14ac:dyDescent="0.25">
      <c r="B177" s="28" t="s">
        <v>355</v>
      </c>
      <c r="C177" s="28" t="s">
        <v>356</v>
      </c>
      <c r="D177" s="27">
        <v>8.09E-2</v>
      </c>
      <c r="E177" s="27">
        <v>0.2369</v>
      </c>
      <c r="F177" s="26">
        <v>8052767.5700000003</v>
      </c>
      <c r="G177" s="26">
        <v>7027722.6399999997</v>
      </c>
      <c r="H177" s="26">
        <v>651199.48679999996</v>
      </c>
      <c r="I177" s="26">
        <v>1665060.8736</v>
      </c>
    </row>
    <row r="178" spans="2:9" x14ac:dyDescent="0.25">
      <c r="B178" s="28" t="s">
        <v>357</v>
      </c>
      <c r="C178" s="28" t="s">
        <v>358</v>
      </c>
      <c r="D178" s="27">
        <v>8.2799999999999999E-2</v>
      </c>
      <c r="E178" s="27">
        <v>0.19739999999999999</v>
      </c>
      <c r="F178" s="26">
        <v>5328605.97</v>
      </c>
      <c r="G178" s="26">
        <v>4671492.57</v>
      </c>
      <c r="H178" s="26">
        <v>441005.66369999998</v>
      </c>
      <c r="I178" s="26">
        <v>922076.20070000004</v>
      </c>
    </row>
    <row r="179" spans="2:9" x14ac:dyDescent="0.25">
      <c r="B179" s="28" t="s">
        <v>359</v>
      </c>
      <c r="C179" s="28" t="s">
        <v>360</v>
      </c>
      <c r="D179" s="27">
        <v>2.7699999999999999E-2</v>
      </c>
      <c r="E179" s="27">
        <v>9.6699999999999994E-2</v>
      </c>
      <c r="F179" s="26">
        <v>87780547.599999994</v>
      </c>
      <c r="G179" s="26">
        <v>82228324.510000005</v>
      </c>
      <c r="H179" s="26">
        <v>2431685.7710000002</v>
      </c>
      <c r="I179" s="26">
        <v>7953865.6853999998</v>
      </c>
    </row>
    <row r="180" spans="2:9" x14ac:dyDescent="0.25">
      <c r="B180" s="28" t="s">
        <v>361</v>
      </c>
      <c r="C180" s="28" t="s">
        <v>362</v>
      </c>
      <c r="D180" s="27">
        <v>5.0599999999999999E-2</v>
      </c>
      <c r="E180" s="27">
        <v>0.1666</v>
      </c>
      <c r="F180" s="26">
        <v>18998251.379999999</v>
      </c>
      <c r="G180" s="26">
        <v>16843550.120000001</v>
      </c>
      <c r="H180" s="26">
        <v>960878.02919999999</v>
      </c>
      <c r="I180" s="26">
        <v>2806787.7448999998</v>
      </c>
    </row>
    <row r="181" spans="2:9" x14ac:dyDescent="0.25">
      <c r="B181" s="28" t="s">
        <v>363</v>
      </c>
      <c r="C181" s="28" t="s">
        <v>364</v>
      </c>
      <c r="D181" s="27">
        <v>7.1099999999999997E-2</v>
      </c>
      <c r="E181" s="27">
        <v>0.23050000000000001</v>
      </c>
      <c r="F181" s="26">
        <v>16480645.93</v>
      </c>
      <c r="G181" s="26">
        <v>14485931.18</v>
      </c>
      <c r="H181" s="26">
        <v>1171695.4088999999</v>
      </c>
      <c r="I181" s="26">
        <v>3339156.8154000002</v>
      </c>
    </row>
    <row r="182" spans="2:9" x14ac:dyDescent="0.25">
      <c r="B182" s="28" t="s">
        <v>365</v>
      </c>
      <c r="C182" s="28" t="s">
        <v>366</v>
      </c>
      <c r="D182" s="27">
        <v>0.113</v>
      </c>
      <c r="E182" s="27">
        <v>0.37880000000000003</v>
      </c>
      <c r="F182" s="26">
        <v>4674135.7</v>
      </c>
      <c r="G182" s="26">
        <v>3832356.82</v>
      </c>
      <c r="H182" s="26">
        <v>528396.59250000003</v>
      </c>
      <c r="I182" s="26">
        <v>1451569.4807</v>
      </c>
    </row>
    <row r="183" spans="2:9" x14ac:dyDescent="0.25">
      <c r="B183" s="28" t="s">
        <v>367</v>
      </c>
      <c r="C183" s="28" t="s">
        <v>368</v>
      </c>
      <c r="D183" s="27">
        <v>4.0599999999999997E-2</v>
      </c>
      <c r="E183" s="27">
        <v>0.27500000000000002</v>
      </c>
      <c r="F183" s="26">
        <v>12741958.52</v>
      </c>
      <c r="G183" s="26">
        <v>10740786.68</v>
      </c>
      <c r="H183" s="26">
        <v>517676.03909999999</v>
      </c>
      <c r="I183" s="26">
        <v>2954051.4116000002</v>
      </c>
    </row>
    <row r="184" spans="2:9" x14ac:dyDescent="0.25">
      <c r="B184" s="28" t="s">
        <v>369</v>
      </c>
      <c r="C184" s="28" t="s">
        <v>370</v>
      </c>
      <c r="D184" s="27">
        <v>3.8399999999999997E-2</v>
      </c>
      <c r="E184" s="27">
        <v>0.1739</v>
      </c>
      <c r="F184" s="26">
        <v>19061378.760000002</v>
      </c>
      <c r="G184" s="26">
        <v>16812648</v>
      </c>
      <c r="H184" s="26">
        <v>732055.5331</v>
      </c>
      <c r="I184" s="26">
        <v>2924513.2859999998</v>
      </c>
    </row>
    <row r="185" spans="2:9" x14ac:dyDescent="0.25">
      <c r="B185" s="28" t="s">
        <v>371</v>
      </c>
      <c r="C185" s="28" t="s">
        <v>372</v>
      </c>
      <c r="D185" s="27">
        <v>3.9600000000000003E-2</v>
      </c>
      <c r="E185" s="27">
        <v>0.2782</v>
      </c>
      <c r="F185" s="26">
        <v>10110441.27</v>
      </c>
      <c r="G185" s="26">
        <v>8190996.3600000003</v>
      </c>
      <c r="H185" s="26">
        <v>400595.63280000002</v>
      </c>
      <c r="I185" s="26">
        <v>2278457.6954999999</v>
      </c>
    </row>
    <row r="186" spans="2:9" x14ac:dyDescent="0.25">
      <c r="B186" s="28" t="s">
        <v>373</v>
      </c>
      <c r="C186" s="28" t="s">
        <v>374</v>
      </c>
      <c r="D186" s="29"/>
      <c r="E186" s="29"/>
      <c r="F186" s="26">
        <v>3965747.45</v>
      </c>
      <c r="G186" s="26">
        <v>3965747.45</v>
      </c>
    </row>
    <row r="187" spans="2:9" x14ac:dyDescent="0.25">
      <c r="B187" s="28" t="s">
        <v>375</v>
      </c>
      <c r="C187" s="28" t="s">
        <v>376</v>
      </c>
      <c r="D187" s="27">
        <v>2.9100000000000001E-2</v>
      </c>
      <c r="E187" s="27">
        <v>0.22600000000000001</v>
      </c>
      <c r="F187" s="26">
        <v>19673726.859999999</v>
      </c>
      <c r="G187" s="26">
        <v>17057818.91</v>
      </c>
      <c r="H187" s="26">
        <v>572848.1925</v>
      </c>
      <c r="I187" s="26">
        <v>3855213.1033999999</v>
      </c>
    </row>
    <row r="188" spans="2:9" x14ac:dyDescent="0.25">
      <c r="B188" s="28" t="s">
        <v>377</v>
      </c>
      <c r="C188" s="28" t="s">
        <v>378</v>
      </c>
      <c r="D188" s="27">
        <v>2.1899999999999999E-2</v>
      </c>
      <c r="E188" s="27">
        <v>0.18940000000000001</v>
      </c>
      <c r="F188" s="26">
        <v>9073638.4900000002</v>
      </c>
      <c r="G188" s="26">
        <v>7705407.0999999996</v>
      </c>
      <c r="H188" s="26">
        <v>198795.32620000001</v>
      </c>
      <c r="I188" s="26">
        <v>1459137.3936000001</v>
      </c>
    </row>
    <row r="189" spans="2:9" x14ac:dyDescent="0.25">
      <c r="B189" s="28" t="s">
        <v>379</v>
      </c>
      <c r="C189" s="28" t="s">
        <v>380</v>
      </c>
      <c r="D189" s="27">
        <v>2.5000000000000001E-2</v>
      </c>
      <c r="E189" s="27">
        <v>3.3300000000000003E-2</v>
      </c>
      <c r="F189" s="26">
        <v>20974390.309999999</v>
      </c>
      <c r="G189" s="26">
        <v>19544891.870000001</v>
      </c>
      <c r="H189" s="26">
        <v>525127.99479999999</v>
      </c>
      <c r="I189" s="26">
        <v>650468.46380000003</v>
      </c>
    </row>
    <row r="190" spans="2:9" x14ac:dyDescent="0.25">
      <c r="B190" s="28" t="s">
        <v>381</v>
      </c>
      <c r="C190" s="28" t="s">
        <v>382</v>
      </c>
      <c r="D190" s="27">
        <v>9.7999999999999997E-3</v>
      </c>
      <c r="E190" s="27">
        <v>0.2258</v>
      </c>
      <c r="F190" s="26">
        <v>6344102.3799999999</v>
      </c>
      <c r="G190" s="26">
        <v>5261428.3600000003</v>
      </c>
      <c r="H190" s="26">
        <v>62299.170100000003</v>
      </c>
      <c r="I190" s="26">
        <v>1187788.8984999999</v>
      </c>
    </row>
    <row r="191" spans="2:9" x14ac:dyDescent="0.25">
      <c r="B191" s="28" t="s">
        <v>383</v>
      </c>
      <c r="C191" s="28" t="s">
        <v>384</v>
      </c>
      <c r="D191" s="27">
        <v>2.0299999999999999E-2</v>
      </c>
      <c r="E191" s="27">
        <v>0.21099999999999999</v>
      </c>
      <c r="F191" s="26">
        <v>7033749.4500000002</v>
      </c>
      <c r="G191" s="26">
        <v>6026060.2800000003</v>
      </c>
      <c r="H191" s="26">
        <v>142826.78090000001</v>
      </c>
      <c r="I191" s="26">
        <v>1271225.0379000001</v>
      </c>
    </row>
    <row r="192" spans="2:9" x14ac:dyDescent="0.25">
      <c r="B192" s="28" t="s">
        <v>385</v>
      </c>
      <c r="C192" s="28" t="s">
        <v>386</v>
      </c>
      <c r="D192" s="27">
        <v>0.18029999999999999</v>
      </c>
      <c r="E192" s="27">
        <v>0.62919999999999998</v>
      </c>
      <c r="F192" s="26">
        <v>2255385.9500000002</v>
      </c>
      <c r="G192" s="26">
        <v>1742310.02</v>
      </c>
      <c r="H192" s="26">
        <v>406659.70400000003</v>
      </c>
      <c r="I192" s="26">
        <v>1096230.0830999999</v>
      </c>
    </row>
    <row r="193" spans="2:9" x14ac:dyDescent="0.25">
      <c r="B193" s="28" t="s">
        <v>387</v>
      </c>
      <c r="C193" s="28" t="s">
        <v>388</v>
      </c>
      <c r="D193" s="27">
        <v>1.8100000000000002E-2</v>
      </c>
      <c r="E193" s="27">
        <v>0.21460000000000001</v>
      </c>
      <c r="F193" s="26">
        <v>19501971.449999999</v>
      </c>
      <c r="G193" s="26">
        <v>16612357.41</v>
      </c>
      <c r="H193" s="26">
        <v>353268.46139999997</v>
      </c>
      <c r="I193" s="26">
        <v>3565430.1967000002</v>
      </c>
    </row>
    <row r="194" spans="2:9" x14ac:dyDescent="0.25">
      <c r="B194" s="28" t="s">
        <v>389</v>
      </c>
      <c r="C194" s="28" t="s">
        <v>390</v>
      </c>
      <c r="D194" s="27">
        <v>4.4999999999999998E-2</v>
      </c>
      <c r="E194" s="27">
        <v>0.16220000000000001</v>
      </c>
      <c r="F194" s="26">
        <v>7585968.0700000003</v>
      </c>
      <c r="G194" s="26">
        <v>6382691.1100000003</v>
      </c>
      <c r="H194" s="26">
        <v>341712.1249</v>
      </c>
      <c r="I194" s="26">
        <v>1035221.0721</v>
      </c>
    </row>
    <row r="195" spans="2:9" x14ac:dyDescent="0.25">
      <c r="B195" s="28" t="s">
        <v>391</v>
      </c>
      <c r="C195" s="28" t="s">
        <v>392</v>
      </c>
      <c r="D195" s="27">
        <v>8.0299999999999996E-2</v>
      </c>
      <c r="E195" s="27">
        <v>0.3483</v>
      </c>
      <c r="F195" s="26">
        <v>5801468.3899999997</v>
      </c>
      <c r="G195" s="26">
        <v>4658907.32</v>
      </c>
      <c r="H195" s="26">
        <v>465822.45899999997</v>
      </c>
      <c r="I195" s="26">
        <v>1622675.3315000001</v>
      </c>
    </row>
    <row r="196" spans="2:9" x14ac:dyDescent="0.25">
      <c r="B196" s="28" t="s">
        <v>393</v>
      </c>
      <c r="C196" s="28" t="s">
        <v>394</v>
      </c>
      <c r="D196" s="27">
        <v>4.7100000000000003E-2</v>
      </c>
      <c r="E196" s="27">
        <v>0.1641</v>
      </c>
      <c r="F196" s="26">
        <v>49591653.399999999</v>
      </c>
      <c r="G196" s="26">
        <v>44612730.5</v>
      </c>
      <c r="H196" s="26">
        <v>2337061.7157999999</v>
      </c>
      <c r="I196" s="26">
        <v>7322319.1771999998</v>
      </c>
    </row>
    <row r="197" spans="2:9" x14ac:dyDescent="0.25">
      <c r="B197" s="28" t="s">
        <v>395</v>
      </c>
      <c r="C197" s="28" t="s">
        <v>396</v>
      </c>
      <c r="D197" s="27">
        <v>4.8500000000000001E-2</v>
      </c>
      <c r="E197" s="27">
        <v>0.1638</v>
      </c>
      <c r="F197" s="26">
        <v>406728576.52999997</v>
      </c>
      <c r="G197" s="26">
        <v>368452232.87</v>
      </c>
      <c r="H197" s="26">
        <v>19728801.5909</v>
      </c>
      <c r="I197" s="26">
        <v>60353531.513499998</v>
      </c>
    </row>
    <row r="198" spans="2:9" x14ac:dyDescent="0.25">
      <c r="B198" s="28" t="s">
        <v>397</v>
      </c>
      <c r="C198" s="28" t="s">
        <v>398</v>
      </c>
      <c r="D198" s="27">
        <v>3.9300000000000002E-2</v>
      </c>
      <c r="E198" s="27">
        <v>0.15340000000000001</v>
      </c>
      <c r="F198" s="26">
        <v>544744650.86000001</v>
      </c>
      <c r="G198" s="26">
        <v>494138643.44</v>
      </c>
      <c r="H198" s="26">
        <v>21403180.023899999</v>
      </c>
      <c r="I198" s="26">
        <v>75807421.467600003</v>
      </c>
    </row>
    <row r="199" spans="2:9" x14ac:dyDescent="0.25">
      <c r="B199" s="28" t="s">
        <v>399</v>
      </c>
      <c r="C199" s="28" t="s">
        <v>400</v>
      </c>
      <c r="D199" s="27">
        <v>6.5000000000000002E-2</v>
      </c>
      <c r="E199" s="27">
        <v>0.27639999999999998</v>
      </c>
      <c r="F199" s="26">
        <v>2984595.79</v>
      </c>
      <c r="G199" s="26">
        <v>2515355.21</v>
      </c>
      <c r="H199" s="26">
        <v>194064.17509999999</v>
      </c>
      <c r="I199" s="26">
        <v>695355.14870000002</v>
      </c>
    </row>
    <row r="200" spans="2:9" x14ac:dyDescent="0.25">
      <c r="B200" s="28" t="s">
        <v>401</v>
      </c>
      <c r="C200" s="28" t="s">
        <v>402</v>
      </c>
      <c r="D200" s="27">
        <v>3.9199999999999999E-2</v>
      </c>
      <c r="E200" s="27">
        <v>0.15840000000000001</v>
      </c>
      <c r="F200" s="26">
        <v>92678057.150000006</v>
      </c>
      <c r="G200" s="26">
        <v>83382161.650000006</v>
      </c>
      <c r="H200" s="26">
        <v>3633787.5381</v>
      </c>
      <c r="I200" s="26">
        <v>13210279.221899999</v>
      </c>
    </row>
    <row r="201" spans="2:9" x14ac:dyDescent="0.25">
      <c r="B201" s="28" t="s">
        <v>403</v>
      </c>
      <c r="C201" s="28" t="s">
        <v>404</v>
      </c>
      <c r="D201" s="27">
        <v>3.5900000000000001E-2</v>
      </c>
      <c r="E201" s="27">
        <v>0.13450000000000001</v>
      </c>
      <c r="F201" s="26">
        <v>180911810.46000001</v>
      </c>
      <c r="G201" s="26">
        <v>165745141.16999999</v>
      </c>
      <c r="H201" s="26">
        <v>6497865.3049999997</v>
      </c>
      <c r="I201" s="26">
        <v>22296448.9866</v>
      </c>
    </row>
    <row r="202" spans="2:9" x14ac:dyDescent="0.25">
      <c r="B202" s="28" t="s">
        <v>405</v>
      </c>
      <c r="C202" s="28" t="s">
        <v>406</v>
      </c>
      <c r="D202" s="27">
        <v>3.4700000000000002E-2</v>
      </c>
      <c r="E202" s="27">
        <v>0.13370000000000001</v>
      </c>
      <c r="F202" s="26">
        <v>28833374.460000001</v>
      </c>
      <c r="G202" s="26">
        <v>25876022.059999999</v>
      </c>
      <c r="H202" s="26">
        <v>999529.84719999996</v>
      </c>
      <c r="I202" s="26">
        <v>3459827.0384</v>
      </c>
    </row>
    <row r="203" spans="2:9" x14ac:dyDescent="0.25">
      <c r="B203" s="28" t="s">
        <v>407</v>
      </c>
      <c r="C203" s="28" t="s">
        <v>408</v>
      </c>
      <c r="D203" s="27">
        <v>4.8500000000000001E-2</v>
      </c>
      <c r="E203" s="27">
        <v>0.17380000000000001</v>
      </c>
      <c r="F203" s="26">
        <v>46585605.259999998</v>
      </c>
      <c r="G203" s="26">
        <v>41643434.399999999</v>
      </c>
      <c r="H203" s="26">
        <v>2259880.5452999999</v>
      </c>
      <c r="I203" s="26">
        <v>7236717.0615999997</v>
      </c>
    </row>
    <row r="204" spans="2:9" x14ac:dyDescent="0.25">
      <c r="B204" s="28" t="s">
        <v>409</v>
      </c>
      <c r="C204" s="28" t="s">
        <v>410</v>
      </c>
      <c r="D204" s="27">
        <v>5.8500000000000003E-2</v>
      </c>
      <c r="E204" s="27">
        <v>0.30149999999999999</v>
      </c>
      <c r="F204" s="26">
        <v>258537343.97999999</v>
      </c>
      <c r="G204" s="26">
        <v>236880725.47</v>
      </c>
      <c r="H204" s="26">
        <v>15118257.001</v>
      </c>
      <c r="I204" s="26">
        <v>71414560.093099996</v>
      </c>
    </row>
    <row r="205" spans="2:9" x14ac:dyDescent="0.25">
      <c r="B205" s="28" t="s">
        <v>411</v>
      </c>
      <c r="C205" s="28" t="s">
        <v>412</v>
      </c>
      <c r="D205" s="27">
        <v>9.1200000000000003E-2</v>
      </c>
      <c r="E205" s="27">
        <v>0.1855</v>
      </c>
      <c r="F205" s="26">
        <v>161137466.93000001</v>
      </c>
      <c r="G205" s="26">
        <v>146360953.46000001</v>
      </c>
      <c r="H205" s="26">
        <v>14691217.515799999</v>
      </c>
      <c r="I205" s="26">
        <v>27156289.8046</v>
      </c>
    </row>
    <row r="206" spans="2:9" x14ac:dyDescent="0.25">
      <c r="B206" s="28" t="s">
        <v>413</v>
      </c>
      <c r="C206" s="28" t="s">
        <v>414</v>
      </c>
      <c r="D206" s="27">
        <v>3.3799999999999997E-2</v>
      </c>
      <c r="E206" s="27">
        <v>0.1115</v>
      </c>
      <c r="F206" s="26">
        <v>134516224.36000001</v>
      </c>
      <c r="G206" s="26">
        <v>124223022.64</v>
      </c>
      <c r="H206" s="26">
        <v>4545692.2421000004</v>
      </c>
      <c r="I206" s="26">
        <v>13853345.1917</v>
      </c>
    </row>
    <row r="207" spans="2:9" x14ac:dyDescent="0.25">
      <c r="B207" s="28" t="s">
        <v>415</v>
      </c>
      <c r="C207" s="28" t="s">
        <v>416</v>
      </c>
      <c r="D207" s="27">
        <v>3.8899999999999997E-2</v>
      </c>
      <c r="E207" s="27">
        <v>0.1724</v>
      </c>
      <c r="F207" s="26">
        <v>362347875.95999998</v>
      </c>
      <c r="G207" s="26">
        <v>326382827.45999998</v>
      </c>
      <c r="H207" s="26">
        <v>14105153.512599999</v>
      </c>
      <c r="I207" s="26">
        <v>56270538.607600003</v>
      </c>
    </row>
    <row r="208" spans="2:9" x14ac:dyDescent="0.25">
      <c r="B208" s="28" t="s">
        <v>417</v>
      </c>
      <c r="C208" s="28" t="s">
        <v>418</v>
      </c>
      <c r="D208" s="27">
        <v>3.2300000000000002E-2</v>
      </c>
      <c r="E208" s="27">
        <v>0.15559999999999999</v>
      </c>
      <c r="F208" s="26">
        <v>34275589.960000001</v>
      </c>
      <c r="G208" s="26">
        <v>30300240.039999999</v>
      </c>
      <c r="H208" s="26">
        <v>1105551.0556999999</v>
      </c>
      <c r="I208" s="26">
        <v>4713453.5977999996</v>
      </c>
    </row>
    <row r="209" spans="2:9" x14ac:dyDescent="0.25">
      <c r="B209" s="28" t="s">
        <v>419</v>
      </c>
      <c r="C209" s="28" t="s">
        <v>420</v>
      </c>
      <c r="D209" s="27">
        <v>4.5100000000000001E-2</v>
      </c>
      <c r="E209" s="27">
        <v>0.14860000000000001</v>
      </c>
      <c r="F209" s="26">
        <v>72250475.370000005</v>
      </c>
      <c r="G209" s="26">
        <v>65477381.369999997</v>
      </c>
      <c r="H209" s="26">
        <v>3258748.9859000002</v>
      </c>
      <c r="I209" s="26">
        <v>9729542.7184999995</v>
      </c>
    </row>
    <row r="210" spans="2:9" x14ac:dyDescent="0.25">
      <c r="B210" s="28" t="s">
        <v>421</v>
      </c>
      <c r="C210" s="28" t="s">
        <v>422</v>
      </c>
      <c r="D210" s="27">
        <v>2.92E-2</v>
      </c>
      <c r="E210" s="27">
        <v>0.12889999999999999</v>
      </c>
      <c r="F210" s="26">
        <v>70045854.209999993</v>
      </c>
      <c r="G210" s="26">
        <v>63759813.280000001</v>
      </c>
      <c r="H210" s="26">
        <v>2043119.9502999999</v>
      </c>
      <c r="I210" s="26">
        <v>8216797.1195999999</v>
      </c>
    </row>
    <row r="211" spans="2:9" x14ac:dyDescent="0.25">
      <c r="B211" s="28" t="s">
        <v>423</v>
      </c>
      <c r="C211" s="28" t="s">
        <v>424</v>
      </c>
      <c r="D211" s="27">
        <v>0.1242</v>
      </c>
      <c r="E211" s="27">
        <v>0.19070000000000001</v>
      </c>
      <c r="F211" s="26">
        <v>11406840.1</v>
      </c>
      <c r="G211" s="26">
        <v>11107566.73</v>
      </c>
      <c r="H211" s="26">
        <v>1416897.6285000001</v>
      </c>
      <c r="I211" s="26">
        <v>2117841.0088999998</v>
      </c>
    </row>
    <row r="212" spans="2:9" x14ac:dyDescent="0.25">
      <c r="B212" s="28" t="s">
        <v>425</v>
      </c>
      <c r="C212" s="28" t="s">
        <v>426</v>
      </c>
      <c r="D212" s="27">
        <v>4.6699999999999998E-2</v>
      </c>
      <c r="E212" s="27">
        <v>0.4521</v>
      </c>
      <c r="F212" s="26">
        <v>4897470.3099999996</v>
      </c>
      <c r="G212" s="26">
        <v>3897935</v>
      </c>
      <c r="H212" s="26">
        <v>228513.9246</v>
      </c>
      <c r="I212" s="26">
        <v>1762312.7834999999</v>
      </c>
    </row>
    <row r="213" spans="2:9" x14ac:dyDescent="0.25">
      <c r="B213" s="28" t="s">
        <v>427</v>
      </c>
      <c r="C213" s="28" t="s">
        <v>428</v>
      </c>
      <c r="D213" s="27">
        <v>5.6500000000000002E-2</v>
      </c>
      <c r="E213" s="27">
        <v>0.62680000000000002</v>
      </c>
      <c r="F213" s="26">
        <v>3548253.65</v>
      </c>
      <c r="G213" s="26">
        <v>2635259.52</v>
      </c>
      <c r="H213" s="26">
        <v>200322.94320000001</v>
      </c>
      <c r="I213" s="26">
        <v>1651863.2516999999</v>
      </c>
    </row>
    <row r="214" spans="2:9" x14ac:dyDescent="0.25">
      <c r="B214" s="28" t="s">
        <v>429</v>
      </c>
      <c r="C214" s="28" t="s">
        <v>430</v>
      </c>
      <c r="D214" s="27">
        <v>0.5736</v>
      </c>
      <c r="E214" s="27">
        <v>0.91549999999999998</v>
      </c>
      <c r="F214" s="26">
        <v>293976.31</v>
      </c>
      <c r="G214" s="26">
        <v>241388.98</v>
      </c>
      <c r="H214" s="26">
        <v>168628.1017</v>
      </c>
      <c r="I214" s="26">
        <v>220985.5287</v>
      </c>
    </row>
    <row r="215" spans="2:9" x14ac:dyDescent="0.25">
      <c r="B215" s="28" t="s">
        <v>431</v>
      </c>
      <c r="C215" s="28" t="s">
        <v>432</v>
      </c>
      <c r="D215" s="27">
        <v>6.0199999999999997E-2</v>
      </c>
      <c r="E215" s="27">
        <v>0.22539999999999999</v>
      </c>
      <c r="F215" s="26">
        <v>14262925.59</v>
      </c>
      <c r="G215" s="26">
        <v>12374589.32</v>
      </c>
      <c r="H215" s="26">
        <v>859228.10100000002</v>
      </c>
      <c r="I215" s="26">
        <v>2789795.4808999998</v>
      </c>
    </row>
    <row r="216" spans="2:9" x14ac:dyDescent="0.25">
      <c r="B216" s="28" t="s">
        <v>433</v>
      </c>
      <c r="C216" s="28" t="s">
        <v>434</v>
      </c>
      <c r="D216" s="27">
        <v>9.4700000000000006E-2</v>
      </c>
      <c r="E216" s="27">
        <v>0.26819999999999999</v>
      </c>
      <c r="F216" s="26">
        <v>6206155.0700000003</v>
      </c>
      <c r="G216" s="26">
        <v>5366955.72</v>
      </c>
      <c r="H216" s="26">
        <v>587924.14549999998</v>
      </c>
      <c r="I216" s="26">
        <v>1439663.4177999999</v>
      </c>
    </row>
    <row r="217" spans="2:9" x14ac:dyDescent="0.25">
      <c r="B217" s="28" t="s">
        <v>435</v>
      </c>
      <c r="C217" s="28" t="s">
        <v>436</v>
      </c>
      <c r="D217" s="27">
        <v>7.2099999999999997E-2</v>
      </c>
      <c r="E217" s="27">
        <v>0.23799999999999999</v>
      </c>
      <c r="F217" s="26">
        <v>15799852.380000001</v>
      </c>
      <c r="G217" s="26">
        <v>13801858.4</v>
      </c>
      <c r="H217" s="26">
        <v>1138524.3488</v>
      </c>
      <c r="I217" s="26">
        <v>3285111.9185000001</v>
      </c>
    </row>
    <row r="218" spans="2:9" x14ac:dyDescent="0.25">
      <c r="B218" s="28" t="s">
        <v>437</v>
      </c>
      <c r="C218" s="28" t="s">
        <v>438</v>
      </c>
      <c r="D218" s="27">
        <v>4.6399999999999997E-2</v>
      </c>
      <c r="E218" s="27">
        <v>0.23910000000000001</v>
      </c>
      <c r="F218" s="26">
        <v>11639816.51</v>
      </c>
      <c r="G218" s="26">
        <v>9934363.0500000007</v>
      </c>
      <c r="H218" s="26">
        <v>540370.52430000005</v>
      </c>
      <c r="I218" s="26">
        <v>2375775.2135999999</v>
      </c>
    </row>
    <row r="219" spans="2:9" x14ac:dyDescent="0.25">
      <c r="B219" s="28" t="s">
        <v>439</v>
      </c>
      <c r="C219" s="28" t="s">
        <v>440</v>
      </c>
      <c r="D219" s="27">
        <v>1.8599999999999998E-2</v>
      </c>
      <c r="E219" s="27">
        <v>0.1051</v>
      </c>
      <c r="F219" s="26">
        <v>66612402.880000003</v>
      </c>
      <c r="G219" s="26">
        <v>61299202.479999997</v>
      </c>
      <c r="H219" s="26">
        <v>1237582.9321000001</v>
      </c>
      <c r="I219" s="26">
        <v>6445463.3967000004</v>
      </c>
    </row>
    <row r="220" spans="2:9" x14ac:dyDescent="0.25">
      <c r="B220" s="28" t="s">
        <v>441</v>
      </c>
      <c r="C220" s="28" t="s">
        <v>442</v>
      </c>
      <c r="D220" s="27">
        <v>2.8199999999999999E-2</v>
      </c>
      <c r="E220" s="27">
        <v>0.13039999999999999</v>
      </c>
      <c r="F220" s="26">
        <v>86395146.819999993</v>
      </c>
      <c r="G220" s="26">
        <v>78458462.989999995</v>
      </c>
      <c r="H220" s="26">
        <v>2439344.6135</v>
      </c>
      <c r="I220" s="26">
        <v>10234798.2115</v>
      </c>
    </row>
    <row r="221" spans="2:9" x14ac:dyDescent="0.25">
      <c r="B221" s="28" t="s">
        <v>443</v>
      </c>
      <c r="C221" s="28" t="s">
        <v>444</v>
      </c>
      <c r="D221" s="27">
        <v>5.1200000000000002E-2</v>
      </c>
      <c r="E221" s="27">
        <v>0.18010000000000001</v>
      </c>
      <c r="F221" s="26">
        <v>46994016.009999998</v>
      </c>
      <c r="G221" s="26">
        <v>42106717.390000001</v>
      </c>
      <c r="H221" s="26">
        <v>2405198.7993000001</v>
      </c>
      <c r="I221" s="26">
        <v>7585372.6151999999</v>
      </c>
    </row>
    <row r="222" spans="2:9" x14ac:dyDescent="0.25">
      <c r="B222" s="28" t="s">
        <v>445</v>
      </c>
      <c r="C222" s="28" t="s">
        <v>446</v>
      </c>
      <c r="D222" s="27">
        <v>6.4500000000000002E-2</v>
      </c>
      <c r="E222" s="27">
        <v>0.1928</v>
      </c>
      <c r="F222" s="26">
        <v>12799108.199999999</v>
      </c>
      <c r="G222" s="26">
        <v>11202125.699999999</v>
      </c>
      <c r="H222" s="26">
        <v>825448.91449999996</v>
      </c>
      <c r="I222" s="26">
        <v>2159891.6368999998</v>
      </c>
    </row>
    <row r="223" spans="2:9" x14ac:dyDescent="0.25">
      <c r="B223" s="28" t="s">
        <v>447</v>
      </c>
      <c r="C223" s="28" t="s">
        <v>448</v>
      </c>
      <c r="D223" s="27">
        <v>3.9300000000000002E-2</v>
      </c>
      <c r="E223" s="27">
        <v>0.1709</v>
      </c>
      <c r="F223" s="26">
        <v>7951453.3399999999</v>
      </c>
      <c r="G223" s="26">
        <v>6986480.1799999997</v>
      </c>
      <c r="H223" s="26">
        <v>312730.95409999997</v>
      </c>
      <c r="I223" s="26">
        <v>1194014.0031000001</v>
      </c>
    </row>
    <row r="224" spans="2:9" x14ac:dyDescent="0.25">
      <c r="B224" s="28" t="s">
        <v>449</v>
      </c>
      <c r="C224" s="28" t="s">
        <v>450</v>
      </c>
      <c r="D224" s="27">
        <v>3.3099999999999997E-2</v>
      </c>
      <c r="E224" s="27">
        <v>0.12570000000000001</v>
      </c>
      <c r="F224" s="26">
        <v>134593667.63</v>
      </c>
      <c r="G224" s="26">
        <v>123446586.09999999</v>
      </c>
      <c r="H224" s="26">
        <v>4461398.7156999996</v>
      </c>
      <c r="I224" s="26">
        <v>15512762.378799999</v>
      </c>
    </row>
    <row r="225" spans="2:9" x14ac:dyDescent="0.25">
      <c r="B225" s="28" t="s">
        <v>451</v>
      </c>
      <c r="C225" s="28" t="s">
        <v>452</v>
      </c>
      <c r="D225" s="27">
        <v>6.0400000000000002E-2</v>
      </c>
      <c r="E225" s="27">
        <v>0.21540000000000001</v>
      </c>
      <c r="F225" s="26">
        <v>1883274.04</v>
      </c>
      <c r="G225" s="26">
        <v>1637709.98</v>
      </c>
      <c r="H225" s="26">
        <v>113659.177</v>
      </c>
      <c r="I225" s="26">
        <v>352749.57679999998</v>
      </c>
    </row>
    <row r="226" spans="2:9" x14ac:dyDescent="0.25">
      <c r="B226" s="28" t="s">
        <v>453</v>
      </c>
      <c r="C226" s="28" t="s">
        <v>454</v>
      </c>
      <c r="D226" s="27">
        <v>2.3900000000000001E-2</v>
      </c>
      <c r="E226" s="27">
        <v>0.26850000000000002</v>
      </c>
      <c r="F226" s="26">
        <v>1335878.71</v>
      </c>
      <c r="G226" s="26">
        <v>1088182.31</v>
      </c>
      <c r="H226" s="26">
        <v>31902.9002</v>
      </c>
      <c r="I226" s="26">
        <v>292214.9645</v>
      </c>
    </row>
    <row r="227" spans="2:9" x14ac:dyDescent="0.25">
      <c r="B227" s="28" t="s">
        <v>455</v>
      </c>
      <c r="C227" s="28" t="s">
        <v>456</v>
      </c>
      <c r="D227" s="27">
        <v>1.47E-2</v>
      </c>
      <c r="E227" s="27">
        <v>0.1222</v>
      </c>
      <c r="F227" s="26">
        <v>2361776.37</v>
      </c>
      <c r="G227" s="26">
        <v>1975199.31</v>
      </c>
      <c r="H227" s="26">
        <v>34761.996299999999</v>
      </c>
      <c r="I227" s="26">
        <v>241297.52600000001</v>
      </c>
    </row>
    <row r="228" spans="2:9" x14ac:dyDescent="0.25">
      <c r="B228" s="28" t="s">
        <v>457</v>
      </c>
      <c r="C228" s="28" t="s">
        <v>458</v>
      </c>
      <c r="D228" s="27">
        <v>2.1700000000000001E-2</v>
      </c>
      <c r="E228" s="27">
        <v>0.1512</v>
      </c>
      <c r="F228" s="26">
        <v>14708366.369999999</v>
      </c>
      <c r="G228" s="26">
        <v>12831435.470000001</v>
      </c>
      <c r="H228" s="26">
        <v>318925.64399999997</v>
      </c>
      <c r="I228" s="26">
        <v>1939857.1745</v>
      </c>
    </row>
    <row r="229" spans="2:9" x14ac:dyDescent="0.25">
      <c r="B229" s="28" t="s">
        <v>459</v>
      </c>
      <c r="C229" s="28" t="s">
        <v>460</v>
      </c>
      <c r="D229" s="27">
        <v>2.9000000000000001E-2</v>
      </c>
      <c r="E229" s="27">
        <v>0.12230000000000001</v>
      </c>
      <c r="F229" s="26">
        <v>398132114.70999998</v>
      </c>
      <c r="G229" s="26">
        <v>365591038.99000001</v>
      </c>
      <c r="H229" s="26">
        <v>11552381.6395</v>
      </c>
      <c r="I229" s="26">
        <v>44707902.534000002</v>
      </c>
    </row>
    <row r="230" spans="2:9" x14ac:dyDescent="0.25">
      <c r="B230" s="28" t="s">
        <v>461</v>
      </c>
      <c r="C230" s="28" t="s">
        <v>462</v>
      </c>
      <c r="D230" s="27">
        <v>3.6499999999999998E-2</v>
      </c>
      <c r="E230" s="27">
        <v>0.13420000000000001</v>
      </c>
      <c r="F230" s="26">
        <v>171849893.5</v>
      </c>
      <c r="G230" s="26">
        <v>157146643.69</v>
      </c>
      <c r="H230" s="26">
        <v>6278184.7383000003</v>
      </c>
      <c r="I230" s="26">
        <v>21089485.942899998</v>
      </c>
    </row>
    <row r="231" spans="2:9" x14ac:dyDescent="0.25">
      <c r="B231" s="28" t="s">
        <v>463</v>
      </c>
      <c r="C231" s="28" t="s">
        <v>464</v>
      </c>
      <c r="D231" s="27">
        <v>3.0700000000000002E-2</v>
      </c>
      <c r="E231" s="27">
        <v>0.1067</v>
      </c>
      <c r="F231" s="26">
        <v>303995878.17000002</v>
      </c>
      <c r="G231" s="26">
        <v>282729516.57999998</v>
      </c>
      <c r="H231" s="26">
        <v>9344317.6301000006</v>
      </c>
      <c r="I231" s="26">
        <v>30153786.658300001</v>
      </c>
    </row>
    <row r="232" spans="2:9" x14ac:dyDescent="0.25">
      <c r="B232" s="28" t="s">
        <v>465</v>
      </c>
      <c r="C232" s="28" t="s">
        <v>466</v>
      </c>
      <c r="D232" s="27">
        <v>3.5099999999999999E-2</v>
      </c>
      <c r="E232" s="27">
        <v>0.11219999999999999</v>
      </c>
      <c r="F232" s="26">
        <v>394855897.56999999</v>
      </c>
      <c r="G232" s="26">
        <v>366477675.17000002</v>
      </c>
      <c r="H232" s="26">
        <v>13874501.144400001</v>
      </c>
      <c r="I232" s="26">
        <v>41102712.284999996</v>
      </c>
    </row>
    <row r="233" spans="2:9" x14ac:dyDescent="0.25">
      <c r="B233" s="28" t="s">
        <v>467</v>
      </c>
      <c r="C233" s="28" t="s">
        <v>468</v>
      </c>
      <c r="D233" s="27">
        <v>2.58E-2</v>
      </c>
      <c r="E233" s="27">
        <v>0.1201</v>
      </c>
      <c r="F233" s="26">
        <v>95976570.810000002</v>
      </c>
      <c r="G233" s="26">
        <v>88164161.109999999</v>
      </c>
      <c r="H233" s="26">
        <v>2476815.1258999999</v>
      </c>
      <c r="I233" s="26">
        <v>10586728.0263</v>
      </c>
    </row>
    <row r="234" spans="2:9" x14ac:dyDescent="0.25">
      <c r="B234" s="28" t="s">
        <v>469</v>
      </c>
      <c r="C234" s="28" t="s">
        <v>470</v>
      </c>
      <c r="D234" s="27">
        <v>3.4099999999999998E-2</v>
      </c>
      <c r="E234" s="27">
        <v>0.15110000000000001</v>
      </c>
      <c r="F234" s="26">
        <v>181816965.74000001</v>
      </c>
      <c r="G234" s="26">
        <v>165573401.18000001</v>
      </c>
      <c r="H234" s="26">
        <v>6201187.7068999996</v>
      </c>
      <c r="I234" s="26">
        <v>25017818.633299999</v>
      </c>
    </row>
    <row r="235" spans="2:9" x14ac:dyDescent="0.25">
      <c r="B235" s="28" t="s">
        <v>471</v>
      </c>
      <c r="C235" s="28" t="s">
        <v>472</v>
      </c>
      <c r="D235" s="27">
        <v>0.26740000000000003</v>
      </c>
      <c r="E235" s="27">
        <v>0.49020000000000002</v>
      </c>
      <c r="F235" s="26">
        <v>855749.84</v>
      </c>
      <c r="G235" s="26">
        <v>715470.6</v>
      </c>
      <c r="H235" s="26">
        <v>228866.171</v>
      </c>
      <c r="I235" s="26">
        <v>350691.11139999999</v>
      </c>
    </row>
    <row r="236" spans="2:9" x14ac:dyDescent="0.25">
      <c r="B236" s="28" t="s">
        <v>473</v>
      </c>
      <c r="C236" s="28" t="s">
        <v>474</v>
      </c>
      <c r="D236" s="27">
        <v>4.4499999999999998E-2</v>
      </c>
      <c r="E236" s="27">
        <v>0.18060000000000001</v>
      </c>
      <c r="F236" s="26">
        <v>106166574.33</v>
      </c>
      <c r="G236" s="26">
        <v>95484786.489999995</v>
      </c>
      <c r="H236" s="26">
        <v>4729437.5356000001</v>
      </c>
      <c r="I236" s="26">
        <v>17240881.454500001</v>
      </c>
    </row>
    <row r="237" spans="2:9" x14ac:dyDescent="0.25">
      <c r="B237" s="28" t="s">
        <v>475</v>
      </c>
      <c r="C237" s="28" t="s">
        <v>476</v>
      </c>
      <c r="D237" s="27">
        <v>4.9000000000000002E-2</v>
      </c>
      <c r="E237" s="27">
        <v>0.15620000000000001</v>
      </c>
      <c r="F237" s="26">
        <v>179868889.71000001</v>
      </c>
      <c r="G237" s="26">
        <v>163849984.28999999</v>
      </c>
      <c r="H237" s="26">
        <v>8805954.4865000006</v>
      </c>
      <c r="I237" s="26">
        <v>25588761.060400002</v>
      </c>
    </row>
    <row r="238" spans="2:9" x14ac:dyDescent="0.25">
      <c r="B238" s="28" t="s">
        <v>477</v>
      </c>
      <c r="C238" s="28" t="s">
        <v>478</v>
      </c>
      <c r="D238" s="27">
        <v>4.2700000000000002E-2</v>
      </c>
      <c r="E238" s="27">
        <v>0.1454</v>
      </c>
      <c r="F238" s="26">
        <v>48576286.939999998</v>
      </c>
      <c r="G238" s="26">
        <v>43869288.359999999</v>
      </c>
      <c r="H238" s="26">
        <v>2072477.5682999999</v>
      </c>
      <c r="I238" s="26">
        <v>6376781.2912999997</v>
      </c>
    </row>
    <row r="239" spans="2:9" x14ac:dyDescent="0.25">
      <c r="B239" s="28" t="s">
        <v>479</v>
      </c>
      <c r="C239" s="28" t="s">
        <v>480</v>
      </c>
      <c r="D239" s="27">
        <v>8.5400000000000004E-2</v>
      </c>
      <c r="E239" s="27">
        <v>0.1729</v>
      </c>
      <c r="F239" s="26">
        <v>39653714.93</v>
      </c>
      <c r="G239" s="26">
        <v>35893226.939999998</v>
      </c>
      <c r="H239" s="26">
        <v>3387759.2178000002</v>
      </c>
      <c r="I239" s="26">
        <v>6207707.8854</v>
      </c>
    </row>
    <row r="240" spans="2:9" x14ac:dyDescent="0.25">
      <c r="B240" s="28" t="s">
        <v>481</v>
      </c>
      <c r="C240" s="28" t="s">
        <v>482</v>
      </c>
      <c r="D240" s="27">
        <v>6.0699999999999997E-2</v>
      </c>
      <c r="E240" s="27">
        <v>0.17899999999999999</v>
      </c>
      <c r="F240" s="26">
        <v>9542850.0700000003</v>
      </c>
      <c r="G240" s="26">
        <v>8492569.7200000007</v>
      </c>
      <c r="H240" s="26">
        <v>579191.95669999998</v>
      </c>
      <c r="I240" s="26">
        <v>1520209.226</v>
      </c>
    </row>
    <row r="241" spans="2:9" x14ac:dyDescent="0.25">
      <c r="B241" s="28" t="s">
        <v>483</v>
      </c>
      <c r="C241" s="28" t="s">
        <v>484</v>
      </c>
      <c r="D241" s="27">
        <v>2.63E-2</v>
      </c>
      <c r="E241" s="27">
        <v>0.14460000000000001</v>
      </c>
      <c r="F241" s="26">
        <v>41810302.579999998</v>
      </c>
      <c r="G241" s="26">
        <v>37500635.43</v>
      </c>
      <c r="H241" s="26">
        <v>1099796.3569</v>
      </c>
      <c r="I241" s="26">
        <v>5421685.8635</v>
      </c>
    </row>
    <row r="242" spans="2:9" x14ac:dyDescent="0.25">
      <c r="B242" s="28" t="s">
        <v>485</v>
      </c>
      <c r="C242" s="28" t="s">
        <v>486</v>
      </c>
      <c r="D242" s="27">
        <v>4.4499999999999998E-2</v>
      </c>
      <c r="E242" s="27">
        <v>0.14660000000000001</v>
      </c>
      <c r="F242" s="26">
        <v>86765167</v>
      </c>
      <c r="G242" s="26">
        <v>79382840.109999999</v>
      </c>
      <c r="H242" s="26">
        <v>3862029.2886999999</v>
      </c>
      <c r="I242" s="26">
        <v>11634769.808599999</v>
      </c>
    </row>
    <row r="243" spans="2:9" x14ac:dyDescent="0.25">
      <c r="B243" s="28" t="s">
        <v>487</v>
      </c>
      <c r="C243" s="28" t="s">
        <v>488</v>
      </c>
      <c r="D243" s="27">
        <v>3.1199999999999999E-2</v>
      </c>
      <c r="E243" s="27">
        <v>0.125</v>
      </c>
      <c r="F243" s="26">
        <v>552586599.30999994</v>
      </c>
      <c r="G243" s="26">
        <v>509142636.95999998</v>
      </c>
      <c r="H243" s="26">
        <v>17262007.912500001</v>
      </c>
      <c r="I243" s="26">
        <v>63658544.792800002</v>
      </c>
    </row>
    <row r="244" spans="2:9" x14ac:dyDescent="0.25">
      <c r="B244" s="28" t="s">
        <v>489</v>
      </c>
      <c r="C244" s="28" t="s">
        <v>490</v>
      </c>
      <c r="D244" s="27">
        <v>6.54E-2</v>
      </c>
      <c r="E244" s="27">
        <v>0.25140000000000001</v>
      </c>
      <c r="F244" s="26">
        <v>1386127.04</v>
      </c>
      <c r="G244" s="26">
        <v>1154950.29</v>
      </c>
      <c r="H244" s="26">
        <v>90675.166899999997</v>
      </c>
      <c r="I244" s="26">
        <v>290393.54009999998</v>
      </c>
    </row>
    <row r="245" spans="2:9" x14ac:dyDescent="0.25">
      <c r="B245" s="28" t="s">
        <v>491</v>
      </c>
      <c r="C245" s="28" t="s">
        <v>492</v>
      </c>
      <c r="D245" s="27">
        <v>0.1014</v>
      </c>
      <c r="E245" s="27">
        <v>0.3332</v>
      </c>
      <c r="F245" s="26">
        <v>1029470.11</v>
      </c>
      <c r="G245" s="26">
        <v>820223.16</v>
      </c>
      <c r="H245" s="26">
        <v>104414.549</v>
      </c>
      <c r="I245" s="26">
        <v>273284.71529999998</v>
      </c>
    </row>
    <row r="246" spans="2:9" x14ac:dyDescent="0.25">
      <c r="B246" s="28" t="s">
        <v>493</v>
      </c>
      <c r="C246" s="28" t="s">
        <v>494</v>
      </c>
      <c r="D246" s="27">
        <v>2.7900000000000001E-2</v>
      </c>
      <c r="E246" s="27">
        <v>0.17549999999999999</v>
      </c>
      <c r="F246" s="26">
        <v>24064334.010000002</v>
      </c>
      <c r="G246" s="26">
        <v>21022761.379999999</v>
      </c>
      <c r="H246" s="26">
        <v>672426.72329999995</v>
      </c>
      <c r="I246" s="26">
        <v>3688939.1864999998</v>
      </c>
    </row>
    <row r="247" spans="2:9" x14ac:dyDescent="0.25">
      <c r="B247" s="28" t="s">
        <v>495</v>
      </c>
      <c r="C247" s="28" t="s">
        <v>496</v>
      </c>
      <c r="D247" s="27">
        <v>3.8399999999999997E-2</v>
      </c>
      <c r="E247" s="27">
        <v>0.20910000000000001</v>
      </c>
      <c r="F247" s="26">
        <v>30302722.890000001</v>
      </c>
      <c r="G247" s="26">
        <v>26302495.629999999</v>
      </c>
      <c r="H247" s="26">
        <v>1163435.8049999999</v>
      </c>
      <c r="I247" s="26">
        <v>5500688.9392999997</v>
      </c>
    </row>
    <row r="248" spans="2:9" x14ac:dyDescent="0.25">
      <c r="B248" s="28" t="s">
        <v>497</v>
      </c>
      <c r="C248" s="28" t="s">
        <v>498</v>
      </c>
      <c r="D248" s="27">
        <v>4.3799999999999999E-2</v>
      </c>
      <c r="E248" s="27">
        <v>0.15809999999999999</v>
      </c>
      <c r="F248" s="26">
        <v>166745038.91</v>
      </c>
      <c r="G248" s="26">
        <v>150071306.12</v>
      </c>
      <c r="H248" s="26">
        <v>7295652.6695999997</v>
      </c>
      <c r="I248" s="26">
        <v>23727801.390900001</v>
      </c>
    </row>
    <row r="249" spans="2:9" x14ac:dyDescent="0.25">
      <c r="B249" s="28" t="s">
        <v>499</v>
      </c>
      <c r="C249" s="28" t="s">
        <v>500</v>
      </c>
      <c r="D249" s="27">
        <v>3.8300000000000001E-2</v>
      </c>
      <c r="E249" s="27">
        <v>0.16059999999999999</v>
      </c>
      <c r="F249" s="26">
        <v>243400661.30000001</v>
      </c>
      <c r="G249" s="26">
        <v>220200121.65000001</v>
      </c>
      <c r="H249" s="26">
        <v>9326427.0658999998</v>
      </c>
      <c r="I249" s="26">
        <v>35374837.609700002</v>
      </c>
    </row>
    <row r="250" spans="2:9" x14ac:dyDescent="0.25">
      <c r="B250" s="28" t="s">
        <v>501</v>
      </c>
      <c r="C250" s="28" t="s">
        <v>502</v>
      </c>
      <c r="D250" s="27">
        <v>7.46E-2</v>
      </c>
      <c r="E250" s="27">
        <v>0.21290000000000001</v>
      </c>
      <c r="F250" s="26">
        <v>13004715.59</v>
      </c>
      <c r="G250" s="26">
        <v>11269491.66</v>
      </c>
      <c r="H250" s="26">
        <v>970128.40190000006</v>
      </c>
      <c r="I250" s="26">
        <v>2398927.8821999999</v>
      </c>
    </row>
    <row r="251" spans="2:9" x14ac:dyDescent="0.25">
      <c r="B251" s="28" t="s">
        <v>503</v>
      </c>
      <c r="C251" s="28" t="s">
        <v>504</v>
      </c>
      <c r="D251" s="27">
        <v>2.2499999999999999E-2</v>
      </c>
      <c r="E251" s="27">
        <v>0.16600000000000001</v>
      </c>
      <c r="F251" s="26">
        <v>88273401.480000004</v>
      </c>
      <c r="G251" s="26">
        <v>77739963.620000005</v>
      </c>
      <c r="H251" s="26">
        <v>1984007.6017</v>
      </c>
      <c r="I251" s="26">
        <v>12907638.399599999</v>
      </c>
    </row>
    <row r="252" spans="2:9" x14ac:dyDescent="0.25">
      <c r="B252" s="28" t="s">
        <v>505</v>
      </c>
      <c r="C252" s="28" t="s">
        <v>506</v>
      </c>
      <c r="D252" s="27">
        <v>3.1899999999999998E-2</v>
      </c>
      <c r="E252" s="27">
        <v>0.1648</v>
      </c>
      <c r="F252" s="26">
        <v>66381715.259999998</v>
      </c>
      <c r="G252" s="26">
        <v>58532555.280000001</v>
      </c>
      <c r="H252" s="26">
        <v>2117995.5460999999</v>
      </c>
      <c r="I252" s="26">
        <v>9647442.8528000005</v>
      </c>
    </row>
    <row r="253" spans="2:9" x14ac:dyDescent="0.25">
      <c r="B253" s="28" t="s">
        <v>507</v>
      </c>
      <c r="C253" s="28" t="s">
        <v>508</v>
      </c>
      <c r="D253" s="27">
        <v>2.2599999999999999E-2</v>
      </c>
      <c r="E253" s="27">
        <v>0.2349</v>
      </c>
      <c r="F253" s="26">
        <v>10428811.73</v>
      </c>
      <c r="G253" s="26">
        <v>8685471.3399999999</v>
      </c>
      <c r="H253" s="26">
        <v>235173.77489999999</v>
      </c>
      <c r="I253" s="26">
        <v>2040380.5811999999</v>
      </c>
    </row>
    <row r="254" spans="2:9" x14ac:dyDescent="0.25">
      <c r="B254" s="28" t="s">
        <v>509</v>
      </c>
      <c r="C254" s="28" t="s">
        <v>510</v>
      </c>
      <c r="D254" s="27">
        <v>4.6399999999999997E-2</v>
      </c>
      <c r="E254" s="27">
        <v>0.21840000000000001</v>
      </c>
      <c r="F254" s="26">
        <v>56540328.899999999</v>
      </c>
      <c r="G254" s="26">
        <v>49278839.219999999</v>
      </c>
      <c r="H254" s="26">
        <v>2625372.7781000002</v>
      </c>
      <c r="I254" s="26">
        <v>10762786.422599999</v>
      </c>
    </row>
    <row r="255" spans="2:9" x14ac:dyDescent="0.25">
      <c r="B255" s="28" t="s">
        <v>511</v>
      </c>
      <c r="C255" s="28" t="s">
        <v>512</v>
      </c>
      <c r="D255" s="27">
        <v>4.7100000000000003E-2</v>
      </c>
      <c r="E255" s="27">
        <v>0.25159999999999999</v>
      </c>
      <c r="F255" s="26">
        <v>39866350.640000001</v>
      </c>
      <c r="G255" s="26">
        <v>34359694.240000002</v>
      </c>
      <c r="H255" s="26">
        <v>1876566.5815999999</v>
      </c>
      <c r="I255" s="26">
        <v>8644506.6545000002</v>
      </c>
    </row>
    <row r="256" spans="2:9" x14ac:dyDescent="0.25">
      <c r="B256" s="28" t="s">
        <v>513</v>
      </c>
      <c r="C256" s="28" t="s">
        <v>514</v>
      </c>
      <c r="D256" s="27">
        <v>3.1699999999999999E-2</v>
      </c>
      <c r="E256" s="27">
        <v>0.22209999999999999</v>
      </c>
      <c r="F256" s="26">
        <v>24431830.57</v>
      </c>
      <c r="G256" s="26">
        <v>20765687.969999999</v>
      </c>
      <c r="H256" s="26">
        <v>775585.99280000001</v>
      </c>
      <c r="I256" s="26">
        <v>4611188.8288000003</v>
      </c>
    </row>
    <row r="257" spans="2:9" x14ac:dyDescent="0.25">
      <c r="B257" s="28" t="s">
        <v>515</v>
      </c>
      <c r="C257" s="28" t="s">
        <v>516</v>
      </c>
      <c r="D257" s="27">
        <v>5.0700000000000002E-2</v>
      </c>
      <c r="E257" s="27">
        <v>0.31940000000000002</v>
      </c>
      <c r="F257" s="26">
        <v>12769548.08</v>
      </c>
      <c r="G257" s="26">
        <v>10177584.9</v>
      </c>
      <c r="H257" s="26">
        <v>646843.93949999998</v>
      </c>
      <c r="I257" s="26">
        <v>3250541.5353000001</v>
      </c>
    </row>
    <row r="258" spans="2:9" x14ac:dyDescent="0.25">
      <c r="B258" s="28" t="s">
        <v>517</v>
      </c>
      <c r="C258" s="28" t="s">
        <v>518</v>
      </c>
      <c r="D258" s="27">
        <v>-1.2999999999999999E-3</v>
      </c>
      <c r="E258" s="27">
        <v>0.67020000000000002</v>
      </c>
      <c r="F258" s="26">
        <v>2143935.88</v>
      </c>
      <c r="G258" s="26">
        <v>1396057.38</v>
      </c>
      <c r="H258" s="26">
        <v>-2765.5751</v>
      </c>
      <c r="I258" s="26">
        <v>935701.43090000004</v>
      </c>
    </row>
    <row r="259" spans="2:9" x14ac:dyDescent="0.25">
      <c r="B259" s="28" t="s">
        <v>519</v>
      </c>
      <c r="C259" s="28" t="s">
        <v>520</v>
      </c>
      <c r="D259" s="27">
        <v>0.14280000000000001</v>
      </c>
      <c r="E259" s="27">
        <v>0.45350000000000001</v>
      </c>
      <c r="F259" s="26">
        <v>4716939.4800000004</v>
      </c>
      <c r="G259" s="26">
        <v>3696406.7</v>
      </c>
      <c r="H259" s="26">
        <v>673451.84199999995</v>
      </c>
      <c r="I259" s="26">
        <v>1676426.6886</v>
      </c>
    </row>
    <row r="260" spans="2:9" x14ac:dyDescent="0.25">
      <c r="B260" s="28" t="s">
        <v>521</v>
      </c>
      <c r="C260" s="28" t="s">
        <v>522</v>
      </c>
      <c r="D260" s="27">
        <v>0.10100000000000001</v>
      </c>
      <c r="E260" s="27">
        <v>0.29170000000000001</v>
      </c>
      <c r="F260" s="26">
        <v>1114430.5</v>
      </c>
      <c r="G260" s="26">
        <v>955099.87</v>
      </c>
      <c r="H260" s="26">
        <v>112569.02680000001</v>
      </c>
      <c r="I260" s="26">
        <v>278622.67229999998</v>
      </c>
    </row>
    <row r="261" spans="2:9" x14ac:dyDescent="0.25">
      <c r="B261" s="28" t="s">
        <v>523</v>
      </c>
      <c r="C261" s="28" t="s">
        <v>524</v>
      </c>
      <c r="D261" s="27">
        <v>4.4299999999999999E-2</v>
      </c>
      <c r="E261" s="27">
        <v>0.20899999999999999</v>
      </c>
      <c r="F261" s="26">
        <v>13640920.58</v>
      </c>
      <c r="G261" s="26">
        <v>11911565.460000001</v>
      </c>
      <c r="H261" s="26">
        <v>604011.7844</v>
      </c>
      <c r="I261" s="26">
        <v>2489516.9160000002</v>
      </c>
    </row>
    <row r="262" spans="2:9" x14ac:dyDescent="0.25">
      <c r="B262" s="28" t="s">
        <v>525</v>
      </c>
      <c r="C262" s="28" t="s">
        <v>526</v>
      </c>
      <c r="D262" s="27">
        <v>6.3899999999999998E-2</v>
      </c>
      <c r="E262" s="27">
        <v>0.41120000000000001</v>
      </c>
      <c r="F262" s="26">
        <v>12522914.26</v>
      </c>
      <c r="G262" s="26">
        <v>9651383.3300000001</v>
      </c>
      <c r="H262" s="26">
        <v>800611.07530000003</v>
      </c>
      <c r="I262" s="26">
        <v>3969127.1384999999</v>
      </c>
    </row>
    <row r="263" spans="2:9" x14ac:dyDescent="0.25">
      <c r="B263" s="28" t="s">
        <v>527</v>
      </c>
      <c r="C263" s="28" t="s">
        <v>528</v>
      </c>
      <c r="D263" s="27">
        <v>4.5600000000000002E-2</v>
      </c>
      <c r="E263" s="27">
        <v>0.23810000000000001</v>
      </c>
      <c r="F263" s="26">
        <v>16495356</v>
      </c>
      <c r="G263" s="26">
        <v>14202516.810000001</v>
      </c>
      <c r="H263" s="26">
        <v>752346.38910000003</v>
      </c>
      <c r="I263" s="26">
        <v>3381320.1702000001</v>
      </c>
    </row>
    <row r="264" spans="2:9" x14ac:dyDescent="0.25">
      <c r="B264" s="28" t="s">
        <v>529</v>
      </c>
      <c r="C264" s="28" t="s">
        <v>530</v>
      </c>
      <c r="D264" s="27">
        <v>1.7600000000000001E-2</v>
      </c>
      <c r="E264" s="27">
        <v>0.24829999999999999</v>
      </c>
      <c r="F264" s="26">
        <v>29419178.969999999</v>
      </c>
      <c r="G264" s="26">
        <v>25152243.359999999</v>
      </c>
      <c r="H264" s="26">
        <v>518852.91009999998</v>
      </c>
      <c r="I264" s="26">
        <v>6244149.9215000002</v>
      </c>
    </row>
    <row r="265" spans="2:9" x14ac:dyDescent="0.25">
      <c r="B265" s="28" t="s">
        <v>531</v>
      </c>
      <c r="C265" s="28" t="s">
        <v>532</v>
      </c>
      <c r="D265" s="27">
        <v>0.12670000000000001</v>
      </c>
      <c r="E265" s="27">
        <v>0.31080000000000002</v>
      </c>
      <c r="F265" s="26">
        <v>3114099.72</v>
      </c>
      <c r="G265" s="26">
        <v>2627743.63</v>
      </c>
      <c r="H265" s="26">
        <v>394630.9509</v>
      </c>
      <c r="I265" s="26">
        <v>816683.94099999999</v>
      </c>
    </row>
    <row r="266" spans="2:9" x14ac:dyDescent="0.25">
      <c r="B266" s="28" t="s">
        <v>533</v>
      </c>
      <c r="C266" s="28" t="s">
        <v>534</v>
      </c>
      <c r="D266" s="27">
        <v>6.1400000000000003E-2</v>
      </c>
      <c r="E266" s="27">
        <v>0.19109999999999999</v>
      </c>
      <c r="F266" s="26">
        <v>1394907.75</v>
      </c>
      <c r="G266" s="26">
        <v>1241528.9099999999</v>
      </c>
      <c r="H266" s="26">
        <v>85583.962700000004</v>
      </c>
      <c r="I266" s="26">
        <v>237240.69190000001</v>
      </c>
    </row>
    <row r="267" spans="2:9" x14ac:dyDescent="0.25">
      <c r="B267" s="28" t="s">
        <v>535</v>
      </c>
      <c r="C267" s="28" t="s">
        <v>536</v>
      </c>
      <c r="D267" s="27">
        <v>0.16370000000000001</v>
      </c>
      <c r="E267" s="27">
        <v>0.40010000000000001</v>
      </c>
      <c r="F267" s="26">
        <v>657901.06000000006</v>
      </c>
      <c r="G267" s="26">
        <v>557166.18999999994</v>
      </c>
      <c r="H267" s="26">
        <v>107720.5508</v>
      </c>
      <c r="I267" s="26">
        <v>222912.9198</v>
      </c>
    </row>
    <row r="268" spans="2:9" x14ac:dyDescent="0.25">
      <c r="B268" s="28" t="s">
        <v>537</v>
      </c>
      <c r="C268" s="28" t="s">
        <v>538</v>
      </c>
      <c r="D268" s="27">
        <v>1.5699999999999999E-2</v>
      </c>
      <c r="E268" s="27">
        <v>0.20230000000000001</v>
      </c>
      <c r="F268" s="26">
        <v>3426552.27</v>
      </c>
      <c r="G268" s="26">
        <v>2790336.36</v>
      </c>
      <c r="H268" s="26">
        <v>53676.0982</v>
      </c>
      <c r="I268" s="26">
        <v>564609.92520000006</v>
      </c>
    </row>
    <row r="269" spans="2:9" x14ac:dyDescent="0.25">
      <c r="B269" s="28" t="s">
        <v>539</v>
      </c>
      <c r="C269" s="28" t="s">
        <v>540</v>
      </c>
      <c r="D269" s="27">
        <v>3.8800000000000001E-2</v>
      </c>
      <c r="E269" s="27">
        <v>0.28399999999999997</v>
      </c>
      <c r="F269" s="26">
        <v>8756273.6300000008</v>
      </c>
      <c r="G269" s="26">
        <v>7376281.1399999997</v>
      </c>
      <c r="H269" s="26">
        <v>339440.57130000001</v>
      </c>
      <c r="I269" s="26">
        <v>2094759.1366999999</v>
      </c>
    </row>
    <row r="270" spans="2:9" x14ac:dyDescent="0.25">
      <c r="B270" s="28" t="s">
        <v>541</v>
      </c>
      <c r="C270" s="28" t="s">
        <v>542</v>
      </c>
      <c r="D270" s="27">
        <v>1.6999999999999999E-3</v>
      </c>
      <c r="E270" s="27">
        <v>0.48430000000000001</v>
      </c>
      <c r="F270" s="26">
        <v>5966365.8700000001</v>
      </c>
      <c r="G270" s="26">
        <v>4463563.24</v>
      </c>
      <c r="H270" s="26">
        <v>10287.2448</v>
      </c>
      <c r="I270" s="26">
        <v>2161824.6982999998</v>
      </c>
    </row>
    <row r="271" spans="2:9" x14ac:dyDescent="0.25">
      <c r="B271" s="28" t="s">
        <v>543</v>
      </c>
      <c r="C271" s="28" t="s">
        <v>544</v>
      </c>
      <c r="D271" s="27">
        <v>4.1099999999999998E-2</v>
      </c>
      <c r="E271" s="27">
        <v>0.1651</v>
      </c>
      <c r="F271" s="26">
        <v>17812673.710000001</v>
      </c>
      <c r="G271" s="26">
        <v>15533564.08</v>
      </c>
      <c r="H271" s="26">
        <v>732436.20649999997</v>
      </c>
      <c r="I271" s="26">
        <v>2565305.1907000002</v>
      </c>
    </row>
    <row r="272" spans="2:9" x14ac:dyDescent="0.25">
      <c r="B272" s="28" t="s">
        <v>545</v>
      </c>
      <c r="C272" s="28" t="s">
        <v>546</v>
      </c>
      <c r="D272" s="27">
        <v>9.4999999999999998E-3</v>
      </c>
      <c r="E272" s="27">
        <v>0.151</v>
      </c>
      <c r="F272" s="26">
        <v>87582884.120000005</v>
      </c>
      <c r="G272" s="26">
        <v>77932113.209999993</v>
      </c>
      <c r="H272" s="26">
        <v>833775.47420000006</v>
      </c>
      <c r="I272" s="26">
        <v>11766486.335899999</v>
      </c>
    </row>
    <row r="273" spans="2:9" x14ac:dyDescent="0.25">
      <c r="B273" s="28" t="s">
        <v>547</v>
      </c>
      <c r="C273" s="28" t="s">
        <v>548</v>
      </c>
      <c r="D273" s="27">
        <v>2.5499999999999998E-2</v>
      </c>
      <c r="E273" s="27">
        <v>0.11219999999999999</v>
      </c>
      <c r="F273" s="26">
        <v>268738432.08999997</v>
      </c>
      <c r="G273" s="26">
        <v>248187344.18000001</v>
      </c>
      <c r="H273" s="26">
        <v>6857271.4201999996</v>
      </c>
      <c r="I273" s="26">
        <v>27835445.164000001</v>
      </c>
    </row>
    <row r="274" spans="2:9" x14ac:dyDescent="0.25">
      <c r="B274" s="28" t="s">
        <v>549</v>
      </c>
      <c r="C274" s="28" t="s">
        <v>550</v>
      </c>
      <c r="D274" s="27">
        <v>3.8699999999999998E-2</v>
      </c>
      <c r="E274" s="27">
        <v>0.16689999999999999</v>
      </c>
      <c r="F274" s="26">
        <v>115880056.56</v>
      </c>
      <c r="G274" s="26">
        <v>103945274.5</v>
      </c>
      <c r="H274" s="26">
        <v>4487900.8573000003</v>
      </c>
      <c r="I274" s="26">
        <v>17351125.2476</v>
      </c>
    </row>
    <row r="275" spans="2:9" x14ac:dyDescent="0.25">
      <c r="B275" s="28" t="s">
        <v>551</v>
      </c>
      <c r="C275" s="28" t="s">
        <v>552</v>
      </c>
      <c r="D275" s="27">
        <v>1.9900000000000001E-2</v>
      </c>
      <c r="E275" s="27">
        <v>0.1227</v>
      </c>
      <c r="F275" s="26">
        <v>168048897.47</v>
      </c>
      <c r="G275" s="26">
        <v>151657488.34999999</v>
      </c>
      <c r="H275" s="26">
        <v>3345637.8563000001</v>
      </c>
      <c r="I275" s="26">
        <v>18609176.442499999</v>
      </c>
    </row>
    <row r="276" spans="2:9" x14ac:dyDescent="0.25">
      <c r="B276" s="28" t="s">
        <v>553</v>
      </c>
      <c r="C276" s="28" t="s">
        <v>554</v>
      </c>
      <c r="D276" s="27">
        <v>3.1E-2</v>
      </c>
      <c r="E276" s="27">
        <v>0.21759999999999999</v>
      </c>
      <c r="F276" s="26">
        <v>15430899.59</v>
      </c>
      <c r="G276" s="26">
        <v>13057044.539999999</v>
      </c>
      <c r="H276" s="26">
        <v>479068.1776</v>
      </c>
      <c r="I276" s="26">
        <v>2841828.7751000002</v>
      </c>
    </row>
    <row r="277" spans="2:9" x14ac:dyDescent="0.25">
      <c r="B277" s="28" t="s">
        <v>555</v>
      </c>
      <c r="C277" s="28" t="s">
        <v>556</v>
      </c>
      <c r="D277" s="27">
        <v>3.0499999999999999E-2</v>
      </c>
      <c r="E277" s="27">
        <v>0.2147</v>
      </c>
      <c r="F277" s="26">
        <v>11316020.199999999</v>
      </c>
      <c r="G277" s="26">
        <v>9587960.1600000001</v>
      </c>
      <c r="H277" s="26">
        <v>345134.13010000001</v>
      </c>
      <c r="I277" s="26">
        <v>2058658.4313999999</v>
      </c>
    </row>
    <row r="278" spans="2:9" x14ac:dyDescent="0.25">
      <c r="B278" s="28" t="s">
        <v>557</v>
      </c>
      <c r="C278" s="28" t="s">
        <v>558</v>
      </c>
      <c r="D278" s="27">
        <v>1.7600000000000001E-2</v>
      </c>
      <c r="E278" s="27">
        <v>0.1502</v>
      </c>
      <c r="F278" s="26">
        <v>39089815.159999996</v>
      </c>
      <c r="G278" s="26">
        <v>34835189.969999999</v>
      </c>
      <c r="H278" s="26">
        <v>687878.09420000005</v>
      </c>
      <c r="I278" s="26">
        <v>5233735.8907000003</v>
      </c>
    </row>
    <row r="279" spans="2:9" x14ac:dyDescent="0.25">
      <c r="B279" s="28" t="s">
        <v>559</v>
      </c>
      <c r="C279" s="28" t="s">
        <v>560</v>
      </c>
      <c r="D279" s="27">
        <v>2.6499999999999999E-2</v>
      </c>
      <c r="E279" s="27">
        <v>0.2311</v>
      </c>
      <c r="F279" s="26">
        <v>21748996.84</v>
      </c>
      <c r="G279" s="26">
        <v>18563679.210000001</v>
      </c>
      <c r="H279" s="26">
        <v>577060.78989999997</v>
      </c>
      <c r="I279" s="26">
        <v>4289789.6562999999</v>
      </c>
    </row>
    <row r="280" spans="2:9" x14ac:dyDescent="0.25">
      <c r="B280" s="28" t="s">
        <v>561</v>
      </c>
      <c r="C280" s="28" t="s">
        <v>562</v>
      </c>
      <c r="D280" s="27">
        <v>2.18E-2</v>
      </c>
      <c r="E280" s="27">
        <v>8.9099999999999999E-2</v>
      </c>
      <c r="F280" s="26">
        <v>1882699.77</v>
      </c>
      <c r="G280" s="26">
        <v>1802442.31</v>
      </c>
      <c r="H280" s="26">
        <v>41013.680399999997</v>
      </c>
      <c r="I280" s="26">
        <v>160658.0399</v>
      </c>
    </row>
    <row r="281" spans="2:9" x14ac:dyDescent="0.25">
      <c r="B281" s="28" t="s">
        <v>563</v>
      </c>
      <c r="C281" s="28" t="s">
        <v>564</v>
      </c>
      <c r="D281" s="27">
        <v>4.0300000000000002E-2</v>
      </c>
      <c r="E281" s="27">
        <v>0.28089999999999998</v>
      </c>
      <c r="F281" s="26">
        <v>7126607.79</v>
      </c>
      <c r="G281" s="26">
        <v>5861672.7599999998</v>
      </c>
      <c r="H281" s="26">
        <v>287380.91600000003</v>
      </c>
      <c r="I281" s="26">
        <v>1646439.0739</v>
      </c>
    </row>
    <row r="282" spans="2:9" x14ac:dyDescent="0.25">
      <c r="B282" s="28" t="s">
        <v>565</v>
      </c>
      <c r="C282" s="28" t="s">
        <v>566</v>
      </c>
      <c r="D282" s="27">
        <v>0.1439</v>
      </c>
      <c r="E282" s="27">
        <v>0.52280000000000004</v>
      </c>
      <c r="F282" s="26">
        <v>709436.49</v>
      </c>
      <c r="G282" s="26">
        <v>561047.49</v>
      </c>
      <c r="H282" s="26">
        <v>102120.26579999999</v>
      </c>
      <c r="I282" s="26">
        <v>293296.83740000002</v>
      </c>
    </row>
    <row r="283" spans="2:9" x14ac:dyDescent="0.25">
      <c r="B283" s="28" t="s">
        <v>567</v>
      </c>
      <c r="C283" s="28" t="s">
        <v>568</v>
      </c>
      <c r="D283" s="27">
        <v>5.3900000000000003E-2</v>
      </c>
      <c r="E283" s="27">
        <v>0.20960000000000001</v>
      </c>
      <c r="F283" s="26">
        <v>93392207.599999994</v>
      </c>
      <c r="G283" s="26">
        <v>81996089.180000007</v>
      </c>
      <c r="H283" s="26">
        <v>5031163.2182999998</v>
      </c>
      <c r="I283" s="26">
        <v>17187812.778999999</v>
      </c>
    </row>
    <row r="284" spans="2:9" x14ac:dyDescent="0.25">
      <c r="B284" s="28" t="s">
        <v>569</v>
      </c>
      <c r="C284" s="28" t="s">
        <v>570</v>
      </c>
      <c r="D284" s="27">
        <v>6.5500000000000003E-2</v>
      </c>
      <c r="E284" s="27">
        <v>0.17599999999999999</v>
      </c>
      <c r="F284" s="26">
        <v>27096251.859999999</v>
      </c>
      <c r="G284" s="26">
        <v>24252636.550000001</v>
      </c>
      <c r="H284" s="26">
        <v>1773562.4188000001</v>
      </c>
      <c r="I284" s="26">
        <v>4267327.6890000002</v>
      </c>
    </row>
    <row r="285" spans="2:9" x14ac:dyDescent="0.25">
      <c r="B285" s="28" t="s">
        <v>571</v>
      </c>
      <c r="C285" s="28" t="s">
        <v>572</v>
      </c>
      <c r="D285" s="27">
        <v>7.3200000000000001E-2</v>
      </c>
      <c r="E285" s="27">
        <v>0.3921</v>
      </c>
      <c r="F285" s="26">
        <v>4639584.46</v>
      </c>
      <c r="G285" s="26">
        <v>3644246.51</v>
      </c>
      <c r="H285" s="26">
        <v>339507.56699999998</v>
      </c>
      <c r="I285" s="26">
        <v>1428738.9580000001</v>
      </c>
    </row>
    <row r="286" spans="2:9" x14ac:dyDescent="0.25">
      <c r="B286" s="28" t="s">
        <v>573</v>
      </c>
      <c r="C286" s="28" t="s">
        <v>574</v>
      </c>
      <c r="D286" s="27">
        <v>3.5799999999999998E-2</v>
      </c>
      <c r="E286" s="27">
        <v>0.25309999999999999</v>
      </c>
      <c r="F286" s="26">
        <v>14303272.99</v>
      </c>
      <c r="G286" s="26">
        <v>12113294.92</v>
      </c>
      <c r="H286" s="26">
        <v>512609.89409999998</v>
      </c>
      <c r="I286" s="26">
        <v>3066369.6642999998</v>
      </c>
    </row>
    <row r="287" spans="2:9" x14ac:dyDescent="0.25">
      <c r="B287" s="28" t="s">
        <v>575</v>
      </c>
      <c r="C287" s="28" t="s">
        <v>576</v>
      </c>
      <c r="D287" s="27">
        <v>6.6699999999999995E-2</v>
      </c>
      <c r="E287" s="27">
        <v>0.39439999999999997</v>
      </c>
      <c r="F287" s="26">
        <v>5128364.95</v>
      </c>
      <c r="G287" s="26">
        <v>4099335.87</v>
      </c>
      <c r="H287" s="26">
        <v>342262.96360000002</v>
      </c>
      <c r="I287" s="26">
        <v>1616757.4929</v>
      </c>
    </row>
    <row r="288" spans="2:9" x14ac:dyDescent="0.25">
      <c r="B288" s="28" t="s">
        <v>577</v>
      </c>
      <c r="C288" s="28" t="s">
        <v>578</v>
      </c>
      <c r="D288" s="27">
        <v>2.47E-2</v>
      </c>
      <c r="E288" s="27">
        <v>0.14410000000000001</v>
      </c>
      <c r="F288" s="26">
        <v>6125580.3499999996</v>
      </c>
      <c r="G288" s="26">
        <v>5313032.45</v>
      </c>
      <c r="H288" s="26">
        <v>151576.82949999999</v>
      </c>
      <c r="I288" s="26">
        <v>765873.16469999996</v>
      </c>
    </row>
    <row r="289" spans="2:9" x14ac:dyDescent="0.25">
      <c r="B289" s="28" t="s">
        <v>579</v>
      </c>
      <c r="C289" s="28" t="s">
        <v>580</v>
      </c>
      <c r="D289" s="27">
        <v>4.1799999999999997E-2</v>
      </c>
      <c r="E289" s="27">
        <v>0.1711</v>
      </c>
      <c r="F289" s="26">
        <v>211150064.75</v>
      </c>
      <c r="G289" s="26">
        <v>190218199.33000001</v>
      </c>
      <c r="H289" s="26">
        <v>8817871.8271999992</v>
      </c>
      <c r="I289" s="26">
        <v>32551637.3334</v>
      </c>
    </row>
    <row r="290" spans="2:9" x14ac:dyDescent="0.25">
      <c r="B290" s="28" t="s">
        <v>581</v>
      </c>
      <c r="C290" s="28" t="s">
        <v>582</v>
      </c>
      <c r="D290" s="27">
        <v>4.1300000000000003E-2</v>
      </c>
      <c r="E290" s="27">
        <v>0.154</v>
      </c>
      <c r="F290" s="26">
        <v>83920368.459999993</v>
      </c>
      <c r="G290" s="26">
        <v>75958526.629999995</v>
      </c>
      <c r="H290" s="26">
        <v>3466548.2463000002</v>
      </c>
      <c r="I290" s="26">
        <v>11698706.299900001</v>
      </c>
    </row>
    <row r="291" spans="2:9" x14ac:dyDescent="0.25">
      <c r="B291" s="28" t="s">
        <v>583</v>
      </c>
      <c r="C291" s="28" t="s">
        <v>584</v>
      </c>
      <c r="D291" s="27">
        <v>3.5400000000000001E-2</v>
      </c>
      <c r="E291" s="27">
        <v>0.20430000000000001</v>
      </c>
      <c r="F291" s="26">
        <v>37092213.810000002</v>
      </c>
      <c r="G291" s="26">
        <v>32328968.23</v>
      </c>
      <c r="H291" s="26">
        <v>1314279.6099</v>
      </c>
      <c r="I291" s="26">
        <v>6605534.8619999997</v>
      </c>
    </row>
    <row r="292" spans="2:9" x14ac:dyDescent="0.25">
      <c r="B292" s="28" t="s">
        <v>585</v>
      </c>
      <c r="C292" s="28" t="s">
        <v>586</v>
      </c>
      <c r="D292" s="27">
        <v>3.9399999999999998E-2</v>
      </c>
      <c r="E292" s="27">
        <v>0.15129999999999999</v>
      </c>
      <c r="F292" s="26">
        <v>59825012.030000001</v>
      </c>
      <c r="G292" s="26">
        <v>54018230.090000004</v>
      </c>
      <c r="H292" s="26">
        <v>2355158.4410999999</v>
      </c>
      <c r="I292" s="26">
        <v>8171194.7045999998</v>
      </c>
    </row>
    <row r="293" spans="2:9" x14ac:dyDescent="0.25">
      <c r="B293" s="28" t="s">
        <v>587</v>
      </c>
      <c r="C293" s="28" t="s">
        <v>588</v>
      </c>
      <c r="D293" s="27">
        <v>4.9099999999999998E-2</v>
      </c>
      <c r="E293" s="27">
        <v>0.19359999999999999</v>
      </c>
      <c r="F293" s="26">
        <v>31917066.530000001</v>
      </c>
      <c r="G293" s="26">
        <v>27654637.59</v>
      </c>
      <c r="H293" s="26">
        <v>1568610.1610999999</v>
      </c>
      <c r="I293" s="26">
        <v>5354553.7034999998</v>
      </c>
    </row>
    <row r="294" spans="2:9" x14ac:dyDescent="0.25">
      <c r="B294" s="28" t="s">
        <v>589</v>
      </c>
      <c r="C294" s="28" t="s">
        <v>590</v>
      </c>
      <c r="D294" s="27">
        <v>2.5399999999999999E-2</v>
      </c>
      <c r="E294" s="27">
        <v>0.16819999999999999</v>
      </c>
      <c r="F294" s="26">
        <v>35633422.43</v>
      </c>
      <c r="G294" s="26">
        <v>31561973.050000001</v>
      </c>
      <c r="H294" s="26">
        <v>903972.12150000001</v>
      </c>
      <c r="I294" s="26">
        <v>5309863.8137999997</v>
      </c>
    </row>
    <row r="295" spans="2:9" x14ac:dyDescent="0.25">
      <c r="B295" s="28" t="s">
        <v>591</v>
      </c>
      <c r="C295" s="28" t="s">
        <v>592</v>
      </c>
      <c r="D295" s="27">
        <v>3.32E-2</v>
      </c>
      <c r="E295" s="27">
        <v>0.1633</v>
      </c>
      <c r="F295" s="26">
        <v>31791296.07</v>
      </c>
      <c r="G295" s="26">
        <v>28300293.09</v>
      </c>
      <c r="H295" s="26">
        <v>1055999.811</v>
      </c>
      <c r="I295" s="26">
        <v>4621704.9804999996</v>
      </c>
    </row>
    <row r="296" spans="2:9" x14ac:dyDescent="0.25">
      <c r="B296" s="28" t="s">
        <v>593</v>
      </c>
      <c r="C296" s="28" t="s">
        <v>594</v>
      </c>
      <c r="D296" s="27">
        <v>0.22409999999999999</v>
      </c>
      <c r="E296" s="27">
        <v>0.78720000000000001</v>
      </c>
      <c r="F296" s="26">
        <v>1856354.7</v>
      </c>
      <c r="G296" s="26">
        <v>1468828.41</v>
      </c>
      <c r="H296" s="26">
        <v>415925.04509999999</v>
      </c>
      <c r="I296" s="26">
        <v>1156233.5249000001</v>
      </c>
    </row>
    <row r="297" spans="2:9" x14ac:dyDescent="0.25">
      <c r="B297" s="28" t="s">
        <v>597</v>
      </c>
      <c r="C297" s="28" t="s">
        <v>598</v>
      </c>
      <c r="D297" s="27">
        <v>7.0599999999999996E-2</v>
      </c>
      <c r="E297" s="27">
        <v>0.32090000000000002</v>
      </c>
      <c r="F297" s="26">
        <v>2973837.67</v>
      </c>
      <c r="G297" s="26">
        <v>2447003.6800000002</v>
      </c>
      <c r="H297" s="26">
        <v>210096.35509999999</v>
      </c>
      <c r="I297" s="26">
        <v>785293.37670000002</v>
      </c>
    </row>
    <row r="298" spans="2:9" x14ac:dyDescent="0.25">
      <c r="B298" s="28" t="s">
        <v>599</v>
      </c>
      <c r="C298" s="28" t="s">
        <v>600</v>
      </c>
      <c r="D298" s="27">
        <v>0.1623</v>
      </c>
      <c r="E298" s="27">
        <v>0.53659999999999997</v>
      </c>
      <c r="F298" s="26">
        <v>928532.85</v>
      </c>
      <c r="G298" s="26">
        <v>743280.19</v>
      </c>
      <c r="H298" s="26">
        <v>150686.26809999999</v>
      </c>
      <c r="I298" s="26">
        <v>398867.23989999999</v>
      </c>
    </row>
    <row r="299" spans="2:9" x14ac:dyDescent="0.25">
      <c r="B299" s="28" t="s">
        <v>601</v>
      </c>
      <c r="C299" s="28" t="s">
        <v>602</v>
      </c>
      <c r="D299" s="27">
        <v>4.1099999999999998E-2</v>
      </c>
      <c r="E299" s="27">
        <v>0.24199999999999999</v>
      </c>
      <c r="F299" s="26">
        <v>4543917.54</v>
      </c>
      <c r="G299" s="26">
        <v>3859211.41</v>
      </c>
      <c r="H299" s="26">
        <v>186696.0552</v>
      </c>
      <c r="I299" s="26">
        <v>933833.92630000005</v>
      </c>
    </row>
    <row r="300" spans="2:9" x14ac:dyDescent="0.25">
      <c r="B300" s="28" t="s">
        <v>603</v>
      </c>
      <c r="C300" s="28" t="s">
        <v>604</v>
      </c>
      <c r="D300" s="27">
        <v>4.8300000000000003E-2</v>
      </c>
      <c r="E300" s="27">
        <v>0.24779999999999999</v>
      </c>
      <c r="F300" s="26">
        <v>41164308.93</v>
      </c>
      <c r="G300" s="26">
        <v>34941616.439999998</v>
      </c>
      <c r="H300" s="26">
        <v>1987187.2508</v>
      </c>
      <c r="I300" s="26">
        <v>8656874.8421999998</v>
      </c>
    </row>
    <row r="301" spans="2:9" x14ac:dyDescent="0.25">
      <c r="B301" s="28" t="s">
        <v>605</v>
      </c>
      <c r="C301" s="28" t="s">
        <v>606</v>
      </c>
      <c r="D301" s="27">
        <v>5.0099999999999999E-2</v>
      </c>
      <c r="E301" s="27">
        <v>0.26939999999999997</v>
      </c>
      <c r="F301" s="26">
        <v>9053452.5</v>
      </c>
      <c r="G301" s="26">
        <v>7481199.4299999997</v>
      </c>
      <c r="H301" s="26">
        <v>453188.4803</v>
      </c>
      <c r="I301" s="26">
        <v>2015539.5273</v>
      </c>
    </row>
    <row r="302" spans="2:9" x14ac:dyDescent="0.25">
      <c r="B302" s="28" t="s">
        <v>607</v>
      </c>
      <c r="C302" s="28" t="s">
        <v>608</v>
      </c>
      <c r="D302" s="27">
        <v>4.48E-2</v>
      </c>
      <c r="E302" s="27">
        <v>0.30149999999999999</v>
      </c>
      <c r="F302" s="26">
        <v>3976626.9</v>
      </c>
      <c r="G302" s="26">
        <v>3247701.91</v>
      </c>
      <c r="H302" s="26">
        <v>178130.67689999999</v>
      </c>
      <c r="I302" s="26">
        <v>979173.56290000002</v>
      </c>
    </row>
    <row r="303" spans="2:9" x14ac:dyDescent="0.25">
      <c r="B303" s="28" t="s">
        <v>609</v>
      </c>
      <c r="C303" s="28" t="s">
        <v>610</v>
      </c>
      <c r="D303" s="27">
        <v>6.0199999999999997E-2</v>
      </c>
      <c r="E303" s="27">
        <v>0.2455</v>
      </c>
      <c r="F303" s="26">
        <v>3483247.82</v>
      </c>
      <c r="G303" s="26">
        <v>2886568.31</v>
      </c>
      <c r="H303" s="26">
        <v>209603.1452</v>
      </c>
      <c r="I303" s="26">
        <v>708514.72970000003</v>
      </c>
    </row>
    <row r="304" spans="2:9" x14ac:dyDescent="0.25">
      <c r="B304" s="28" t="s">
        <v>611</v>
      </c>
      <c r="C304" s="28" t="s">
        <v>612</v>
      </c>
      <c r="D304" s="27">
        <v>0.1021</v>
      </c>
      <c r="E304" s="27">
        <v>0.3569</v>
      </c>
      <c r="F304" s="26">
        <v>946483.92</v>
      </c>
      <c r="G304" s="26">
        <v>779356.29</v>
      </c>
      <c r="H304" s="26">
        <v>96613.755399999995</v>
      </c>
      <c r="I304" s="26">
        <v>278125.62349999999</v>
      </c>
    </row>
    <row r="305" spans="2:9" x14ac:dyDescent="0.25">
      <c r="B305" s="28" t="s">
        <v>613</v>
      </c>
      <c r="C305" s="28" t="s">
        <v>614</v>
      </c>
      <c r="D305" s="27">
        <v>0.04</v>
      </c>
      <c r="E305" s="27">
        <v>0.28110000000000002</v>
      </c>
      <c r="F305" s="26">
        <v>3701548.14</v>
      </c>
      <c r="G305" s="26">
        <v>3074595.18</v>
      </c>
      <c r="H305" s="26">
        <v>148163.4632</v>
      </c>
      <c r="I305" s="26">
        <v>864406.21970000002</v>
      </c>
    </row>
    <row r="306" spans="2:9" x14ac:dyDescent="0.25">
      <c r="B306" s="28" t="s">
        <v>615</v>
      </c>
      <c r="C306" s="28" t="s">
        <v>616</v>
      </c>
      <c r="D306" s="27">
        <v>7.8799999999999995E-2</v>
      </c>
      <c r="E306" s="27">
        <v>0.3962</v>
      </c>
      <c r="F306" s="26">
        <v>2868767.5</v>
      </c>
      <c r="G306" s="26">
        <v>2298725.4500000002</v>
      </c>
      <c r="H306" s="26">
        <v>226042.5276</v>
      </c>
      <c r="I306" s="26">
        <v>910851.44649999996</v>
      </c>
    </row>
    <row r="307" spans="2:9" x14ac:dyDescent="0.25">
      <c r="B307" s="28" t="s">
        <v>617</v>
      </c>
      <c r="C307" s="28" t="s">
        <v>618</v>
      </c>
      <c r="D307" s="27">
        <v>5.0900000000000001E-2</v>
      </c>
      <c r="E307" s="27">
        <v>0.27079999999999999</v>
      </c>
      <c r="F307" s="26">
        <v>4284443.43</v>
      </c>
      <c r="G307" s="26">
        <v>3560416.36</v>
      </c>
      <c r="H307" s="26">
        <v>218033.6005</v>
      </c>
      <c r="I307" s="26">
        <v>964254.53769999999</v>
      </c>
    </row>
    <row r="308" spans="2:9" x14ac:dyDescent="0.25">
      <c r="B308" s="28" t="s">
        <v>619</v>
      </c>
      <c r="C308" s="28" t="s">
        <v>620</v>
      </c>
      <c r="D308" s="27">
        <v>9.4299999999999995E-2</v>
      </c>
      <c r="E308" s="27">
        <v>0.38109999999999999</v>
      </c>
      <c r="F308" s="26">
        <v>3664765.73</v>
      </c>
      <c r="G308" s="26">
        <v>2997185.5</v>
      </c>
      <c r="H308" s="26">
        <v>345490.37920000002</v>
      </c>
      <c r="I308" s="26">
        <v>1142353.0645999999</v>
      </c>
    </row>
    <row r="309" spans="2:9" x14ac:dyDescent="0.25">
      <c r="B309" s="28" t="s">
        <v>621</v>
      </c>
      <c r="C309" s="28" t="s">
        <v>622</v>
      </c>
      <c r="D309" s="27">
        <v>7.3499999999999996E-2</v>
      </c>
      <c r="E309" s="27">
        <v>0.35520000000000002</v>
      </c>
      <c r="F309" s="26">
        <v>3874617.88</v>
      </c>
      <c r="G309" s="26">
        <v>3137540</v>
      </c>
      <c r="H309" s="26">
        <v>284739.5097</v>
      </c>
      <c r="I309" s="26">
        <v>1114458.7681</v>
      </c>
    </row>
    <row r="310" spans="2:9" x14ac:dyDescent="0.25">
      <c r="B310" s="28" t="s">
        <v>623</v>
      </c>
      <c r="C310" s="28" t="s">
        <v>624</v>
      </c>
      <c r="D310" s="27">
        <v>2.41E-2</v>
      </c>
      <c r="E310" s="27">
        <v>0.27289999999999998</v>
      </c>
      <c r="F310" s="26">
        <v>10282183.25</v>
      </c>
      <c r="G310" s="26">
        <v>8513071.6400000006</v>
      </c>
      <c r="H310" s="26">
        <v>247497.12880000001</v>
      </c>
      <c r="I310" s="26">
        <v>2323393.0806999998</v>
      </c>
    </row>
    <row r="311" spans="2:9" x14ac:dyDescent="0.25">
      <c r="B311" s="28" t="s">
        <v>625</v>
      </c>
      <c r="C311" s="28" t="s">
        <v>626</v>
      </c>
      <c r="D311" s="27">
        <v>4.9700000000000001E-2</v>
      </c>
      <c r="E311" s="27">
        <v>0.26840000000000003</v>
      </c>
      <c r="F311" s="26">
        <v>22771755.030000001</v>
      </c>
      <c r="G311" s="26">
        <v>19435999.84</v>
      </c>
      <c r="H311" s="26">
        <v>1131551.4950000001</v>
      </c>
      <c r="I311" s="26">
        <v>5216838.0329</v>
      </c>
    </row>
    <row r="312" spans="2:9" x14ac:dyDescent="0.25">
      <c r="B312" s="28" t="s">
        <v>627</v>
      </c>
      <c r="C312" s="28" t="s">
        <v>628</v>
      </c>
      <c r="D312" s="27">
        <v>5.28E-2</v>
      </c>
      <c r="E312" s="27">
        <v>0.19639999999999999</v>
      </c>
      <c r="F312" s="26">
        <v>265245882.18000001</v>
      </c>
      <c r="G312" s="26">
        <v>239249957.31999999</v>
      </c>
      <c r="H312" s="26">
        <v>14001141.6391</v>
      </c>
      <c r="I312" s="26">
        <v>46988616.589699998</v>
      </c>
    </row>
    <row r="313" spans="2:9" x14ac:dyDescent="0.25">
      <c r="B313" s="28" t="s">
        <v>629</v>
      </c>
      <c r="C313" s="28" t="s">
        <v>630</v>
      </c>
      <c r="D313" s="27">
        <v>4.1300000000000003E-2</v>
      </c>
      <c r="E313" s="27">
        <v>0.16789999999999999</v>
      </c>
      <c r="F313" s="26">
        <v>53200060.57</v>
      </c>
      <c r="G313" s="26">
        <v>47873115.399999999</v>
      </c>
      <c r="H313" s="26">
        <v>2196079.8541000001</v>
      </c>
      <c r="I313" s="26">
        <v>8036247.1649000002</v>
      </c>
    </row>
    <row r="314" spans="2:9" x14ac:dyDescent="0.25">
      <c r="B314" s="28" t="s">
        <v>631</v>
      </c>
      <c r="C314" s="28" t="s">
        <v>632</v>
      </c>
      <c r="D314" s="27">
        <v>4.0500000000000001E-2</v>
      </c>
      <c r="E314" s="27">
        <v>0.17180000000000001</v>
      </c>
      <c r="F314" s="26">
        <v>61357078.869999997</v>
      </c>
      <c r="G314" s="26">
        <v>54946523.920000002</v>
      </c>
      <c r="H314" s="26">
        <v>2483678.3114</v>
      </c>
      <c r="I314" s="26">
        <v>9442109.0989999995</v>
      </c>
    </row>
    <row r="315" spans="2:9" x14ac:dyDescent="0.25">
      <c r="B315" s="28" t="s">
        <v>633</v>
      </c>
      <c r="C315" s="28" t="s">
        <v>634</v>
      </c>
      <c r="D315" s="27">
        <v>6.8199999999999997E-2</v>
      </c>
      <c r="E315" s="27">
        <v>0.29709999999999998</v>
      </c>
      <c r="F315" s="26">
        <v>13534802.26</v>
      </c>
      <c r="G315" s="26">
        <v>11503383.130000001</v>
      </c>
      <c r="H315" s="26">
        <v>923603.3</v>
      </c>
      <c r="I315" s="26">
        <v>3417427.6826999998</v>
      </c>
    </row>
    <row r="316" spans="2:9" x14ac:dyDescent="0.25">
      <c r="B316" s="28" t="s">
        <v>635</v>
      </c>
      <c r="C316" s="28" t="s">
        <v>636</v>
      </c>
      <c r="D316" s="27">
        <v>7.5999999999999998E-2</v>
      </c>
      <c r="E316" s="27">
        <v>0.2419</v>
      </c>
      <c r="F316" s="26">
        <v>58613940.729999997</v>
      </c>
      <c r="G316" s="26">
        <v>51759443.719999999</v>
      </c>
      <c r="H316" s="26">
        <v>4452198.1404999997</v>
      </c>
      <c r="I316" s="26">
        <v>12522639.145</v>
      </c>
    </row>
    <row r="317" spans="2:9" x14ac:dyDescent="0.25">
      <c r="B317" s="28" t="s">
        <v>637</v>
      </c>
      <c r="C317" s="28" t="s">
        <v>638</v>
      </c>
      <c r="D317" s="27">
        <v>5.4800000000000001E-2</v>
      </c>
      <c r="E317" s="27">
        <v>0.18279999999999999</v>
      </c>
      <c r="F317" s="26">
        <v>104989017.29000001</v>
      </c>
      <c r="G317" s="26">
        <v>93837101.519999996</v>
      </c>
      <c r="H317" s="26">
        <v>5757891.1739999996</v>
      </c>
      <c r="I317" s="26">
        <v>17150711.745299999</v>
      </c>
    </row>
    <row r="318" spans="2:9" x14ac:dyDescent="0.25">
      <c r="B318" s="28" t="s">
        <v>639</v>
      </c>
      <c r="C318" s="28" t="s">
        <v>640</v>
      </c>
      <c r="D318" s="27">
        <v>5.4600000000000003E-2</v>
      </c>
      <c r="E318" s="27">
        <v>0.1915</v>
      </c>
      <c r="F318" s="26">
        <v>66022263.539999999</v>
      </c>
      <c r="G318" s="26">
        <v>58928108.329999998</v>
      </c>
      <c r="H318" s="26">
        <v>3604082.7250000001</v>
      </c>
      <c r="I318" s="26">
        <v>11284192.582599999</v>
      </c>
    </row>
    <row r="319" spans="2:9" x14ac:dyDescent="0.25">
      <c r="B319" s="28" t="s">
        <v>641</v>
      </c>
      <c r="C319" s="28" t="s">
        <v>642</v>
      </c>
      <c r="D319" s="27">
        <v>5.7299999999999997E-2</v>
      </c>
      <c r="E319" s="27">
        <v>0.2233</v>
      </c>
      <c r="F319" s="26">
        <v>17930809.550000001</v>
      </c>
      <c r="G319" s="26">
        <v>15613824.9</v>
      </c>
      <c r="H319" s="26">
        <v>1027163.9046</v>
      </c>
      <c r="I319" s="26">
        <v>3487216.7574</v>
      </c>
    </row>
    <row r="320" spans="2:9" x14ac:dyDescent="0.25">
      <c r="B320" s="28" t="s">
        <v>643</v>
      </c>
      <c r="C320" s="28" t="s">
        <v>644</v>
      </c>
      <c r="D320" s="27">
        <v>4.0399999999999998E-2</v>
      </c>
      <c r="E320" s="27">
        <v>0.16669999999999999</v>
      </c>
      <c r="F320" s="26">
        <v>26460885.039999999</v>
      </c>
      <c r="G320" s="26">
        <v>23898292.940000001</v>
      </c>
      <c r="H320" s="26">
        <v>1068428.4531</v>
      </c>
      <c r="I320" s="26">
        <v>3984168.7727000001</v>
      </c>
    </row>
    <row r="321" spans="2:9" x14ac:dyDescent="0.25">
      <c r="B321" s="28" t="s">
        <v>645</v>
      </c>
      <c r="C321" s="28" t="s">
        <v>646</v>
      </c>
      <c r="D321" s="27">
        <v>5.9499999999999997E-2</v>
      </c>
      <c r="E321" s="27">
        <v>0.28920000000000001</v>
      </c>
      <c r="F321" s="26">
        <v>20707353.949999999</v>
      </c>
      <c r="G321" s="26">
        <v>17650653.309999999</v>
      </c>
      <c r="H321" s="26">
        <v>1231217.9162000001</v>
      </c>
      <c r="I321" s="26">
        <v>5105182.9403999997</v>
      </c>
    </row>
    <row r="322" spans="2:9" x14ac:dyDescent="0.25">
      <c r="B322" s="28" t="s">
        <v>647</v>
      </c>
      <c r="C322" s="28" t="s">
        <v>648</v>
      </c>
      <c r="D322" s="27">
        <v>5.2900000000000003E-2</v>
      </c>
      <c r="E322" s="27">
        <v>0.20760000000000001</v>
      </c>
      <c r="F322" s="26">
        <v>58619673.270000003</v>
      </c>
      <c r="G322" s="26">
        <v>51746286.890000001</v>
      </c>
      <c r="H322" s="26">
        <v>3101046.6880999999</v>
      </c>
      <c r="I322" s="26">
        <v>10741004.517200001</v>
      </c>
    </row>
    <row r="323" spans="2:9" x14ac:dyDescent="0.25">
      <c r="B323" s="28" t="s">
        <v>649</v>
      </c>
      <c r="C323" s="28" t="s">
        <v>650</v>
      </c>
      <c r="D323" s="27">
        <v>5.1999999999999998E-2</v>
      </c>
      <c r="E323" s="27">
        <v>0.17280000000000001</v>
      </c>
      <c r="F323" s="26">
        <v>81197404.109999999</v>
      </c>
      <c r="G323" s="26">
        <v>72808910.450000003</v>
      </c>
      <c r="H323" s="26">
        <v>4225326.0054000001</v>
      </c>
      <c r="I323" s="26">
        <v>12584996.9276</v>
      </c>
    </row>
    <row r="324" spans="2:9" x14ac:dyDescent="0.25">
      <c r="B324" s="28" t="s">
        <v>651</v>
      </c>
      <c r="C324" s="28" t="s">
        <v>652</v>
      </c>
      <c r="D324" s="27">
        <v>1.7600000000000001E-2</v>
      </c>
      <c r="E324" s="27">
        <v>0.30070000000000002</v>
      </c>
      <c r="F324" s="26">
        <v>20860217.780000001</v>
      </c>
      <c r="G324" s="26">
        <v>17326285.370000001</v>
      </c>
      <c r="H324" s="26">
        <v>367627.16769999999</v>
      </c>
      <c r="I324" s="26">
        <v>5209399.7164000003</v>
      </c>
    </row>
    <row r="325" spans="2:9" x14ac:dyDescent="0.25">
      <c r="B325" s="28" t="s">
        <v>653</v>
      </c>
      <c r="C325" s="28" t="s">
        <v>654</v>
      </c>
      <c r="D325" s="27">
        <v>1.1999999999999999E-3</v>
      </c>
      <c r="E325" s="27">
        <v>1.1599999999999999E-2</v>
      </c>
      <c r="F325" s="26">
        <v>1104631.29</v>
      </c>
      <c r="G325" s="26">
        <v>1104631.29</v>
      </c>
      <c r="H325" s="26">
        <v>1309.8901000000001</v>
      </c>
      <c r="I325" s="26">
        <v>12787.6059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9FA2-89B8-479E-BE5C-AD1CBE0FE212}">
  <dimension ref="B2:F325"/>
  <sheetViews>
    <sheetView workbookViewId="0">
      <selection activeCell="D13" sqref="D13"/>
    </sheetView>
  </sheetViews>
  <sheetFormatPr defaultRowHeight="15" x14ac:dyDescent="0.25"/>
  <cols>
    <col min="2" max="2" width="17.28515625" bestFit="1" customWidth="1"/>
    <col min="3" max="3" width="29" bestFit="1" customWidth="1"/>
    <col min="4" max="6" width="24.28515625" customWidth="1"/>
  </cols>
  <sheetData>
    <row r="2" spans="2:6" x14ac:dyDescent="0.25">
      <c r="B2" t="s">
        <v>681</v>
      </c>
      <c r="D2" s="34"/>
    </row>
    <row r="3" spans="2:6" x14ac:dyDescent="0.25">
      <c r="B3" s="2"/>
      <c r="C3" s="2"/>
      <c r="D3" s="33" t="s">
        <v>661</v>
      </c>
      <c r="E3" s="33" t="s">
        <v>660</v>
      </c>
      <c r="F3" s="33" t="s">
        <v>659</v>
      </c>
    </row>
    <row r="4" spans="2:6" s="1" customFormat="1" ht="43.5" customHeight="1" x14ac:dyDescent="0.25">
      <c r="B4" s="35" t="s">
        <v>6</v>
      </c>
      <c r="C4" s="35" t="s">
        <v>7</v>
      </c>
      <c r="D4" s="35" t="s">
        <v>658</v>
      </c>
      <c r="E4" s="35" t="s">
        <v>657</v>
      </c>
      <c r="F4" s="35" t="s">
        <v>656</v>
      </c>
    </row>
    <row r="5" spans="2:6" x14ac:dyDescent="0.25">
      <c r="B5" s="30" t="s">
        <v>14</v>
      </c>
      <c r="D5" s="36">
        <v>18290584470.420013</v>
      </c>
      <c r="E5" s="36">
        <v>2790479387.5200009</v>
      </c>
      <c r="F5" s="36"/>
    </row>
    <row r="6" spans="2:6" x14ac:dyDescent="0.25">
      <c r="B6" s="8"/>
      <c r="C6" s="7" t="s">
        <v>655</v>
      </c>
      <c r="D6" s="4">
        <f>SUM(D7:D326)</f>
        <v>18290584470.419998</v>
      </c>
      <c r="E6" s="4">
        <f>SUM(E7:E326)</f>
        <v>2790479387.5200024</v>
      </c>
      <c r="F6" s="6">
        <f>ROUND(E6/D6,4)</f>
        <v>0.15260000000000001</v>
      </c>
    </row>
    <row r="7" spans="2:6" x14ac:dyDescent="0.25">
      <c r="B7" s="28" t="s">
        <v>15</v>
      </c>
      <c r="C7" s="28" t="s">
        <v>16</v>
      </c>
      <c r="D7" s="36">
        <v>2240905.15</v>
      </c>
      <c r="E7" s="36">
        <v>699614.51</v>
      </c>
      <c r="F7" s="37">
        <v>0.31219999999999998</v>
      </c>
    </row>
    <row r="8" spans="2:6" x14ac:dyDescent="0.25">
      <c r="B8" s="28" t="s">
        <v>17</v>
      </c>
      <c r="C8" s="28" t="s">
        <v>18</v>
      </c>
      <c r="D8" s="36">
        <v>414583.02</v>
      </c>
      <c r="E8" s="36">
        <v>145330.13</v>
      </c>
      <c r="F8" s="37">
        <v>0.35049999999999998</v>
      </c>
    </row>
    <row r="9" spans="2:6" x14ac:dyDescent="0.25">
      <c r="B9" s="28" t="s">
        <v>19</v>
      </c>
      <c r="C9" s="28" t="s">
        <v>20</v>
      </c>
      <c r="D9" s="36">
        <v>70174791.310000002</v>
      </c>
      <c r="E9" s="36">
        <v>11393131.289999999</v>
      </c>
      <c r="F9" s="37">
        <v>0.16239999999999999</v>
      </c>
    </row>
    <row r="10" spans="2:6" x14ac:dyDescent="0.25">
      <c r="B10" s="28" t="s">
        <v>21</v>
      </c>
      <c r="C10" s="28" t="s">
        <v>22</v>
      </c>
      <c r="D10" s="36">
        <v>4906236.8899999997</v>
      </c>
      <c r="E10" s="36">
        <v>946103.76</v>
      </c>
      <c r="F10" s="37">
        <v>0.1928</v>
      </c>
    </row>
    <row r="11" spans="2:6" x14ac:dyDescent="0.25">
      <c r="B11" s="28" t="s">
        <v>23</v>
      </c>
      <c r="C11" s="28" t="s">
        <v>24</v>
      </c>
      <c r="D11" s="36">
        <v>5254808.8</v>
      </c>
      <c r="E11" s="36">
        <v>1644461.47</v>
      </c>
      <c r="F11" s="37">
        <v>0.31290000000000001</v>
      </c>
    </row>
    <row r="12" spans="2:6" x14ac:dyDescent="0.25">
      <c r="B12" s="28" t="s">
        <v>25</v>
      </c>
      <c r="C12" s="28" t="s">
        <v>26</v>
      </c>
      <c r="D12" s="36">
        <v>37039684.25</v>
      </c>
      <c r="E12" s="36">
        <v>7734489.3300000001</v>
      </c>
      <c r="F12" s="37">
        <v>0.20880000000000001</v>
      </c>
    </row>
    <row r="13" spans="2:6" x14ac:dyDescent="0.25">
      <c r="B13" s="28" t="s">
        <v>27</v>
      </c>
      <c r="C13" s="28" t="s">
        <v>28</v>
      </c>
      <c r="D13" s="36">
        <v>9268821.0600000005</v>
      </c>
      <c r="E13" s="36">
        <v>2191335.41</v>
      </c>
      <c r="F13" s="37">
        <v>0.2364</v>
      </c>
    </row>
    <row r="14" spans="2:6" x14ac:dyDescent="0.25">
      <c r="B14" s="28" t="s">
        <v>29</v>
      </c>
      <c r="C14" s="28" t="s">
        <v>30</v>
      </c>
      <c r="D14" s="36">
        <v>283389189.62</v>
      </c>
      <c r="E14" s="36">
        <v>36621307.619999997</v>
      </c>
      <c r="F14" s="37">
        <v>0.12920000000000001</v>
      </c>
    </row>
    <row r="15" spans="2:6" x14ac:dyDescent="0.25">
      <c r="B15" s="28" t="s">
        <v>31</v>
      </c>
      <c r="C15" s="28" t="s">
        <v>32</v>
      </c>
      <c r="D15" s="36">
        <v>2427150.15</v>
      </c>
      <c r="E15" s="36">
        <v>575262.39</v>
      </c>
      <c r="F15" s="37">
        <v>0.23699999999999999</v>
      </c>
    </row>
    <row r="16" spans="2:6" x14ac:dyDescent="0.25">
      <c r="B16" s="28" t="s">
        <v>33</v>
      </c>
      <c r="C16" s="28" t="s">
        <v>34</v>
      </c>
      <c r="D16" s="36">
        <v>20607601.100000001</v>
      </c>
      <c r="E16" s="36">
        <v>4258909.54</v>
      </c>
      <c r="F16" s="37">
        <v>0.20669999999999999</v>
      </c>
    </row>
    <row r="17" spans="2:6" x14ac:dyDescent="0.25">
      <c r="B17" s="28" t="s">
        <v>35</v>
      </c>
      <c r="C17" s="28" t="s">
        <v>36</v>
      </c>
      <c r="D17" s="36">
        <v>13019854.02</v>
      </c>
      <c r="E17" s="36">
        <v>2488306.39</v>
      </c>
      <c r="F17" s="37">
        <v>0.19109999999999999</v>
      </c>
    </row>
    <row r="18" spans="2:6" x14ac:dyDescent="0.25">
      <c r="B18" s="28" t="s">
        <v>37</v>
      </c>
      <c r="C18" s="28" t="s">
        <v>38</v>
      </c>
      <c r="D18" s="36">
        <v>39723399.539999999</v>
      </c>
      <c r="E18" s="36">
        <v>7187369.7199999997</v>
      </c>
      <c r="F18" s="37">
        <v>0.18090000000000001</v>
      </c>
    </row>
    <row r="19" spans="2:6" x14ac:dyDescent="0.25">
      <c r="B19" s="28" t="s">
        <v>39</v>
      </c>
      <c r="C19" s="28" t="s">
        <v>40</v>
      </c>
      <c r="D19" s="36">
        <v>204966782.69</v>
      </c>
      <c r="E19" s="36">
        <v>29446898.039999999</v>
      </c>
      <c r="F19" s="37">
        <v>0.14369999999999999</v>
      </c>
    </row>
    <row r="20" spans="2:6" x14ac:dyDescent="0.25">
      <c r="B20" s="28" t="s">
        <v>41</v>
      </c>
      <c r="C20" s="28" t="s">
        <v>42</v>
      </c>
      <c r="D20" s="36">
        <v>11318501.949999999</v>
      </c>
      <c r="E20" s="36">
        <v>1993929.32</v>
      </c>
      <c r="F20" s="37">
        <v>0.1762</v>
      </c>
    </row>
    <row r="21" spans="2:6" x14ac:dyDescent="0.25">
      <c r="B21" s="28" t="s">
        <v>43</v>
      </c>
      <c r="C21" s="28" t="s">
        <v>44</v>
      </c>
      <c r="D21" s="36">
        <v>228856.25</v>
      </c>
      <c r="E21" s="36">
        <v>136092.87</v>
      </c>
      <c r="F21" s="37">
        <v>0.59470000000000001</v>
      </c>
    </row>
    <row r="22" spans="2:6" x14ac:dyDescent="0.25">
      <c r="B22" s="28" t="s">
        <v>45</v>
      </c>
      <c r="C22" s="28" t="s">
        <v>46</v>
      </c>
      <c r="D22" s="36">
        <v>7085433.0999999996</v>
      </c>
      <c r="E22" s="36">
        <v>1354196.69</v>
      </c>
      <c r="F22" s="37">
        <v>0.19109999999999999</v>
      </c>
    </row>
    <row r="23" spans="2:6" x14ac:dyDescent="0.25">
      <c r="B23" s="28" t="s">
        <v>47</v>
      </c>
      <c r="C23" s="28" t="s">
        <v>48</v>
      </c>
      <c r="D23" s="36">
        <v>20207101.079999998</v>
      </c>
      <c r="E23" s="36">
        <v>3623874.63</v>
      </c>
      <c r="F23" s="37">
        <v>0.17929999999999999</v>
      </c>
    </row>
    <row r="24" spans="2:6" x14ac:dyDescent="0.25">
      <c r="B24" s="28" t="s">
        <v>49</v>
      </c>
      <c r="C24" s="28" t="s">
        <v>50</v>
      </c>
      <c r="D24" s="36">
        <v>22999560.09</v>
      </c>
      <c r="E24" s="36">
        <v>3848036.23</v>
      </c>
      <c r="F24" s="37">
        <v>0.1673</v>
      </c>
    </row>
    <row r="25" spans="2:6" x14ac:dyDescent="0.25">
      <c r="B25" s="28" t="s">
        <v>51</v>
      </c>
      <c r="C25" s="28" t="s">
        <v>52</v>
      </c>
      <c r="D25" s="36">
        <v>18443353.370000001</v>
      </c>
      <c r="E25" s="36">
        <v>3188276.77</v>
      </c>
      <c r="F25" s="37">
        <v>0.1729</v>
      </c>
    </row>
    <row r="26" spans="2:6" x14ac:dyDescent="0.25">
      <c r="B26" s="28" t="s">
        <v>53</v>
      </c>
      <c r="C26" s="28" t="s">
        <v>54</v>
      </c>
      <c r="D26" s="36">
        <v>112724980.8</v>
      </c>
      <c r="E26" s="36">
        <v>15877012.43</v>
      </c>
      <c r="F26" s="37">
        <v>0.14080000000000001</v>
      </c>
    </row>
    <row r="27" spans="2:6" x14ac:dyDescent="0.25">
      <c r="B27" s="28" t="s">
        <v>55</v>
      </c>
      <c r="C27" s="28" t="s">
        <v>56</v>
      </c>
      <c r="D27" s="36">
        <v>3418087.55</v>
      </c>
      <c r="E27" s="36">
        <v>1333953.0900000001</v>
      </c>
      <c r="F27" s="37">
        <v>0.39029999999999998</v>
      </c>
    </row>
    <row r="28" spans="2:6" x14ac:dyDescent="0.25">
      <c r="B28" s="28" t="s">
        <v>57</v>
      </c>
      <c r="C28" s="28" t="s">
        <v>58</v>
      </c>
      <c r="D28" s="36">
        <v>51727576</v>
      </c>
      <c r="E28" s="36">
        <v>8091360.8899999997</v>
      </c>
      <c r="F28" s="37">
        <v>0.15640000000000001</v>
      </c>
    </row>
    <row r="29" spans="2:6" x14ac:dyDescent="0.25">
      <c r="B29" s="28" t="s">
        <v>59</v>
      </c>
      <c r="C29" s="28" t="s">
        <v>60</v>
      </c>
      <c r="D29" s="36">
        <v>6164956.4900000002</v>
      </c>
      <c r="E29" s="36">
        <v>1421049.3</v>
      </c>
      <c r="F29" s="37">
        <v>0.23050000000000001</v>
      </c>
    </row>
    <row r="30" spans="2:6" x14ac:dyDescent="0.25">
      <c r="B30" s="28" t="s">
        <v>61</v>
      </c>
      <c r="C30" s="28" t="s">
        <v>62</v>
      </c>
      <c r="D30" s="36">
        <v>39478086.5</v>
      </c>
      <c r="E30" s="36">
        <v>7346610.3600000003</v>
      </c>
      <c r="F30" s="37">
        <v>0.18609999999999999</v>
      </c>
    </row>
    <row r="31" spans="2:6" x14ac:dyDescent="0.25">
      <c r="B31" s="28" t="s">
        <v>63</v>
      </c>
      <c r="C31" s="28" t="s">
        <v>64</v>
      </c>
      <c r="D31" s="36">
        <v>11798208.35</v>
      </c>
      <c r="E31" s="36">
        <v>2749070.35</v>
      </c>
      <c r="F31" s="37">
        <v>0.23300000000000001</v>
      </c>
    </row>
    <row r="32" spans="2:6" x14ac:dyDescent="0.25">
      <c r="B32" s="28" t="s">
        <v>65</v>
      </c>
      <c r="C32" s="28" t="s">
        <v>66</v>
      </c>
      <c r="D32" s="36">
        <v>55292304.960000001</v>
      </c>
      <c r="E32" s="36">
        <v>5140629.4800000004</v>
      </c>
      <c r="F32" s="37">
        <v>9.2999999999999999E-2</v>
      </c>
    </row>
    <row r="33" spans="2:6" x14ac:dyDescent="0.25">
      <c r="B33" s="28" t="s">
        <v>67</v>
      </c>
      <c r="C33" s="28" t="s">
        <v>68</v>
      </c>
      <c r="D33" s="36">
        <v>2873808.44</v>
      </c>
      <c r="F33" s="5"/>
    </row>
    <row r="34" spans="2:6" x14ac:dyDescent="0.25">
      <c r="B34" s="28" t="s">
        <v>69</v>
      </c>
      <c r="C34" s="28" t="s">
        <v>70</v>
      </c>
      <c r="D34" s="36">
        <v>371563440.42000002</v>
      </c>
      <c r="E34" s="36">
        <v>56540080.399999999</v>
      </c>
      <c r="F34" s="37">
        <v>0.1522</v>
      </c>
    </row>
    <row r="35" spans="2:6" x14ac:dyDescent="0.25">
      <c r="B35" s="28" t="s">
        <v>71</v>
      </c>
      <c r="C35" s="28" t="s">
        <v>72</v>
      </c>
      <c r="D35" s="36">
        <v>29505970.530000001</v>
      </c>
      <c r="E35" s="36">
        <v>5532257.0999999996</v>
      </c>
      <c r="F35" s="37">
        <v>0.1875</v>
      </c>
    </row>
    <row r="36" spans="2:6" x14ac:dyDescent="0.25">
      <c r="B36" s="28" t="s">
        <v>73</v>
      </c>
      <c r="C36" s="28" t="s">
        <v>74</v>
      </c>
      <c r="D36" s="36">
        <v>25954522.879999999</v>
      </c>
      <c r="E36" s="36">
        <v>4876435.59</v>
      </c>
      <c r="F36" s="37">
        <v>0.18790000000000001</v>
      </c>
    </row>
    <row r="37" spans="2:6" x14ac:dyDescent="0.25">
      <c r="B37" s="28" t="s">
        <v>75</v>
      </c>
      <c r="C37" s="28" t="s">
        <v>76</v>
      </c>
      <c r="D37" s="36">
        <v>2441743.96</v>
      </c>
      <c r="E37" s="36">
        <v>708755.14</v>
      </c>
      <c r="F37" s="37">
        <v>0.2903</v>
      </c>
    </row>
    <row r="38" spans="2:6" x14ac:dyDescent="0.25">
      <c r="B38" s="28" t="s">
        <v>77</v>
      </c>
      <c r="C38" s="28" t="s">
        <v>78</v>
      </c>
      <c r="D38" s="36">
        <v>41661004.780000001</v>
      </c>
      <c r="E38" s="36">
        <v>7563613.29</v>
      </c>
      <c r="F38" s="37">
        <v>0.18160000000000001</v>
      </c>
    </row>
    <row r="39" spans="2:6" x14ac:dyDescent="0.25">
      <c r="B39" s="28" t="s">
        <v>79</v>
      </c>
      <c r="C39" s="28" t="s">
        <v>80</v>
      </c>
      <c r="D39" s="36">
        <v>390733301.58999997</v>
      </c>
      <c r="E39" s="36">
        <v>49480346.240000002</v>
      </c>
      <c r="F39" s="37">
        <v>0.12659999999999999</v>
      </c>
    </row>
    <row r="40" spans="2:6" x14ac:dyDescent="0.25">
      <c r="B40" s="28" t="s">
        <v>81</v>
      </c>
      <c r="C40" s="28" t="s">
        <v>82</v>
      </c>
      <c r="D40" s="36">
        <v>112571961.52</v>
      </c>
      <c r="E40" s="36">
        <v>15015782.73</v>
      </c>
      <c r="F40" s="37">
        <v>0.13339999999999999</v>
      </c>
    </row>
    <row r="41" spans="2:6" x14ac:dyDescent="0.25">
      <c r="B41" s="28" t="s">
        <v>83</v>
      </c>
      <c r="C41" s="28" t="s">
        <v>84</v>
      </c>
      <c r="D41" s="36">
        <v>200800763.49000001</v>
      </c>
      <c r="E41" s="36">
        <v>29968279.280000001</v>
      </c>
      <c r="F41" s="37">
        <v>0.1492</v>
      </c>
    </row>
    <row r="42" spans="2:6" x14ac:dyDescent="0.25">
      <c r="B42" s="28" t="s">
        <v>85</v>
      </c>
      <c r="C42" s="28" t="s">
        <v>86</v>
      </c>
      <c r="D42" s="36">
        <v>58477116.170000002</v>
      </c>
      <c r="E42" s="36">
        <v>9759064.25</v>
      </c>
      <c r="F42" s="37">
        <v>0.16689999999999999</v>
      </c>
    </row>
    <row r="43" spans="2:6" x14ac:dyDescent="0.25">
      <c r="B43" s="28" t="s">
        <v>87</v>
      </c>
      <c r="C43" s="28" t="s">
        <v>88</v>
      </c>
      <c r="D43" s="36">
        <v>1340886.25</v>
      </c>
      <c r="E43" s="36">
        <v>765122.34</v>
      </c>
      <c r="F43" s="37">
        <v>0.5706</v>
      </c>
    </row>
    <row r="44" spans="2:6" x14ac:dyDescent="0.25">
      <c r="B44" s="28" t="s">
        <v>89</v>
      </c>
      <c r="C44" s="28" t="s">
        <v>90</v>
      </c>
      <c r="D44" s="36">
        <v>6525811.5800000001</v>
      </c>
      <c r="E44" s="36">
        <v>1539280.29</v>
      </c>
      <c r="F44" s="37">
        <v>0.2359</v>
      </c>
    </row>
    <row r="45" spans="2:6" x14ac:dyDescent="0.25">
      <c r="B45" s="28" t="s">
        <v>91</v>
      </c>
      <c r="C45" s="28" t="s">
        <v>92</v>
      </c>
      <c r="D45" s="36">
        <v>9149135.9700000007</v>
      </c>
      <c r="E45" s="36">
        <v>328796.46999999997</v>
      </c>
      <c r="F45" s="37">
        <v>3.5900000000000001E-2</v>
      </c>
    </row>
    <row r="46" spans="2:6" x14ac:dyDescent="0.25">
      <c r="B46" s="28" t="s">
        <v>93</v>
      </c>
      <c r="C46" s="28" t="s">
        <v>94</v>
      </c>
      <c r="D46" s="36">
        <v>99987618.129999995</v>
      </c>
      <c r="E46" s="36">
        <v>16917336.109999999</v>
      </c>
      <c r="F46" s="37">
        <v>0.16919999999999999</v>
      </c>
    </row>
    <row r="47" spans="2:6" x14ac:dyDescent="0.25">
      <c r="B47" s="28" t="s">
        <v>95</v>
      </c>
      <c r="C47" s="28" t="s">
        <v>96</v>
      </c>
      <c r="D47" s="36">
        <v>10373202.43</v>
      </c>
      <c r="E47" s="36">
        <v>1854563.16</v>
      </c>
      <c r="F47" s="37">
        <v>0.17879999999999999</v>
      </c>
    </row>
    <row r="48" spans="2:6" x14ac:dyDescent="0.25">
      <c r="B48" s="28" t="s">
        <v>97</v>
      </c>
      <c r="C48" s="28" t="s">
        <v>98</v>
      </c>
      <c r="D48" s="36">
        <v>20476446.079999998</v>
      </c>
      <c r="E48" s="36">
        <v>3620324.78</v>
      </c>
      <c r="F48" s="37">
        <v>0.17680000000000001</v>
      </c>
    </row>
    <row r="49" spans="2:6" x14ac:dyDescent="0.25">
      <c r="B49" s="28" t="s">
        <v>99</v>
      </c>
      <c r="C49" s="28" t="s">
        <v>100</v>
      </c>
      <c r="D49" s="36">
        <v>16556475.33</v>
      </c>
      <c r="E49" s="36">
        <v>3332099.76</v>
      </c>
      <c r="F49" s="37">
        <v>0.20130000000000001</v>
      </c>
    </row>
    <row r="50" spans="2:6" x14ac:dyDescent="0.25">
      <c r="B50" s="28" t="s">
        <v>101</v>
      </c>
      <c r="C50" s="28" t="s">
        <v>102</v>
      </c>
      <c r="D50" s="36">
        <v>42064279.490000002</v>
      </c>
      <c r="E50" s="36">
        <v>5760065.4500000002</v>
      </c>
      <c r="F50" s="37">
        <v>0.13689999999999999</v>
      </c>
    </row>
    <row r="51" spans="2:6" x14ac:dyDescent="0.25">
      <c r="B51" s="28" t="s">
        <v>103</v>
      </c>
      <c r="C51" s="28" t="s">
        <v>104</v>
      </c>
      <c r="D51" s="36">
        <v>77597517.390000001</v>
      </c>
      <c r="E51" s="36">
        <v>12861011.060000001</v>
      </c>
      <c r="F51" s="37">
        <v>0.16569999999999999</v>
      </c>
    </row>
    <row r="52" spans="2:6" x14ac:dyDescent="0.25">
      <c r="B52" s="28" t="s">
        <v>105</v>
      </c>
      <c r="C52" s="28" t="s">
        <v>106</v>
      </c>
      <c r="D52" s="36">
        <v>3273838.37</v>
      </c>
      <c r="E52" s="36">
        <v>791645.44</v>
      </c>
      <c r="F52" s="37">
        <v>0.24179999999999999</v>
      </c>
    </row>
    <row r="53" spans="2:6" x14ac:dyDescent="0.25">
      <c r="B53" s="28" t="s">
        <v>107</v>
      </c>
      <c r="C53" s="28" t="s">
        <v>108</v>
      </c>
      <c r="D53" s="36">
        <v>11148810.890000001</v>
      </c>
      <c r="E53" s="36">
        <v>2739879.35</v>
      </c>
      <c r="F53" s="37">
        <v>0.24579999999999999</v>
      </c>
    </row>
    <row r="54" spans="2:6" x14ac:dyDescent="0.25">
      <c r="B54" s="28" t="s">
        <v>109</v>
      </c>
      <c r="C54" s="28" t="s">
        <v>110</v>
      </c>
      <c r="D54" s="36">
        <v>646532.04</v>
      </c>
      <c r="E54" s="36">
        <v>358379.5</v>
      </c>
      <c r="F54" s="37">
        <v>0.55430000000000001</v>
      </c>
    </row>
    <row r="55" spans="2:6" x14ac:dyDescent="0.25">
      <c r="B55" s="28" t="s">
        <v>111</v>
      </c>
      <c r="C55" s="28" t="s">
        <v>112</v>
      </c>
      <c r="D55" s="36">
        <v>90164371.569999993</v>
      </c>
      <c r="E55" s="36">
        <v>12735880.800000001</v>
      </c>
      <c r="F55" s="37">
        <v>0.14130000000000001</v>
      </c>
    </row>
    <row r="56" spans="2:6" x14ac:dyDescent="0.25">
      <c r="B56" s="28" t="s">
        <v>113</v>
      </c>
      <c r="C56" s="28" t="s">
        <v>114</v>
      </c>
      <c r="D56" s="36">
        <v>2617678.5</v>
      </c>
      <c r="E56" s="36">
        <v>820820.27</v>
      </c>
      <c r="F56" s="37">
        <v>0.31359999999999999</v>
      </c>
    </row>
    <row r="57" spans="2:6" x14ac:dyDescent="0.25">
      <c r="B57" s="28" t="s">
        <v>115</v>
      </c>
      <c r="C57" s="28" t="s">
        <v>116</v>
      </c>
      <c r="D57" s="36">
        <v>4752257.0199999996</v>
      </c>
      <c r="E57" s="36">
        <v>1272603.3</v>
      </c>
      <c r="F57" s="37">
        <v>0.26779999999999998</v>
      </c>
    </row>
    <row r="58" spans="2:6" x14ac:dyDescent="0.25">
      <c r="B58" s="28" t="s">
        <v>117</v>
      </c>
      <c r="C58" s="28" t="s">
        <v>118</v>
      </c>
      <c r="D58" s="36">
        <v>1375887.91</v>
      </c>
      <c r="E58" s="36">
        <v>423445.45</v>
      </c>
      <c r="F58" s="37">
        <v>0.30780000000000002</v>
      </c>
    </row>
    <row r="59" spans="2:6" x14ac:dyDescent="0.25">
      <c r="B59" s="28" t="s">
        <v>119</v>
      </c>
      <c r="C59" s="28" t="s">
        <v>120</v>
      </c>
      <c r="D59" s="36">
        <v>4252679.97</v>
      </c>
      <c r="E59" s="36">
        <v>1448944.41</v>
      </c>
      <c r="F59" s="37">
        <v>0.3407</v>
      </c>
    </row>
    <row r="60" spans="2:6" x14ac:dyDescent="0.25">
      <c r="B60" s="28" t="s">
        <v>121</v>
      </c>
      <c r="C60" s="28" t="s">
        <v>122</v>
      </c>
      <c r="D60" s="36">
        <v>1092365.9099999999</v>
      </c>
      <c r="E60" s="36">
        <v>299612.11</v>
      </c>
      <c r="F60" s="37">
        <v>0.27429999999999999</v>
      </c>
    </row>
    <row r="61" spans="2:6" x14ac:dyDescent="0.25">
      <c r="B61" s="28" t="s">
        <v>123</v>
      </c>
      <c r="C61" s="28" t="s">
        <v>124</v>
      </c>
      <c r="D61" s="36">
        <v>5083159.37</v>
      </c>
      <c r="E61" s="36">
        <v>2387377.86</v>
      </c>
      <c r="F61" s="37">
        <v>0.46970000000000001</v>
      </c>
    </row>
    <row r="62" spans="2:6" x14ac:dyDescent="0.25">
      <c r="B62" s="28" t="s">
        <v>125</v>
      </c>
      <c r="C62" s="28" t="s">
        <v>126</v>
      </c>
      <c r="D62" s="36">
        <v>7932769.9400000004</v>
      </c>
      <c r="E62" s="36">
        <v>3216521.32</v>
      </c>
      <c r="F62" s="37">
        <v>0.40550000000000003</v>
      </c>
    </row>
    <row r="63" spans="2:6" x14ac:dyDescent="0.25">
      <c r="B63" s="28" t="s">
        <v>127</v>
      </c>
      <c r="C63" s="28" t="s">
        <v>128</v>
      </c>
      <c r="D63" s="36">
        <v>299401287.42000002</v>
      </c>
      <c r="E63" s="36">
        <v>35679178.490000002</v>
      </c>
      <c r="F63" s="37">
        <v>0.1192</v>
      </c>
    </row>
    <row r="64" spans="2:6" x14ac:dyDescent="0.25">
      <c r="B64" s="28" t="s">
        <v>129</v>
      </c>
      <c r="C64" s="28" t="s">
        <v>130</v>
      </c>
      <c r="D64" s="36">
        <v>32027494.030000001</v>
      </c>
      <c r="E64" s="36">
        <v>5032762.99</v>
      </c>
      <c r="F64" s="37">
        <v>0.15709999999999999</v>
      </c>
    </row>
    <row r="65" spans="2:6" x14ac:dyDescent="0.25">
      <c r="B65" s="28" t="s">
        <v>131</v>
      </c>
      <c r="C65" s="28" t="s">
        <v>132</v>
      </c>
      <c r="D65" s="36">
        <v>482685.58</v>
      </c>
      <c r="E65" s="36">
        <v>133957.49</v>
      </c>
      <c r="F65" s="37">
        <v>0.27750000000000002</v>
      </c>
    </row>
    <row r="66" spans="2:6" x14ac:dyDescent="0.25">
      <c r="B66" s="28" t="s">
        <v>133</v>
      </c>
      <c r="C66" s="28" t="s">
        <v>134</v>
      </c>
      <c r="D66" s="36">
        <v>2244925.7200000002</v>
      </c>
      <c r="E66" s="36">
        <v>710324.89</v>
      </c>
      <c r="F66" s="37">
        <v>0.31640000000000001</v>
      </c>
    </row>
    <row r="67" spans="2:6" x14ac:dyDescent="0.25">
      <c r="B67" s="28" t="s">
        <v>135</v>
      </c>
      <c r="C67" s="28" t="s">
        <v>136</v>
      </c>
      <c r="D67" s="36">
        <v>5915390.6799999997</v>
      </c>
      <c r="E67" s="36">
        <v>1580356.41</v>
      </c>
      <c r="F67" s="37">
        <v>0.26719999999999999</v>
      </c>
    </row>
    <row r="68" spans="2:6" x14ac:dyDescent="0.25">
      <c r="B68" s="28" t="s">
        <v>137</v>
      </c>
      <c r="C68" s="28" t="s">
        <v>138</v>
      </c>
      <c r="D68" s="36">
        <v>42780634.219999999</v>
      </c>
      <c r="E68" s="36">
        <v>6409863.9100000001</v>
      </c>
      <c r="F68" s="37">
        <v>0.14979999999999999</v>
      </c>
    </row>
    <row r="69" spans="2:6" x14ac:dyDescent="0.25">
      <c r="B69" s="28" t="s">
        <v>139</v>
      </c>
      <c r="C69" s="28" t="s">
        <v>140</v>
      </c>
      <c r="D69" s="36">
        <v>51301922.780000001</v>
      </c>
      <c r="E69" s="36">
        <v>8393006.4499999993</v>
      </c>
      <c r="F69" s="37">
        <v>0.1636</v>
      </c>
    </row>
    <row r="70" spans="2:6" x14ac:dyDescent="0.25">
      <c r="B70" s="28" t="s">
        <v>141</v>
      </c>
      <c r="C70" s="28" t="s">
        <v>142</v>
      </c>
      <c r="D70" s="36">
        <v>14414253.279999999</v>
      </c>
      <c r="E70" s="36">
        <v>2802473.69</v>
      </c>
      <c r="F70" s="37">
        <v>0.19439999999999999</v>
      </c>
    </row>
    <row r="71" spans="2:6" x14ac:dyDescent="0.25">
      <c r="B71" s="28" t="s">
        <v>143</v>
      </c>
      <c r="C71" s="28" t="s">
        <v>144</v>
      </c>
      <c r="D71" s="36">
        <v>3771107.22</v>
      </c>
      <c r="E71" s="36">
        <v>834051.83</v>
      </c>
      <c r="F71" s="37">
        <v>0.22120000000000001</v>
      </c>
    </row>
    <row r="72" spans="2:6" x14ac:dyDescent="0.25">
      <c r="B72" s="28" t="s">
        <v>145</v>
      </c>
      <c r="C72" s="28" t="s">
        <v>146</v>
      </c>
      <c r="D72" s="36">
        <v>8874695.3699999992</v>
      </c>
      <c r="E72" s="36">
        <v>1985405.77</v>
      </c>
      <c r="F72" s="37">
        <v>0.22370000000000001</v>
      </c>
    </row>
    <row r="73" spans="2:6" x14ac:dyDescent="0.25">
      <c r="B73" s="28" t="s">
        <v>147</v>
      </c>
      <c r="C73" s="28" t="s">
        <v>148</v>
      </c>
      <c r="D73" s="36">
        <v>26133946.190000001</v>
      </c>
      <c r="E73" s="36">
        <v>4541939.4400000004</v>
      </c>
      <c r="F73" s="37">
        <v>0.17380000000000001</v>
      </c>
    </row>
    <row r="74" spans="2:6" x14ac:dyDescent="0.25">
      <c r="B74" s="28" t="s">
        <v>149</v>
      </c>
      <c r="C74" s="28" t="s">
        <v>150</v>
      </c>
      <c r="D74" s="36">
        <v>113750542.59</v>
      </c>
      <c r="E74" s="36">
        <v>14950811.17</v>
      </c>
      <c r="F74" s="37">
        <v>0.13139999999999999</v>
      </c>
    </row>
    <row r="75" spans="2:6" x14ac:dyDescent="0.25">
      <c r="B75" s="28" t="s">
        <v>151</v>
      </c>
      <c r="C75" s="28" t="s">
        <v>152</v>
      </c>
      <c r="D75" s="36">
        <v>41277926.799999997</v>
      </c>
      <c r="E75" s="36">
        <v>7344601.0300000003</v>
      </c>
      <c r="F75" s="37">
        <v>0.1779</v>
      </c>
    </row>
    <row r="76" spans="2:6" x14ac:dyDescent="0.25">
      <c r="B76" s="28" t="s">
        <v>153</v>
      </c>
      <c r="C76" s="28" t="s">
        <v>154</v>
      </c>
      <c r="D76" s="36">
        <v>2754563.4</v>
      </c>
      <c r="E76" s="36">
        <v>840381.56</v>
      </c>
      <c r="F76" s="37">
        <v>0.30509999999999998</v>
      </c>
    </row>
    <row r="77" spans="2:6" x14ac:dyDescent="0.25">
      <c r="B77" s="28" t="s">
        <v>155</v>
      </c>
      <c r="C77" s="28" t="s">
        <v>156</v>
      </c>
      <c r="D77" s="36">
        <v>11349582.27</v>
      </c>
      <c r="E77" s="36">
        <v>2594437.16</v>
      </c>
      <c r="F77" s="37">
        <v>0.2286</v>
      </c>
    </row>
    <row r="78" spans="2:6" x14ac:dyDescent="0.25">
      <c r="B78" s="28" t="s">
        <v>157</v>
      </c>
      <c r="C78" s="28" t="s">
        <v>158</v>
      </c>
      <c r="D78" s="36">
        <v>54209646.659999996</v>
      </c>
      <c r="E78" s="36">
        <v>8494542.6999999993</v>
      </c>
      <c r="F78" s="37">
        <v>0.15670000000000001</v>
      </c>
    </row>
    <row r="79" spans="2:6" x14ac:dyDescent="0.25">
      <c r="B79" s="28" t="s">
        <v>159</v>
      </c>
      <c r="C79" s="28" t="s">
        <v>160</v>
      </c>
      <c r="D79" s="36">
        <v>26804102.280000001</v>
      </c>
      <c r="E79" s="36">
        <v>5199163.04</v>
      </c>
      <c r="F79" s="37">
        <v>0.19400000000000001</v>
      </c>
    </row>
    <row r="80" spans="2:6" x14ac:dyDescent="0.25">
      <c r="B80" s="28" t="s">
        <v>161</v>
      </c>
      <c r="C80" s="28" t="s">
        <v>162</v>
      </c>
      <c r="D80" s="36">
        <v>11318079.199999999</v>
      </c>
      <c r="E80" s="36">
        <v>2198722.48</v>
      </c>
      <c r="F80" s="37">
        <v>0.1943</v>
      </c>
    </row>
    <row r="81" spans="2:6" x14ac:dyDescent="0.25">
      <c r="B81" s="28" t="s">
        <v>163</v>
      </c>
      <c r="C81" s="28" t="s">
        <v>164</v>
      </c>
      <c r="D81" s="36">
        <v>5490533.9500000002</v>
      </c>
      <c r="E81" s="36">
        <v>1161767.29</v>
      </c>
      <c r="F81" s="37">
        <v>0.21160000000000001</v>
      </c>
    </row>
    <row r="82" spans="2:6" x14ac:dyDescent="0.25">
      <c r="B82" s="28" t="s">
        <v>165</v>
      </c>
      <c r="C82" s="28" t="s">
        <v>166</v>
      </c>
      <c r="D82" s="36">
        <v>22000509.199999999</v>
      </c>
      <c r="E82" s="36">
        <v>3028369.78</v>
      </c>
      <c r="F82" s="37">
        <v>0.1376</v>
      </c>
    </row>
    <row r="83" spans="2:6" x14ac:dyDescent="0.25">
      <c r="B83" s="28" t="s">
        <v>167</v>
      </c>
      <c r="C83" s="28" t="s">
        <v>168</v>
      </c>
      <c r="D83" s="36">
        <v>25902887.59</v>
      </c>
      <c r="E83" s="36">
        <v>4153807.91</v>
      </c>
      <c r="F83" s="37">
        <v>0.16039999999999999</v>
      </c>
    </row>
    <row r="84" spans="2:6" x14ac:dyDescent="0.25">
      <c r="B84" s="28" t="s">
        <v>169</v>
      </c>
      <c r="C84" s="28" t="s">
        <v>170</v>
      </c>
      <c r="D84" s="36">
        <v>4787264.42</v>
      </c>
      <c r="E84" s="36">
        <v>1922374.72</v>
      </c>
      <c r="F84" s="37">
        <v>0.40160000000000001</v>
      </c>
    </row>
    <row r="85" spans="2:6" x14ac:dyDescent="0.25">
      <c r="B85" s="28" t="s">
        <v>171</v>
      </c>
      <c r="C85" s="28" t="s">
        <v>172</v>
      </c>
      <c r="D85" s="36">
        <v>4571162.95</v>
      </c>
      <c r="E85" s="36">
        <v>959329.11</v>
      </c>
      <c r="F85" s="37">
        <v>0.2099</v>
      </c>
    </row>
    <row r="86" spans="2:6" x14ac:dyDescent="0.25">
      <c r="B86" s="28" t="s">
        <v>173</v>
      </c>
      <c r="C86" s="28" t="s">
        <v>174</v>
      </c>
      <c r="D86" s="36">
        <v>2981839.94</v>
      </c>
      <c r="E86" s="36">
        <v>762812.13</v>
      </c>
      <c r="F86" s="37">
        <v>0.25580000000000003</v>
      </c>
    </row>
    <row r="87" spans="2:6" x14ac:dyDescent="0.25">
      <c r="B87" s="28" t="s">
        <v>175</v>
      </c>
      <c r="C87" s="28" t="s">
        <v>176</v>
      </c>
      <c r="D87" s="36">
        <v>1026267.47</v>
      </c>
      <c r="E87" s="36">
        <v>321037.31</v>
      </c>
      <c r="F87" s="37">
        <v>0.31280000000000002</v>
      </c>
    </row>
    <row r="88" spans="2:6" x14ac:dyDescent="0.25">
      <c r="B88" s="28" t="s">
        <v>177</v>
      </c>
      <c r="C88" s="28" t="s">
        <v>178</v>
      </c>
      <c r="D88" s="36">
        <v>3496586.26</v>
      </c>
      <c r="E88" s="36">
        <v>905668.32</v>
      </c>
      <c r="F88" s="37">
        <v>0.25900000000000001</v>
      </c>
    </row>
    <row r="89" spans="2:6" x14ac:dyDescent="0.25">
      <c r="B89" s="28" t="s">
        <v>179</v>
      </c>
      <c r="C89" s="28" t="s">
        <v>180</v>
      </c>
      <c r="D89" s="36">
        <v>10203100.59</v>
      </c>
      <c r="E89" s="36">
        <v>2187292.56</v>
      </c>
      <c r="F89" s="37">
        <v>0.21440000000000001</v>
      </c>
    </row>
    <row r="90" spans="2:6" x14ac:dyDescent="0.25">
      <c r="B90" s="28" t="s">
        <v>181</v>
      </c>
      <c r="C90" s="28" t="s">
        <v>182</v>
      </c>
      <c r="D90" s="36">
        <v>6506037.0499999998</v>
      </c>
      <c r="E90" s="36">
        <v>1604391.15</v>
      </c>
      <c r="F90" s="37">
        <v>0.24660000000000001</v>
      </c>
    </row>
    <row r="91" spans="2:6" x14ac:dyDescent="0.25">
      <c r="B91" s="28" t="s">
        <v>183</v>
      </c>
      <c r="C91" s="28" t="s">
        <v>184</v>
      </c>
      <c r="D91" s="36">
        <v>96418445.870000005</v>
      </c>
      <c r="E91" s="36">
        <v>14218392.15</v>
      </c>
      <c r="F91" s="37">
        <v>0.14749999999999999</v>
      </c>
    </row>
    <row r="92" spans="2:6" x14ac:dyDescent="0.25">
      <c r="B92" s="28" t="s">
        <v>185</v>
      </c>
      <c r="C92" s="28" t="s">
        <v>186</v>
      </c>
      <c r="D92" s="36">
        <v>15532925.92</v>
      </c>
      <c r="E92" s="36">
        <v>3355978.15</v>
      </c>
      <c r="F92" s="37">
        <v>0.21609999999999999</v>
      </c>
    </row>
    <row r="93" spans="2:6" x14ac:dyDescent="0.25">
      <c r="B93" s="28" t="s">
        <v>187</v>
      </c>
      <c r="C93" s="28" t="s">
        <v>188</v>
      </c>
      <c r="D93" s="36">
        <v>19192926.539999999</v>
      </c>
      <c r="E93" s="36">
        <v>3585749.99</v>
      </c>
      <c r="F93" s="37">
        <v>0.18679999999999999</v>
      </c>
    </row>
    <row r="94" spans="2:6" x14ac:dyDescent="0.25">
      <c r="B94" s="28" t="s">
        <v>189</v>
      </c>
      <c r="C94" s="28" t="s">
        <v>190</v>
      </c>
      <c r="D94" s="36">
        <v>931327.76</v>
      </c>
      <c r="E94" s="36">
        <v>542109.64</v>
      </c>
      <c r="F94" s="37">
        <v>0.58209999999999995</v>
      </c>
    </row>
    <row r="95" spans="2:6" x14ac:dyDescent="0.25">
      <c r="B95" s="28" t="s">
        <v>191</v>
      </c>
      <c r="C95" s="28" t="s">
        <v>192</v>
      </c>
      <c r="D95" s="36">
        <v>1394363.25</v>
      </c>
      <c r="E95" s="36">
        <v>525691.18999999994</v>
      </c>
      <c r="F95" s="37">
        <v>0.377</v>
      </c>
    </row>
    <row r="96" spans="2:6" x14ac:dyDescent="0.25">
      <c r="B96" s="28" t="s">
        <v>193</v>
      </c>
      <c r="C96" s="28" t="s">
        <v>194</v>
      </c>
      <c r="D96" s="36">
        <v>9088766.4700000007</v>
      </c>
      <c r="E96" s="36">
        <v>1741403.12</v>
      </c>
      <c r="F96" s="37">
        <v>0.19159999999999999</v>
      </c>
    </row>
    <row r="97" spans="2:6" x14ac:dyDescent="0.25">
      <c r="B97" s="28" t="s">
        <v>195</v>
      </c>
      <c r="C97" s="28" t="s">
        <v>196</v>
      </c>
      <c r="D97" s="36">
        <v>13159020.689999999</v>
      </c>
      <c r="E97" s="36">
        <v>3443049.46</v>
      </c>
      <c r="F97" s="37">
        <v>0.2616</v>
      </c>
    </row>
    <row r="98" spans="2:6" x14ac:dyDescent="0.25">
      <c r="B98" s="28" t="s">
        <v>197</v>
      </c>
      <c r="C98" s="28" t="s">
        <v>198</v>
      </c>
      <c r="D98" s="36">
        <v>19826174.609999999</v>
      </c>
      <c r="E98" s="36">
        <v>4308808.25</v>
      </c>
      <c r="F98" s="37">
        <v>0.21729999999999999</v>
      </c>
    </row>
    <row r="99" spans="2:6" x14ac:dyDescent="0.25">
      <c r="B99" s="28" t="s">
        <v>199</v>
      </c>
      <c r="C99" s="28" t="s">
        <v>200</v>
      </c>
      <c r="D99" s="36">
        <v>1038517012.76</v>
      </c>
      <c r="E99" s="36">
        <v>157338052.31999999</v>
      </c>
      <c r="F99" s="37">
        <v>0.1515</v>
      </c>
    </row>
    <row r="100" spans="2:6" x14ac:dyDescent="0.25">
      <c r="B100" s="28" t="s">
        <v>201</v>
      </c>
      <c r="C100" s="28" t="s">
        <v>202</v>
      </c>
      <c r="D100" s="36">
        <v>374155238.88999999</v>
      </c>
      <c r="E100" s="36">
        <v>54841763.090000004</v>
      </c>
      <c r="F100" s="37">
        <v>0.14660000000000001</v>
      </c>
    </row>
    <row r="101" spans="2:6" x14ac:dyDescent="0.25">
      <c r="B101" s="28" t="s">
        <v>203</v>
      </c>
      <c r="C101" s="28" t="s">
        <v>204</v>
      </c>
      <c r="D101" s="36">
        <v>69231302.739999995</v>
      </c>
      <c r="E101" s="36">
        <v>10778725.300000001</v>
      </c>
      <c r="F101" s="37">
        <v>0.15570000000000001</v>
      </c>
    </row>
    <row r="102" spans="2:6" x14ac:dyDescent="0.25">
      <c r="B102" s="28" t="s">
        <v>205</v>
      </c>
      <c r="C102" s="28" t="s">
        <v>206</v>
      </c>
      <c r="D102" s="36">
        <v>67534300.219999999</v>
      </c>
      <c r="E102" s="36">
        <v>11555854.98</v>
      </c>
      <c r="F102" s="37">
        <v>0.1711</v>
      </c>
    </row>
    <row r="103" spans="2:6" x14ac:dyDescent="0.25">
      <c r="B103" s="28" t="s">
        <v>207</v>
      </c>
      <c r="C103" s="28" t="s">
        <v>208</v>
      </c>
      <c r="D103" s="36">
        <v>347385361.06999999</v>
      </c>
      <c r="E103" s="36">
        <v>52907645.43</v>
      </c>
      <c r="F103" s="37">
        <v>0.15229999999999999</v>
      </c>
    </row>
    <row r="104" spans="2:6" x14ac:dyDescent="0.25">
      <c r="B104" s="28" t="s">
        <v>209</v>
      </c>
      <c r="C104" s="28" t="s">
        <v>210</v>
      </c>
      <c r="D104" s="36">
        <v>22155941.32</v>
      </c>
      <c r="E104" s="36">
        <v>5659090.7999999998</v>
      </c>
      <c r="F104" s="37">
        <v>0.25540000000000002</v>
      </c>
    </row>
    <row r="105" spans="2:6" x14ac:dyDescent="0.25">
      <c r="B105" s="28" t="s">
        <v>211</v>
      </c>
      <c r="C105" s="28" t="s">
        <v>212</v>
      </c>
      <c r="D105" s="36">
        <v>275673693.25999999</v>
      </c>
      <c r="E105" s="36">
        <v>33251939.280000001</v>
      </c>
      <c r="F105" s="37">
        <v>0.1206</v>
      </c>
    </row>
    <row r="106" spans="2:6" x14ac:dyDescent="0.25">
      <c r="B106" s="28" t="s">
        <v>213</v>
      </c>
      <c r="C106" s="28" t="s">
        <v>214</v>
      </c>
      <c r="D106" s="36">
        <v>2311561.5699999998</v>
      </c>
      <c r="E106" s="36">
        <v>621472.02</v>
      </c>
      <c r="F106" s="37">
        <v>0.26889999999999997</v>
      </c>
    </row>
    <row r="107" spans="2:6" x14ac:dyDescent="0.25">
      <c r="B107" s="28" t="s">
        <v>215</v>
      </c>
      <c r="C107" s="28" t="s">
        <v>216</v>
      </c>
      <c r="D107" s="36">
        <v>375813524.54000002</v>
      </c>
      <c r="E107" s="36">
        <v>50380149.630000003</v>
      </c>
      <c r="F107" s="37">
        <v>0.1341</v>
      </c>
    </row>
    <row r="108" spans="2:6" x14ac:dyDescent="0.25">
      <c r="B108" s="28" t="s">
        <v>217</v>
      </c>
      <c r="C108" s="28" t="s">
        <v>218</v>
      </c>
      <c r="D108" s="36">
        <v>47957755.369999997</v>
      </c>
      <c r="E108" s="36">
        <v>8466390.75</v>
      </c>
      <c r="F108" s="37">
        <v>0.17649999999999999</v>
      </c>
    </row>
    <row r="109" spans="2:6" x14ac:dyDescent="0.25">
      <c r="B109" s="28" t="s">
        <v>219</v>
      </c>
      <c r="C109" s="28" t="s">
        <v>220</v>
      </c>
      <c r="D109" s="36">
        <v>49176579.170000002</v>
      </c>
      <c r="E109" s="36">
        <v>10020599.699999999</v>
      </c>
      <c r="F109" s="37">
        <v>0.20380000000000001</v>
      </c>
    </row>
    <row r="110" spans="2:6" x14ac:dyDescent="0.25">
      <c r="B110" s="28" t="s">
        <v>221</v>
      </c>
      <c r="C110" s="28" t="s">
        <v>222</v>
      </c>
      <c r="D110" s="36">
        <v>315052279.72000003</v>
      </c>
      <c r="E110" s="36">
        <v>40378132.899999999</v>
      </c>
      <c r="F110" s="37">
        <v>0.12820000000000001</v>
      </c>
    </row>
    <row r="111" spans="2:6" x14ac:dyDescent="0.25">
      <c r="B111" s="28" t="s">
        <v>223</v>
      </c>
      <c r="C111" s="28" t="s">
        <v>224</v>
      </c>
      <c r="D111" s="36">
        <v>148048853.00999999</v>
      </c>
      <c r="E111" s="36">
        <v>24509664.280000001</v>
      </c>
      <c r="F111" s="37">
        <v>0.1656</v>
      </c>
    </row>
    <row r="112" spans="2:6" x14ac:dyDescent="0.25">
      <c r="B112" s="28" t="s">
        <v>225</v>
      </c>
      <c r="C112" s="28" t="s">
        <v>226</v>
      </c>
      <c r="D112" s="36">
        <v>113350314.58</v>
      </c>
      <c r="E112" s="36">
        <v>19509460.109999999</v>
      </c>
      <c r="F112" s="37">
        <v>0.1721</v>
      </c>
    </row>
    <row r="113" spans="2:6" x14ac:dyDescent="0.25">
      <c r="B113" s="28" t="s">
        <v>227</v>
      </c>
      <c r="C113" s="28" t="s">
        <v>228</v>
      </c>
      <c r="D113" s="36">
        <v>335680091.99000001</v>
      </c>
      <c r="E113" s="36">
        <v>47553868.200000003</v>
      </c>
      <c r="F113" s="37">
        <v>0.14169999999999999</v>
      </c>
    </row>
    <row r="114" spans="2:6" x14ac:dyDescent="0.25">
      <c r="B114" s="28" t="s">
        <v>229</v>
      </c>
      <c r="C114" s="28" t="s">
        <v>230</v>
      </c>
      <c r="D114" s="36">
        <v>158072476.81</v>
      </c>
      <c r="E114" s="36">
        <v>20761892.370000001</v>
      </c>
      <c r="F114" s="37">
        <v>0.1313</v>
      </c>
    </row>
    <row r="115" spans="2:6" x14ac:dyDescent="0.25">
      <c r="B115" s="28" t="s">
        <v>231</v>
      </c>
      <c r="C115" s="28" t="s">
        <v>232</v>
      </c>
      <c r="D115" s="36">
        <v>517772393.29000002</v>
      </c>
      <c r="E115" s="36">
        <v>63197070.310000002</v>
      </c>
      <c r="F115" s="37">
        <v>0.1221</v>
      </c>
    </row>
    <row r="116" spans="2:6" x14ac:dyDescent="0.25">
      <c r="B116" s="28" t="s">
        <v>233</v>
      </c>
      <c r="C116" s="28" t="s">
        <v>234</v>
      </c>
      <c r="D116" s="36">
        <v>471525796.33999997</v>
      </c>
      <c r="E116" s="36">
        <v>65455331.670000002</v>
      </c>
      <c r="F116" s="37">
        <v>0.13880000000000001</v>
      </c>
    </row>
    <row r="117" spans="2:6" x14ac:dyDescent="0.25">
      <c r="B117" s="28" t="s">
        <v>235</v>
      </c>
      <c r="C117" s="28" t="s">
        <v>236</v>
      </c>
      <c r="D117" s="36">
        <v>381196649</v>
      </c>
      <c r="E117" s="36">
        <v>50338803.399999999</v>
      </c>
      <c r="F117" s="37">
        <v>0.1321</v>
      </c>
    </row>
    <row r="118" spans="2:6" x14ac:dyDescent="0.25">
      <c r="B118" s="28" t="s">
        <v>237</v>
      </c>
      <c r="C118" s="28" t="s">
        <v>238</v>
      </c>
      <c r="D118" s="36">
        <v>3451319.88</v>
      </c>
      <c r="E118" s="36">
        <v>1407580.72</v>
      </c>
      <c r="F118" s="37">
        <v>0.4078</v>
      </c>
    </row>
    <row r="119" spans="2:6" x14ac:dyDescent="0.25">
      <c r="B119" s="28" t="s">
        <v>239</v>
      </c>
      <c r="C119" s="28" t="s">
        <v>240</v>
      </c>
      <c r="D119" s="36">
        <v>8521927.2599999998</v>
      </c>
      <c r="E119" s="36">
        <v>249395.57</v>
      </c>
      <c r="F119" s="37">
        <v>2.93E-2</v>
      </c>
    </row>
    <row r="120" spans="2:6" x14ac:dyDescent="0.25">
      <c r="B120" s="28" t="s">
        <v>241</v>
      </c>
      <c r="C120" s="28" t="s">
        <v>242</v>
      </c>
      <c r="D120" s="36">
        <v>9430713.8399999999</v>
      </c>
      <c r="E120" s="36">
        <v>2901653.83</v>
      </c>
      <c r="F120" s="37">
        <v>0.30769999999999997</v>
      </c>
    </row>
    <row r="121" spans="2:6" x14ac:dyDescent="0.25">
      <c r="B121" s="28" t="s">
        <v>243</v>
      </c>
      <c r="C121" s="28" t="s">
        <v>244</v>
      </c>
      <c r="D121" s="36">
        <v>6034351</v>
      </c>
      <c r="E121" s="36">
        <v>947376</v>
      </c>
      <c r="F121" s="37">
        <v>0.157</v>
      </c>
    </row>
    <row r="122" spans="2:6" x14ac:dyDescent="0.25">
      <c r="B122" s="28" t="s">
        <v>245</v>
      </c>
      <c r="C122" s="28" t="s">
        <v>246</v>
      </c>
      <c r="D122" s="36">
        <v>3272741.12</v>
      </c>
      <c r="E122" s="36">
        <v>2219936.35</v>
      </c>
      <c r="F122" s="37">
        <v>0.67830000000000001</v>
      </c>
    </row>
    <row r="123" spans="2:6" x14ac:dyDescent="0.25">
      <c r="B123" s="28" t="s">
        <v>247</v>
      </c>
      <c r="C123" s="28" t="s">
        <v>248</v>
      </c>
      <c r="D123" s="36">
        <v>7197715.8200000003</v>
      </c>
      <c r="E123" s="36">
        <v>2061713.69</v>
      </c>
      <c r="F123" s="37">
        <v>0.28639999999999999</v>
      </c>
    </row>
    <row r="124" spans="2:6" x14ac:dyDescent="0.25">
      <c r="B124" s="28" t="s">
        <v>249</v>
      </c>
      <c r="C124" s="28" t="s">
        <v>250</v>
      </c>
      <c r="D124" s="36">
        <v>5373896.6399999997</v>
      </c>
      <c r="E124" s="36">
        <v>1460924.21</v>
      </c>
      <c r="F124" s="37">
        <v>0.27189999999999998</v>
      </c>
    </row>
    <row r="125" spans="2:6" x14ac:dyDescent="0.25">
      <c r="B125" s="28" t="s">
        <v>251</v>
      </c>
      <c r="C125" s="28" t="s">
        <v>252</v>
      </c>
      <c r="D125" s="36">
        <v>2298010.88</v>
      </c>
      <c r="E125" s="36">
        <v>1534083.77</v>
      </c>
      <c r="F125" s="37">
        <v>0.66759999999999997</v>
      </c>
    </row>
    <row r="126" spans="2:6" x14ac:dyDescent="0.25">
      <c r="B126" s="28" t="s">
        <v>253</v>
      </c>
      <c r="C126" s="28" t="s">
        <v>254</v>
      </c>
      <c r="D126" s="36">
        <v>3449732.39</v>
      </c>
      <c r="E126" s="36">
        <v>1578255.53</v>
      </c>
      <c r="F126" s="37">
        <v>0.45750000000000002</v>
      </c>
    </row>
    <row r="127" spans="2:6" x14ac:dyDescent="0.25">
      <c r="B127" s="28" t="s">
        <v>255</v>
      </c>
      <c r="C127" s="28" t="s">
        <v>256</v>
      </c>
      <c r="D127" s="36">
        <v>87352710.569999993</v>
      </c>
      <c r="E127" s="36">
        <v>13779749.9</v>
      </c>
      <c r="F127" s="37">
        <v>0.15770000000000001</v>
      </c>
    </row>
    <row r="128" spans="2:6" x14ac:dyDescent="0.25">
      <c r="B128" s="28" t="s">
        <v>257</v>
      </c>
      <c r="C128" s="28" t="s">
        <v>258</v>
      </c>
      <c r="D128" s="36">
        <v>58310912.5</v>
      </c>
      <c r="E128" s="36">
        <v>10882873.25</v>
      </c>
      <c r="F128" s="37">
        <v>0.18659999999999999</v>
      </c>
    </row>
    <row r="129" spans="2:6" x14ac:dyDescent="0.25">
      <c r="B129" s="28" t="s">
        <v>259</v>
      </c>
      <c r="C129" s="28" t="s">
        <v>260</v>
      </c>
      <c r="D129" s="36">
        <v>89073250.120000005</v>
      </c>
      <c r="E129" s="36">
        <v>19443027.440000001</v>
      </c>
      <c r="F129" s="37">
        <v>0.21829999999999999</v>
      </c>
    </row>
    <row r="130" spans="2:6" x14ac:dyDescent="0.25">
      <c r="B130" s="28" t="s">
        <v>261</v>
      </c>
      <c r="C130" s="28" t="s">
        <v>262</v>
      </c>
      <c r="D130" s="36">
        <v>182030781.69999999</v>
      </c>
      <c r="E130" s="36">
        <v>24893110.989999998</v>
      </c>
      <c r="F130" s="37">
        <v>0.1368</v>
      </c>
    </row>
    <row r="131" spans="2:6" x14ac:dyDescent="0.25">
      <c r="B131" s="28" t="s">
        <v>263</v>
      </c>
      <c r="C131" s="28" t="s">
        <v>264</v>
      </c>
      <c r="D131" s="36">
        <v>164913045.99000001</v>
      </c>
      <c r="E131" s="36">
        <v>25178234.07</v>
      </c>
      <c r="F131" s="37">
        <v>0.1527</v>
      </c>
    </row>
    <row r="132" spans="2:6" x14ac:dyDescent="0.25">
      <c r="B132" s="28" t="s">
        <v>265</v>
      </c>
      <c r="C132" s="28" t="s">
        <v>266</v>
      </c>
      <c r="D132" s="36">
        <v>7416189.2599999998</v>
      </c>
      <c r="E132" s="36">
        <v>2396241.44</v>
      </c>
      <c r="F132" s="37">
        <v>0.3231</v>
      </c>
    </row>
    <row r="133" spans="2:6" x14ac:dyDescent="0.25">
      <c r="B133" s="28" t="s">
        <v>267</v>
      </c>
      <c r="C133" s="28" t="s">
        <v>268</v>
      </c>
      <c r="D133" s="36">
        <v>2920873.6</v>
      </c>
      <c r="F133" s="5"/>
    </row>
    <row r="134" spans="2:6" x14ac:dyDescent="0.25">
      <c r="B134" s="28" t="s">
        <v>269</v>
      </c>
      <c r="C134" s="28" t="s">
        <v>270</v>
      </c>
      <c r="D134" s="36">
        <v>579809</v>
      </c>
      <c r="E134" s="36">
        <v>300001.5</v>
      </c>
      <c r="F134" s="37">
        <v>0.51739999999999997</v>
      </c>
    </row>
    <row r="135" spans="2:6" x14ac:dyDescent="0.25">
      <c r="B135" s="28" t="s">
        <v>271</v>
      </c>
      <c r="C135" s="28" t="s">
        <v>272</v>
      </c>
      <c r="D135" s="36">
        <v>2226462.94</v>
      </c>
      <c r="E135" s="36">
        <v>946399.1</v>
      </c>
      <c r="F135" s="37">
        <v>0.42509999999999998</v>
      </c>
    </row>
    <row r="136" spans="2:6" x14ac:dyDescent="0.25">
      <c r="B136" s="28" t="s">
        <v>273</v>
      </c>
      <c r="C136" s="28" t="s">
        <v>274</v>
      </c>
      <c r="D136" s="36">
        <v>4796834.3499999996</v>
      </c>
      <c r="E136" s="36">
        <v>2623722.6</v>
      </c>
      <c r="F136" s="37">
        <v>0.54700000000000004</v>
      </c>
    </row>
    <row r="137" spans="2:6" x14ac:dyDescent="0.25">
      <c r="B137" s="28" t="s">
        <v>275</v>
      </c>
      <c r="C137" s="28" t="s">
        <v>276</v>
      </c>
      <c r="D137" s="36">
        <v>50035840.390000001</v>
      </c>
      <c r="E137" s="36">
        <v>7742815.8899999997</v>
      </c>
      <c r="F137" s="37">
        <v>0.1547</v>
      </c>
    </row>
    <row r="138" spans="2:6" x14ac:dyDescent="0.25">
      <c r="B138" s="28" t="s">
        <v>277</v>
      </c>
      <c r="C138" s="28" t="s">
        <v>278</v>
      </c>
      <c r="D138" s="36">
        <v>8176010.8399999999</v>
      </c>
      <c r="E138" s="36">
        <v>2220103.14</v>
      </c>
      <c r="F138" s="37">
        <v>0.27150000000000002</v>
      </c>
    </row>
    <row r="139" spans="2:6" x14ac:dyDescent="0.25">
      <c r="B139" s="28" t="s">
        <v>279</v>
      </c>
      <c r="C139" s="28" t="s">
        <v>280</v>
      </c>
      <c r="D139" s="36">
        <v>15338976.57</v>
      </c>
      <c r="E139" s="36">
        <v>3089964.27</v>
      </c>
      <c r="F139" s="37">
        <v>0.2014</v>
      </c>
    </row>
    <row r="140" spans="2:6" x14ac:dyDescent="0.25">
      <c r="B140" s="28" t="s">
        <v>281</v>
      </c>
      <c r="C140" s="28" t="s">
        <v>282</v>
      </c>
      <c r="D140" s="36">
        <v>2432755.42</v>
      </c>
      <c r="E140" s="36">
        <v>598702.5</v>
      </c>
      <c r="F140" s="37">
        <v>0.24610000000000001</v>
      </c>
    </row>
    <row r="141" spans="2:6" x14ac:dyDescent="0.25">
      <c r="B141" s="28" t="s">
        <v>283</v>
      </c>
      <c r="C141" s="28" t="s">
        <v>284</v>
      </c>
      <c r="D141" s="36">
        <v>2336519.37</v>
      </c>
      <c r="E141" s="36">
        <v>650492.18999999994</v>
      </c>
      <c r="F141" s="37">
        <v>0.27839999999999998</v>
      </c>
    </row>
    <row r="142" spans="2:6" x14ac:dyDescent="0.25">
      <c r="B142" s="28" t="s">
        <v>285</v>
      </c>
      <c r="C142" s="28" t="s">
        <v>286</v>
      </c>
      <c r="D142" s="36">
        <v>1390388.59</v>
      </c>
      <c r="E142" s="36">
        <v>410705.91</v>
      </c>
      <c r="F142" s="37">
        <v>0.2954</v>
      </c>
    </row>
    <row r="143" spans="2:6" x14ac:dyDescent="0.25">
      <c r="B143" s="28" t="s">
        <v>287</v>
      </c>
      <c r="C143" s="28" t="s">
        <v>288</v>
      </c>
      <c r="D143" s="36">
        <v>3617213.89</v>
      </c>
      <c r="E143" s="36">
        <v>1038464.91</v>
      </c>
      <c r="F143" s="37">
        <v>0.28710000000000002</v>
      </c>
    </row>
    <row r="144" spans="2:6" x14ac:dyDescent="0.25">
      <c r="B144" s="28" t="s">
        <v>289</v>
      </c>
      <c r="C144" s="28" t="s">
        <v>290</v>
      </c>
      <c r="D144" s="36">
        <v>2090453.6</v>
      </c>
      <c r="E144" s="36">
        <v>616063.31999999995</v>
      </c>
      <c r="F144" s="37">
        <v>0.29470000000000002</v>
      </c>
    </row>
    <row r="145" spans="2:6" x14ac:dyDescent="0.25">
      <c r="B145" s="28" t="s">
        <v>291</v>
      </c>
      <c r="C145" s="28" t="s">
        <v>292</v>
      </c>
      <c r="D145" s="36">
        <v>2294396.98</v>
      </c>
      <c r="E145" s="36">
        <v>788265.98</v>
      </c>
      <c r="F145" s="37">
        <v>0.34360000000000002</v>
      </c>
    </row>
    <row r="146" spans="2:6" x14ac:dyDescent="0.25">
      <c r="B146" s="28" t="s">
        <v>293</v>
      </c>
      <c r="C146" s="28" t="s">
        <v>294</v>
      </c>
      <c r="D146" s="36">
        <v>612336.28</v>
      </c>
      <c r="E146" s="36">
        <v>133480.67000000001</v>
      </c>
      <c r="F146" s="37">
        <v>0.218</v>
      </c>
    </row>
    <row r="147" spans="2:6" x14ac:dyDescent="0.25">
      <c r="B147" s="28" t="s">
        <v>295</v>
      </c>
      <c r="C147" s="28" t="s">
        <v>296</v>
      </c>
      <c r="D147" s="36">
        <v>39601315.850000001</v>
      </c>
      <c r="E147" s="36">
        <v>3063112.66</v>
      </c>
      <c r="F147" s="37">
        <v>7.7299999999999994E-2</v>
      </c>
    </row>
    <row r="148" spans="2:6" x14ac:dyDescent="0.25">
      <c r="B148" s="28" t="s">
        <v>297</v>
      </c>
      <c r="C148" s="28" t="s">
        <v>298</v>
      </c>
      <c r="D148" s="36">
        <v>18703564.920000002</v>
      </c>
      <c r="E148" s="36">
        <v>3593022.83</v>
      </c>
      <c r="F148" s="37">
        <v>0.19209999999999999</v>
      </c>
    </row>
    <row r="149" spans="2:6" x14ac:dyDescent="0.25">
      <c r="B149" s="28" t="s">
        <v>299</v>
      </c>
      <c r="C149" s="28" t="s">
        <v>300</v>
      </c>
      <c r="D149" s="36">
        <v>4092781.2</v>
      </c>
      <c r="E149" s="36">
        <v>910759.31</v>
      </c>
      <c r="F149" s="37">
        <v>0.2225</v>
      </c>
    </row>
    <row r="150" spans="2:6" x14ac:dyDescent="0.25">
      <c r="B150" s="28" t="s">
        <v>301</v>
      </c>
      <c r="C150" s="28" t="s">
        <v>302</v>
      </c>
      <c r="D150" s="36">
        <v>11491423.17</v>
      </c>
      <c r="E150" s="36">
        <v>2217423.7000000002</v>
      </c>
      <c r="F150" s="37">
        <v>0.193</v>
      </c>
    </row>
    <row r="151" spans="2:6" x14ac:dyDescent="0.25">
      <c r="B151" s="28" t="s">
        <v>303</v>
      </c>
      <c r="C151" s="28" t="s">
        <v>304</v>
      </c>
      <c r="D151" s="36">
        <v>924866.76</v>
      </c>
      <c r="E151" s="36">
        <v>328524.73</v>
      </c>
      <c r="F151" s="37">
        <v>0.35520000000000002</v>
      </c>
    </row>
    <row r="152" spans="2:6" x14ac:dyDescent="0.25">
      <c r="B152" s="28" t="s">
        <v>305</v>
      </c>
      <c r="C152" s="28" t="s">
        <v>306</v>
      </c>
      <c r="D152" s="36">
        <v>10265577.890000001</v>
      </c>
      <c r="E152" s="36">
        <v>1977500.49</v>
      </c>
      <c r="F152" s="37">
        <v>0.19259999999999999</v>
      </c>
    </row>
    <row r="153" spans="2:6" x14ac:dyDescent="0.25">
      <c r="B153" s="28" t="s">
        <v>307</v>
      </c>
      <c r="C153" s="28" t="s">
        <v>308</v>
      </c>
      <c r="D153" s="36">
        <v>7930069.79</v>
      </c>
      <c r="E153" s="36">
        <v>1575557.76</v>
      </c>
      <c r="F153" s="37">
        <v>0.19869999999999999</v>
      </c>
    </row>
    <row r="154" spans="2:6" x14ac:dyDescent="0.25">
      <c r="B154" s="28" t="s">
        <v>309</v>
      </c>
      <c r="C154" s="28" t="s">
        <v>310</v>
      </c>
      <c r="D154" s="36">
        <v>9340917.1199999992</v>
      </c>
      <c r="E154" s="36">
        <v>1818547.66</v>
      </c>
      <c r="F154" s="37">
        <v>0.19470000000000001</v>
      </c>
    </row>
    <row r="155" spans="2:6" x14ac:dyDescent="0.25">
      <c r="B155" s="28" t="s">
        <v>311</v>
      </c>
      <c r="C155" s="28" t="s">
        <v>312</v>
      </c>
      <c r="D155" s="36">
        <v>15646808.58</v>
      </c>
      <c r="E155" s="36">
        <v>2174446.11</v>
      </c>
      <c r="F155" s="37">
        <v>0.13900000000000001</v>
      </c>
    </row>
    <row r="156" spans="2:6" x14ac:dyDescent="0.25">
      <c r="B156" s="28" t="s">
        <v>313</v>
      </c>
      <c r="C156" s="28" t="s">
        <v>314</v>
      </c>
      <c r="D156" s="36">
        <v>4554925.93</v>
      </c>
      <c r="E156" s="36">
        <v>615551.32999999996</v>
      </c>
      <c r="F156" s="37">
        <v>0.1351</v>
      </c>
    </row>
    <row r="157" spans="2:6" x14ac:dyDescent="0.25">
      <c r="B157" s="28" t="s">
        <v>315</v>
      </c>
      <c r="C157" s="28" t="s">
        <v>316</v>
      </c>
      <c r="D157" s="36">
        <v>13124667.92</v>
      </c>
      <c r="E157" s="36">
        <v>2537208.67</v>
      </c>
      <c r="F157" s="37">
        <v>0.1933</v>
      </c>
    </row>
    <row r="158" spans="2:6" x14ac:dyDescent="0.25">
      <c r="B158" s="28" t="s">
        <v>317</v>
      </c>
      <c r="C158" s="28" t="s">
        <v>318</v>
      </c>
      <c r="D158" s="36">
        <v>13005479.189999999</v>
      </c>
      <c r="E158" s="36">
        <v>2339998.54</v>
      </c>
      <c r="F158" s="37">
        <v>0.1799</v>
      </c>
    </row>
    <row r="159" spans="2:6" x14ac:dyDescent="0.25">
      <c r="B159" s="28" t="s">
        <v>319</v>
      </c>
      <c r="C159" s="28" t="s">
        <v>320</v>
      </c>
      <c r="D159" s="36">
        <v>4989770.46</v>
      </c>
      <c r="E159" s="36">
        <v>1180822.07</v>
      </c>
      <c r="F159" s="37">
        <v>0.2366</v>
      </c>
    </row>
    <row r="160" spans="2:6" x14ac:dyDescent="0.25">
      <c r="B160" s="28" t="s">
        <v>321</v>
      </c>
      <c r="C160" s="28" t="s">
        <v>322</v>
      </c>
      <c r="D160" s="36">
        <v>49449325.759999998</v>
      </c>
      <c r="E160" s="36">
        <v>7056957.2800000003</v>
      </c>
      <c r="F160" s="37">
        <v>0.14269999999999999</v>
      </c>
    </row>
    <row r="161" spans="2:6" x14ac:dyDescent="0.25">
      <c r="B161" s="28" t="s">
        <v>323</v>
      </c>
      <c r="C161" s="28" t="s">
        <v>324</v>
      </c>
      <c r="D161" s="36">
        <v>6294239.3499999996</v>
      </c>
      <c r="E161" s="36">
        <v>1682565.65</v>
      </c>
      <c r="F161" s="37">
        <v>0.26729999999999998</v>
      </c>
    </row>
    <row r="162" spans="2:6" x14ac:dyDescent="0.25">
      <c r="B162" s="28" t="s">
        <v>325</v>
      </c>
      <c r="C162" s="28" t="s">
        <v>326</v>
      </c>
      <c r="D162" s="36">
        <v>53359388.82</v>
      </c>
      <c r="E162" s="36">
        <v>6989505.79</v>
      </c>
      <c r="F162" s="37">
        <v>0.13100000000000001</v>
      </c>
    </row>
    <row r="163" spans="2:6" x14ac:dyDescent="0.25">
      <c r="B163" s="28" t="s">
        <v>327</v>
      </c>
      <c r="C163" s="28" t="s">
        <v>328</v>
      </c>
      <c r="D163" s="36">
        <v>2264568.2999999998</v>
      </c>
      <c r="E163" s="36">
        <v>553206.42000000004</v>
      </c>
      <c r="F163" s="37">
        <v>0.24429999999999999</v>
      </c>
    </row>
    <row r="164" spans="2:6" x14ac:dyDescent="0.25">
      <c r="B164" s="28" t="s">
        <v>329</v>
      </c>
      <c r="C164" s="28" t="s">
        <v>330</v>
      </c>
      <c r="D164" s="36">
        <v>10107440.939999999</v>
      </c>
      <c r="E164" s="36">
        <v>2748147.72</v>
      </c>
      <c r="F164" s="37">
        <v>0.27189999999999998</v>
      </c>
    </row>
    <row r="165" spans="2:6" x14ac:dyDescent="0.25">
      <c r="B165" s="28" t="s">
        <v>331</v>
      </c>
      <c r="C165" s="28" t="s">
        <v>332</v>
      </c>
      <c r="D165" s="36">
        <v>2479934.42</v>
      </c>
      <c r="E165" s="36">
        <v>811057.22</v>
      </c>
      <c r="F165" s="37">
        <v>0.32700000000000001</v>
      </c>
    </row>
    <row r="166" spans="2:6" x14ac:dyDescent="0.25">
      <c r="B166" s="28" t="s">
        <v>333</v>
      </c>
      <c r="C166" s="28" t="s">
        <v>334</v>
      </c>
      <c r="D166" s="36">
        <v>2902553.61</v>
      </c>
      <c r="E166" s="36">
        <v>834756.3</v>
      </c>
      <c r="F166" s="37">
        <v>0.28760000000000002</v>
      </c>
    </row>
    <row r="167" spans="2:6" x14ac:dyDescent="0.25">
      <c r="B167" s="28" t="s">
        <v>335</v>
      </c>
      <c r="C167" s="28" t="s">
        <v>336</v>
      </c>
      <c r="D167" s="36">
        <v>4268491.57</v>
      </c>
      <c r="E167" s="36">
        <v>1081398.32</v>
      </c>
      <c r="F167" s="37">
        <v>0.25330000000000003</v>
      </c>
    </row>
    <row r="168" spans="2:6" x14ac:dyDescent="0.25">
      <c r="B168" s="28" t="s">
        <v>337</v>
      </c>
      <c r="C168" s="28" t="s">
        <v>338</v>
      </c>
      <c r="D168" s="36">
        <v>3658453.8</v>
      </c>
      <c r="E168" s="36">
        <v>1053727.93</v>
      </c>
      <c r="F168" s="37">
        <v>0.28799999999999998</v>
      </c>
    </row>
    <row r="169" spans="2:6" x14ac:dyDescent="0.25">
      <c r="B169" s="28" t="s">
        <v>339</v>
      </c>
      <c r="C169" s="28" t="s">
        <v>340</v>
      </c>
      <c r="D169" s="36">
        <v>3320063.98</v>
      </c>
      <c r="E169" s="36">
        <v>671107.44</v>
      </c>
      <c r="F169" s="37">
        <v>0.2021</v>
      </c>
    </row>
    <row r="170" spans="2:6" x14ac:dyDescent="0.25">
      <c r="B170" s="28" t="s">
        <v>341</v>
      </c>
      <c r="C170" s="28" t="s">
        <v>342</v>
      </c>
      <c r="D170" s="36">
        <v>9130388.6799999997</v>
      </c>
      <c r="E170" s="36">
        <v>1823483.13</v>
      </c>
      <c r="F170" s="37">
        <v>0.19969999999999999</v>
      </c>
    </row>
    <row r="171" spans="2:6" x14ac:dyDescent="0.25">
      <c r="B171" s="28" t="s">
        <v>343</v>
      </c>
      <c r="C171" s="28" t="s">
        <v>344</v>
      </c>
      <c r="D171" s="36">
        <v>3534635.23</v>
      </c>
      <c r="E171" s="36">
        <v>785616.67</v>
      </c>
      <c r="F171" s="37">
        <v>0.2223</v>
      </c>
    </row>
    <row r="172" spans="2:6" x14ac:dyDescent="0.25">
      <c r="B172" s="28" t="s">
        <v>345</v>
      </c>
      <c r="C172" s="28" t="s">
        <v>346</v>
      </c>
      <c r="D172" s="36">
        <v>3330833.11</v>
      </c>
      <c r="E172" s="36">
        <v>1017821.25</v>
      </c>
      <c r="F172" s="37">
        <v>0.30559999999999998</v>
      </c>
    </row>
    <row r="173" spans="2:6" x14ac:dyDescent="0.25">
      <c r="B173" s="28" t="s">
        <v>347</v>
      </c>
      <c r="C173" s="28" t="s">
        <v>348</v>
      </c>
      <c r="D173" s="36">
        <v>72299817.730000004</v>
      </c>
      <c r="E173" s="36">
        <v>10310486.220000001</v>
      </c>
      <c r="F173" s="37">
        <v>0.1426</v>
      </c>
    </row>
    <row r="174" spans="2:6" x14ac:dyDescent="0.25">
      <c r="B174" s="28" t="s">
        <v>349</v>
      </c>
      <c r="C174" s="28" t="s">
        <v>350</v>
      </c>
      <c r="D174" s="36">
        <v>11993874.960000001</v>
      </c>
      <c r="E174" s="36">
        <v>1224728.21</v>
      </c>
      <c r="F174" s="37">
        <v>0.1021</v>
      </c>
    </row>
    <row r="175" spans="2:6" x14ac:dyDescent="0.25">
      <c r="B175" s="28" t="s">
        <v>351</v>
      </c>
      <c r="C175" s="28" t="s">
        <v>352</v>
      </c>
      <c r="D175" s="36">
        <v>12000114.17</v>
      </c>
      <c r="E175" s="36">
        <v>2183908.3199999998</v>
      </c>
      <c r="F175" s="37">
        <v>0.182</v>
      </c>
    </row>
    <row r="176" spans="2:6" x14ac:dyDescent="0.25">
      <c r="B176" s="28" t="s">
        <v>353</v>
      </c>
      <c r="C176" s="28" t="s">
        <v>354</v>
      </c>
      <c r="D176" s="36">
        <v>37412576.07</v>
      </c>
      <c r="E176" s="36">
        <v>6220249.6299999999</v>
      </c>
      <c r="F176" s="37">
        <v>0.1663</v>
      </c>
    </row>
    <row r="177" spans="2:6" x14ac:dyDescent="0.25">
      <c r="B177" s="28" t="s">
        <v>355</v>
      </c>
      <c r="C177" s="28" t="s">
        <v>356</v>
      </c>
      <c r="D177" s="36">
        <v>7123603.1799999997</v>
      </c>
      <c r="E177" s="36">
        <v>1707390.47</v>
      </c>
      <c r="F177" s="37">
        <v>0.2397</v>
      </c>
    </row>
    <row r="178" spans="2:6" x14ac:dyDescent="0.25">
      <c r="B178" s="28" t="s">
        <v>357</v>
      </c>
      <c r="C178" s="28" t="s">
        <v>358</v>
      </c>
      <c r="D178" s="36">
        <v>4756448.13</v>
      </c>
      <c r="E178" s="36">
        <v>1125455.8700000001</v>
      </c>
      <c r="F178" s="37">
        <v>0.2366</v>
      </c>
    </row>
    <row r="179" spans="2:6" x14ac:dyDescent="0.25">
      <c r="B179" s="28" t="s">
        <v>359</v>
      </c>
      <c r="C179" s="28" t="s">
        <v>360</v>
      </c>
      <c r="D179" s="36">
        <v>82316692.620000005</v>
      </c>
      <c r="E179" s="36">
        <v>8982962.2599999998</v>
      </c>
      <c r="F179" s="37">
        <v>0.1091</v>
      </c>
    </row>
    <row r="180" spans="2:6" x14ac:dyDescent="0.25">
      <c r="B180" s="28" t="s">
        <v>361</v>
      </c>
      <c r="C180" s="28" t="s">
        <v>362</v>
      </c>
      <c r="D180" s="36">
        <v>17180585.73</v>
      </c>
      <c r="E180" s="36">
        <v>2905491.96</v>
      </c>
      <c r="F180" s="37">
        <v>0.1691</v>
      </c>
    </row>
    <row r="181" spans="2:6" x14ac:dyDescent="0.25">
      <c r="B181" s="28" t="s">
        <v>363</v>
      </c>
      <c r="C181" s="28" t="s">
        <v>364</v>
      </c>
      <c r="D181" s="36">
        <v>14485716.34</v>
      </c>
      <c r="E181" s="36">
        <v>3139599.38</v>
      </c>
      <c r="F181" s="37">
        <v>0.2167</v>
      </c>
    </row>
    <row r="182" spans="2:6" x14ac:dyDescent="0.25">
      <c r="B182" s="28" t="s">
        <v>365</v>
      </c>
      <c r="C182" s="28" t="s">
        <v>366</v>
      </c>
      <c r="D182" s="36">
        <v>4017955.04</v>
      </c>
      <c r="E182" s="36">
        <v>1324080.69</v>
      </c>
      <c r="F182" s="37">
        <v>0.32950000000000002</v>
      </c>
    </row>
    <row r="183" spans="2:6" x14ac:dyDescent="0.25">
      <c r="B183" s="28" t="s">
        <v>367</v>
      </c>
      <c r="C183" s="28" t="s">
        <v>368</v>
      </c>
      <c r="D183" s="36">
        <v>10956889.779999999</v>
      </c>
      <c r="E183" s="36">
        <v>2634816.96</v>
      </c>
      <c r="F183" s="37">
        <v>0.24049999999999999</v>
      </c>
    </row>
    <row r="184" spans="2:6" x14ac:dyDescent="0.25">
      <c r="B184" s="28" t="s">
        <v>369</v>
      </c>
      <c r="C184" s="28" t="s">
        <v>370</v>
      </c>
      <c r="D184" s="36">
        <v>16983374.43</v>
      </c>
      <c r="E184" s="36">
        <v>3376263.47</v>
      </c>
      <c r="F184" s="37">
        <v>0.1988</v>
      </c>
    </row>
    <row r="185" spans="2:6" x14ac:dyDescent="0.25">
      <c r="B185" s="28" t="s">
        <v>371</v>
      </c>
      <c r="C185" s="28" t="s">
        <v>372</v>
      </c>
      <c r="D185" s="36">
        <v>8376758.9299999997</v>
      </c>
      <c r="E185" s="36">
        <v>2646915.9300000002</v>
      </c>
      <c r="F185" s="37">
        <v>0.316</v>
      </c>
    </row>
    <row r="186" spans="2:6" x14ac:dyDescent="0.25">
      <c r="B186" s="28" t="s">
        <v>373</v>
      </c>
      <c r="C186" s="28" t="s">
        <v>374</v>
      </c>
      <c r="D186" s="36">
        <v>4073875.13</v>
      </c>
      <c r="F186" s="5"/>
    </row>
    <row r="187" spans="2:6" x14ac:dyDescent="0.25">
      <c r="B187" s="28" t="s">
        <v>375</v>
      </c>
      <c r="C187" s="28" t="s">
        <v>376</v>
      </c>
      <c r="D187" s="36">
        <v>17140259.5</v>
      </c>
      <c r="E187" s="36">
        <v>3959271.2</v>
      </c>
      <c r="F187" s="37">
        <v>0.23100000000000001</v>
      </c>
    </row>
    <row r="188" spans="2:6" x14ac:dyDescent="0.25">
      <c r="B188" s="28" t="s">
        <v>377</v>
      </c>
      <c r="C188" s="28" t="s">
        <v>378</v>
      </c>
      <c r="D188" s="36">
        <v>7920229.4299999997</v>
      </c>
      <c r="E188" s="36">
        <v>1588434.73</v>
      </c>
      <c r="F188" s="37">
        <v>0.2006</v>
      </c>
    </row>
    <row r="189" spans="2:6" x14ac:dyDescent="0.25">
      <c r="B189" s="28" t="s">
        <v>379</v>
      </c>
      <c r="C189" s="28" t="s">
        <v>380</v>
      </c>
      <c r="D189" s="36">
        <v>19770160.469999999</v>
      </c>
      <c r="E189" s="36">
        <v>2030183.89</v>
      </c>
      <c r="F189" s="37">
        <v>0.1027</v>
      </c>
    </row>
    <row r="190" spans="2:6" x14ac:dyDescent="0.25">
      <c r="B190" s="28" t="s">
        <v>381</v>
      </c>
      <c r="C190" s="28" t="s">
        <v>382</v>
      </c>
      <c r="D190" s="36">
        <v>5374495.2300000004</v>
      </c>
      <c r="E190" s="36">
        <v>1191105.8999999999</v>
      </c>
      <c r="F190" s="37">
        <v>0.22159999999999999</v>
      </c>
    </row>
    <row r="191" spans="2:6" x14ac:dyDescent="0.25">
      <c r="B191" s="28" t="s">
        <v>383</v>
      </c>
      <c r="C191" s="28" t="s">
        <v>384</v>
      </c>
      <c r="D191" s="36">
        <v>6174910.2300000004</v>
      </c>
      <c r="E191" s="36">
        <v>1181433.1100000001</v>
      </c>
      <c r="F191" s="37">
        <v>0.1913</v>
      </c>
    </row>
    <row r="192" spans="2:6" x14ac:dyDescent="0.25">
      <c r="B192" s="28" t="s">
        <v>385</v>
      </c>
      <c r="C192" s="28" t="s">
        <v>386</v>
      </c>
      <c r="D192" s="36">
        <v>1745732.03</v>
      </c>
      <c r="E192" s="36">
        <v>857694.08</v>
      </c>
      <c r="F192" s="37">
        <v>0.49130000000000001</v>
      </c>
    </row>
    <row r="193" spans="2:6" x14ac:dyDescent="0.25">
      <c r="B193" s="28" t="s">
        <v>387</v>
      </c>
      <c r="C193" s="28" t="s">
        <v>388</v>
      </c>
      <c r="D193" s="36">
        <v>16991897.68</v>
      </c>
      <c r="E193" s="36">
        <v>3586429.23</v>
      </c>
      <c r="F193" s="37">
        <v>0.21110000000000001</v>
      </c>
    </row>
    <row r="194" spans="2:6" x14ac:dyDescent="0.25">
      <c r="B194" s="28" t="s">
        <v>389</v>
      </c>
      <c r="C194" s="28" t="s">
        <v>390</v>
      </c>
      <c r="D194" s="36">
        <v>6501199.1399999997</v>
      </c>
      <c r="E194" s="36">
        <v>1532054.18</v>
      </c>
      <c r="F194" s="37">
        <v>0.23569999999999999</v>
      </c>
    </row>
    <row r="195" spans="2:6" x14ac:dyDescent="0.25">
      <c r="B195" s="28" t="s">
        <v>391</v>
      </c>
      <c r="C195" s="28" t="s">
        <v>392</v>
      </c>
      <c r="D195" s="36">
        <v>4760476.7</v>
      </c>
      <c r="E195" s="36">
        <v>1571090.41</v>
      </c>
      <c r="F195" s="37">
        <v>0.33</v>
      </c>
    </row>
    <row r="196" spans="2:6" x14ac:dyDescent="0.25">
      <c r="B196" s="28" t="s">
        <v>393</v>
      </c>
      <c r="C196" s="28" t="s">
        <v>394</v>
      </c>
      <c r="D196" s="36">
        <v>44648666.090000004</v>
      </c>
      <c r="E196" s="36">
        <v>7627652.7699999996</v>
      </c>
      <c r="F196" s="37">
        <v>0.17080000000000001</v>
      </c>
    </row>
    <row r="197" spans="2:6" x14ac:dyDescent="0.25">
      <c r="B197" s="28" t="s">
        <v>395</v>
      </c>
      <c r="C197" s="28" t="s">
        <v>396</v>
      </c>
      <c r="D197" s="36">
        <v>372196130.77999997</v>
      </c>
      <c r="E197" s="36">
        <v>58828536.899999999</v>
      </c>
      <c r="F197" s="37">
        <v>0.15809999999999999</v>
      </c>
    </row>
    <row r="198" spans="2:6" x14ac:dyDescent="0.25">
      <c r="B198" s="28" t="s">
        <v>397</v>
      </c>
      <c r="C198" s="28" t="s">
        <v>398</v>
      </c>
      <c r="D198" s="36">
        <v>502674686.44999999</v>
      </c>
      <c r="E198" s="36">
        <v>76900965.049999997</v>
      </c>
      <c r="F198" s="37">
        <v>0.153</v>
      </c>
    </row>
    <row r="199" spans="2:6" x14ac:dyDescent="0.25">
      <c r="B199" s="28" t="s">
        <v>399</v>
      </c>
      <c r="C199" s="28" t="s">
        <v>400</v>
      </c>
      <c r="D199" s="36">
        <v>2575230.5</v>
      </c>
      <c r="E199" s="36">
        <v>657671.06999999995</v>
      </c>
      <c r="F199" s="37">
        <v>0.25540000000000002</v>
      </c>
    </row>
    <row r="200" spans="2:6" x14ac:dyDescent="0.25">
      <c r="B200" s="28" t="s">
        <v>401</v>
      </c>
      <c r="C200" s="28" t="s">
        <v>402</v>
      </c>
      <c r="D200" s="36">
        <v>84732130.069999993</v>
      </c>
      <c r="E200" s="36">
        <v>13119373.369999999</v>
      </c>
      <c r="F200" s="37">
        <v>0.15479999999999999</v>
      </c>
    </row>
    <row r="201" spans="2:6" x14ac:dyDescent="0.25">
      <c r="B201" s="28" t="s">
        <v>403</v>
      </c>
      <c r="C201" s="28" t="s">
        <v>404</v>
      </c>
      <c r="D201" s="36">
        <v>167207415.65000001</v>
      </c>
      <c r="E201" s="36">
        <v>24638309.07</v>
      </c>
      <c r="F201" s="37">
        <v>0.1474</v>
      </c>
    </row>
    <row r="202" spans="2:6" x14ac:dyDescent="0.25">
      <c r="B202" s="28" t="s">
        <v>405</v>
      </c>
      <c r="C202" s="28" t="s">
        <v>406</v>
      </c>
      <c r="D202" s="36">
        <v>26031169.120000001</v>
      </c>
      <c r="E202" s="36">
        <v>4117220.96</v>
      </c>
      <c r="F202" s="37">
        <v>0.15820000000000001</v>
      </c>
    </row>
    <row r="203" spans="2:6" x14ac:dyDescent="0.25">
      <c r="B203" s="28" t="s">
        <v>407</v>
      </c>
      <c r="C203" s="28" t="s">
        <v>408</v>
      </c>
      <c r="D203" s="36">
        <v>42058571.469999999</v>
      </c>
      <c r="E203" s="36">
        <v>7543647.0800000001</v>
      </c>
      <c r="F203" s="37">
        <v>0.1794</v>
      </c>
    </row>
    <row r="204" spans="2:6" x14ac:dyDescent="0.25">
      <c r="B204" s="28" t="s">
        <v>409</v>
      </c>
      <c r="C204" s="28" t="s">
        <v>410</v>
      </c>
      <c r="D204" s="36">
        <v>237360044.62</v>
      </c>
      <c r="E204" s="36">
        <v>37526678.789999999</v>
      </c>
      <c r="F204" s="37">
        <v>0.15809999999999999</v>
      </c>
    </row>
    <row r="205" spans="2:6" x14ac:dyDescent="0.25">
      <c r="B205" s="28" t="s">
        <v>411</v>
      </c>
      <c r="C205" s="28" t="s">
        <v>412</v>
      </c>
      <c r="D205" s="36">
        <v>146603239.34</v>
      </c>
      <c r="E205" s="36">
        <v>24391093.710000001</v>
      </c>
      <c r="F205" s="37">
        <v>0.16639999999999999</v>
      </c>
    </row>
    <row r="206" spans="2:6" x14ac:dyDescent="0.25">
      <c r="B206" s="28" t="s">
        <v>413</v>
      </c>
      <c r="C206" s="28" t="s">
        <v>414</v>
      </c>
      <c r="D206" s="36">
        <v>127801334.94</v>
      </c>
      <c r="E206" s="36">
        <v>15096594.5</v>
      </c>
      <c r="F206" s="37">
        <v>0.1181</v>
      </c>
    </row>
    <row r="207" spans="2:6" x14ac:dyDescent="0.25">
      <c r="B207" s="28" t="s">
        <v>415</v>
      </c>
      <c r="C207" s="28" t="s">
        <v>416</v>
      </c>
      <c r="D207" s="36">
        <v>331869246.77999997</v>
      </c>
      <c r="E207" s="36">
        <v>51892232.469999999</v>
      </c>
      <c r="F207" s="37">
        <v>0.15640000000000001</v>
      </c>
    </row>
    <row r="208" spans="2:6" x14ac:dyDescent="0.25">
      <c r="B208" s="28" t="s">
        <v>417</v>
      </c>
      <c r="C208" s="28" t="s">
        <v>418</v>
      </c>
      <c r="D208" s="36">
        <v>30983298.399999999</v>
      </c>
      <c r="E208" s="36">
        <v>5115733.3600000003</v>
      </c>
      <c r="F208" s="37">
        <v>0.1651</v>
      </c>
    </row>
    <row r="209" spans="2:6" x14ac:dyDescent="0.25">
      <c r="B209" s="28" t="s">
        <v>419</v>
      </c>
      <c r="C209" s="28" t="s">
        <v>420</v>
      </c>
      <c r="D209" s="36">
        <v>66184511.170000002</v>
      </c>
      <c r="E209" s="36">
        <v>10259721.449999999</v>
      </c>
      <c r="F209" s="37">
        <v>0.155</v>
      </c>
    </row>
    <row r="210" spans="2:6" x14ac:dyDescent="0.25">
      <c r="B210" s="28" t="s">
        <v>421</v>
      </c>
      <c r="C210" s="28" t="s">
        <v>422</v>
      </c>
      <c r="D210" s="36">
        <v>65041127.600000001</v>
      </c>
      <c r="E210" s="36">
        <v>8775520.7100000009</v>
      </c>
      <c r="F210" s="37">
        <v>0.13489999999999999</v>
      </c>
    </row>
    <row r="211" spans="2:6" x14ac:dyDescent="0.25">
      <c r="B211" s="28" t="s">
        <v>423</v>
      </c>
      <c r="C211" s="28" t="s">
        <v>424</v>
      </c>
      <c r="D211" s="36">
        <v>11451882.939999999</v>
      </c>
      <c r="E211" s="36">
        <v>992511.56</v>
      </c>
      <c r="F211" s="37">
        <v>8.6699999999999999E-2</v>
      </c>
    </row>
    <row r="212" spans="2:6" x14ac:dyDescent="0.25">
      <c r="B212" s="28" t="s">
        <v>425</v>
      </c>
      <c r="C212" s="28" t="s">
        <v>426</v>
      </c>
      <c r="D212" s="36">
        <v>4106984.14</v>
      </c>
      <c r="E212" s="36">
        <v>1244642.8</v>
      </c>
      <c r="F212" s="37">
        <v>0.30309999999999998</v>
      </c>
    </row>
    <row r="213" spans="2:6" x14ac:dyDescent="0.25">
      <c r="B213" s="28" t="s">
        <v>427</v>
      </c>
      <c r="C213" s="28" t="s">
        <v>428</v>
      </c>
      <c r="D213" s="36">
        <v>2683197.7599999998</v>
      </c>
      <c r="E213" s="36">
        <v>1284499.83</v>
      </c>
      <c r="F213" s="37">
        <v>0.47870000000000001</v>
      </c>
    </row>
    <row r="214" spans="2:6" x14ac:dyDescent="0.25">
      <c r="B214" s="28" t="s">
        <v>429</v>
      </c>
      <c r="C214" s="28" t="s">
        <v>430</v>
      </c>
      <c r="D214" s="36">
        <v>240330.2</v>
      </c>
      <c r="E214" s="36">
        <v>181854.51</v>
      </c>
      <c r="F214" s="37">
        <v>0.75670000000000004</v>
      </c>
    </row>
    <row r="215" spans="2:6" x14ac:dyDescent="0.25">
      <c r="B215" s="28" t="s">
        <v>431</v>
      </c>
      <c r="C215" s="28" t="s">
        <v>432</v>
      </c>
      <c r="D215" s="36">
        <v>12521534.01</v>
      </c>
      <c r="E215" s="36">
        <v>3203406.46</v>
      </c>
      <c r="F215" s="37">
        <v>0.25580000000000003</v>
      </c>
    </row>
    <row r="216" spans="2:6" x14ac:dyDescent="0.25">
      <c r="B216" s="28" t="s">
        <v>433</v>
      </c>
      <c r="C216" s="28" t="s">
        <v>434</v>
      </c>
      <c r="D216" s="36">
        <v>5450539.7699999996</v>
      </c>
      <c r="E216" s="36">
        <v>1423303.29</v>
      </c>
      <c r="F216" s="37">
        <v>0.2611</v>
      </c>
    </row>
    <row r="217" spans="2:6" x14ac:dyDescent="0.25">
      <c r="B217" s="28" t="s">
        <v>435</v>
      </c>
      <c r="C217" s="28" t="s">
        <v>436</v>
      </c>
      <c r="D217" s="36">
        <v>14007952.57</v>
      </c>
      <c r="E217" s="36">
        <v>3067473.76</v>
      </c>
      <c r="F217" s="37">
        <v>0.219</v>
      </c>
    </row>
    <row r="218" spans="2:6" x14ac:dyDescent="0.25">
      <c r="B218" s="28" t="s">
        <v>437</v>
      </c>
      <c r="C218" s="28" t="s">
        <v>438</v>
      </c>
      <c r="D218" s="36">
        <v>10077684.32</v>
      </c>
      <c r="E218" s="36">
        <v>2327282.38</v>
      </c>
      <c r="F218" s="37">
        <v>0.23089999999999999</v>
      </c>
    </row>
    <row r="219" spans="2:6" x14ac:dyDescent="0.25">
      <c r="B219" s="28" t="s">
        <v>439</v>
      </c>
      <c r="C219" s="28" t="s">
        <v>440</v>
      </c>
      <c r="D219" s="36">
        <v>62328069.609999999</v>
      </c>
      <c r="E219" s="36">
        <v>7118281.2800000003</v>
      </c>
      <c r="F219" s="37">
        <v>0.1142</v>
      </c>
    </row>
    <row r="220" spans="2:6" x14ac:dyDescent="0.25">
      <c r="B220" s="28" t="s">
        <v>441</v>
      </c>
      <c r="C220" s="28" t="s">
        <v>442</v>
      </c>
      <c r="D220" s="36">
        <v>79664856.890000001</v>
      </c>
      <c r="E220" s="36">
        <v>10950680.52</v>
      </c>
      <c r="F220" s="37">
        <v>0.13750000000000001</v>
      </c>
    </row>
    <row r="221" spans="2:6" x14ac:dyDescent="0.25">
      <c r="B221" s="28" t="s">
        <v>443</v>
      </c>
      <c r="C221" s="28" t="s">
        <v>444</v>
      </c>
      <c r="D221" s="36">
        <v>42501919.960000001</v>
      </c>
      <c r="E221" s="36">
        <v>7669652.5199999996</v>
      </c>
      <c r="F221" s="37">
        <v>0.18049999999999999</v>
      </c>
    </row>
    <row r="222" spans="2:6" x14ac:dyDescent="0.25">
      <c r="B222" s="28" t="s">
        <v>445</v>
      </c>
      <c r="C222" s="28" t="s">
        <v>446</v>
      </c>
      <c r="D222" s="36">
        <v>11369537.76</v>
      </c>
      <c r="E222" s="36">
        <v>2401604.0499999998</v>
      </c>
      <c r="F222" s="37">
        <v>0.2112</v>
      </c>
    </row>
    <row r="223" spans="2:6" x14ac:dyDescent="0.25">
      <c r="B223" s="28" t="s">
        <v>447</v>
      </c>
      <c r="C223" s="28" t="s">
        <v>448</v>
      </c>
      <c r="D223" s="36">
        <v>7058833.5300000003</v>
      </c>
      <c r="E223" s="36">
        <v>1252890.1200000001</v>
      </c>
      <c r="F223" s="37">
        <v>0.17749999999999999</v>
      </c>
    </row>
    <row r="224" spans="2:6" x14ac:dyDescent="0.25">
      <c r="B224" s="28" t="s">
        <v>449</v>
      </c>
      <c r="C224" s="28" t="s">
        <v>450</v>
      </c>
      <c r="D224" s="36">
        <v>125402090.19</v>
      </c>
      <c r="E224" s="36">
        <v>15638609.15</v>
      </c>
      <c r="F224" s="37">
        <v>0.12470000000000001</v>
      </c>
    </row>
    <row r="225" spans="2:6" x14ac:dyDescent="0.25">
      <c r="B225" s="28" t="s">
        <v>451</v>
      </c>
      <c r="C225" s="28" t="s">
        <v>452</v>
      </c>
      <c r="D225" s="36">
        <v>1662376.92</v>
      </c>
      <c r="E225" s="36">
        <v>430981.09</v>
      </c>
      <c r="F225" s="37">
        <v>0.25929999999999997</v>
      </c>
    </row>
    <row r="226" spans="2:6" x14ac:dyDescent="0.25">
      <c r="B226" s="28" t="s">
        <v>453</v>
      </c>
      <c r="C226" s="28" t="s">
        <v>454</v>
      </c>
      <c r="D226" s="36">
        <v>1082043.52</v>
      </c>
      <c r="E226" s="36">
        <v>304429.48</v>
      </c>
      <c r="F226" s="37">
        <v>0.28129999999999999</v>
      </c>
    </row>
    <row r="227" spans="2:6" x14ac:dyDescent="0.25">
      <c r="B227" s="28" t="s">
        <v>455</v>
      </c>
      <c r="C227" s="28" t="s">
        <v>456</v>
      </c>
      <c r="D227" s="36">
        <v>1994353.64</v>
      </c>
      <c r="E227" s="36">
        <v>484710.19</v>
      </c>
      <c r="F227" s="37">
        <v>0.24299999999999999</v>
      </c>
    </row>
    <row r="228" spans="2:6" x14ac:dyDescent="0.25">
      <c r="B228" s="28" t="s">
        <v>457</v>
      </c>
      <c r="C228" s="28" t="s">
        <v>458</v>
      </c>
      <c r="D228" s="36">
        <v>13133592.84</v>
      </c>
      <c r="E228" s="36">
        <v>2604038.39</v>
      </c>
      <c r="F228" s="37">
        <v>0.1983</v>
      </c>
    </row>
    <row r="229" spans="2:6" x14ac:dyDescent="0.25">
      <c r="B229" s="28" t="s">
        <v>459</v>
      </c>
      <c r="C229" s="28" t="s">
        <v>460</v>
      </c>
      <c r="D229" s="36">
        <v>369462173.95999998</v>
      </c>
      <c r="E229" s="36">
        <v>45536678.780000001</v>
      </c>
      <c r="F229" s="37">
        <v>0.12330000000000001</v>
      </c>
    </row>
    <row r="230" spans="2:6" x14ac:dyDescent="0.25">
      <c r="B230" s="28" t="s">
        <v>461</v>
      </c>
      <c r="C230" s="28" t="s">
        <v>462</v>
      </c>
      <c r="D230" s="36">
        <v>159844339.87</v>
      </c>
      <c r="E230" s="36">
        <v>21950703.390000001</v>
      </c>
      <c r="F230" s="37">
        <v>0.13730000000000001</v>
      </c>
    </row>
    <row r="231" spans="2:6" x14ac:dyDescent="0.25">
      <c r="B231" s="28" t="s">
        <v>463</v>
      </c>
      <c r="C231" s="28" t="s">
        <v>464</v>
      </c>
      <c r="D231" s="36">
        <v>286489039.66000003</v>
      </c>
      <c r="E231" s="36">
        <v>31869129.02</v>
      </c>
      <c r="F231" s="37">
        <v>0.11119999999999999</v>
      </c>
    </row>
    <row r="232" spans="2:6" x14ac:dyDescent="0.25">
      <c r="B232" s="28" t="s">
        <v>465</v>
      </c>
      <c r="C232" s="28" t="s">
        <v>466</v>
      </c>
      <c r="D232" s="36">
        <v>370105775.37</v>
      </c>
      <c r="E232" s="36">
        <v>43051519.369999997</v>
      </c>
      <c r="F232" s="37">
        <v>0.1163</v>
      </c>
    </row>
    <row r="233" spans="2:6" x14ac:dyDescent="0.25">
      <c r="B233" s="28" t="s">
        <v>467</v>
      </c>
      <c r="C233" s="28" t="s">
        <v>468</v>
      </c>
      <c r="D233" s="36">
        <v>89300701.950000003</v>
      </c>
      <c r="E233" s="36">
        <v>12168305.880000001</v>
      </c>
      <c r="F233" s="37">
        <v>0.1363</v>
      </c>
    </row>
    <row r="234" spans="2:6" x14ac:dyDescent="0.25">
      <c r="B234" s="28" t="s">
        <v>469</v>
      </c>
      <c r="C234" s="28" t="s">
        <v>470</v>
      </c>
      <c r="D234" s="36">
        <v>168675931.24000001</v>
      </c>
      <c r="E234" s="36">
        <v>23714011.899999999</v>
      </c>
      <c r="F234" s="37">
        <v>0.1406</v>
      </c>
    </row>
    <row r="235" spans="2:6" x14ac:dyDescent="0.25">
      <c r="B235" s="28" t="s">
        <v>471</v>
      </c>
      <c r="C235" s="28" t="s">
        <v>472</v>
      </c>
      <c r="D235" s="36">
        <v>727852.89</v>
      </c>
      <c r="E235" s="36">
        <v>333232.13</v>
      </c>
      <c r="F235" s="37">
        <v>0.45779999999999998</v>
      </c>
    </row>
    <row r="236" spans="2:6" x14ac:dyDescent="0.25">
      <c r="B236" s="28" t="s">
        <v>473</v>
      </c>
      <c r="C236" s="28" t="s">
        <v>474</v>
      </c>
      <c r="D236" s="36">
        <v>95543272.719999999</v>
      </c>
      <c r="E236" s="36">
        <v>16243833.85</v>
      </c>
      <c r="F236" s="37">
        <v>0.17</v>
      </c>
    </row>
    <row r="237" spans="2:6" x14ac:dyDescent="0.25">
      <c r="B237" s="28" t="s">
        <v>475</v>
      </c>
      <c r="C237" s="28" t="s">
        <v>476</v>
      </c>
      <c r="D237" s="36">
        <v>163974204.55000001</v>
      </c>
      <c r="E237" s="36">
        <v>25706698.120000001</v>
      </c>
      <c r="F237" s="37">
        <v>0.15679999999999999</v>
      </c>
    </row>
    <row r="238" spans="2:6" x14ac:dyDescent="0.25">
      <c r="B238" s="28" t="s">
        <v>477</v>
      </c>
      <c r="C238" s="28" t="s">
        <v>478</v>
      </c>
      <c r="D238" s="36">
        <v>43921473.140000001</v>
      </c>
      <c r="E238" s="36">
        <v>6989365.21</v>
      </c>
      <c r="F238" s="37">
        <v>0.15909999999999999</v>
      </c>
    </row>
    <row r="239" spans="2:6" x14ac:dyDescent="0.25">
      <c r="B239" s="28" t="s">
        <v>479</v>
      </c>
      <c r="C239" s="28" t="s">
        <v>480</v>
      </c>
      <c r="D239" s="36">
        <v>36477790.729999997</v>
      </c>
      <c r="E239" s="36">
        <v>6208410.7300000004</v>
      </c>
      <c r="F239" s="37">
        <v>0.17019999999999999</v>
      </c>
    </row>
    <row r="240" spans="2:6" x14ac:dyDescent="0.25">
      <c r="B240" s="28" t="s">
        <v>481</v>
      </c>
      <c r="C240" s="28" t="s">
        <v>482</v>
      </c>
      <c r="D240" s="36">
        <v>8776588.4700000007</v>
      </c>
      <c r="E240" s="36">
        <v>1643273.14</v>
      </c>
      <c r="F240" s="37">
        <v>0.18720000000000001</v>
      </c>
    </row>
    <row r="241" spans="2:6" x14ac:dyDescent="0.25">
      <c r="B241" s="28" t="s">
        <v>483</v>
      </c>
      <c r="C241" s="28" t="s">
        <v>484</v>
      </c>
      <c r="D241" s="36">
        <v>38090835.299999997</v>
      </c>
      <c r="E241" s="36">
        <v>5717768.0899999999</v>
      </c>
      <c r="F241" s="37">
        <v>0.15010000000000001</v>
      </c>
    </row>
    <row r="242" spans="2:6" x14ac:dyDescent="0.25">
      <c r="B242" s="28" t="s">
        <v>485</v>
      </c>
      <c r="C242" s="28" t="s">
        <v>486</v>
      </c>
      <c r="D242" s="36">
        <v>80235404.609999999</v>
      </c>
      <c r="E242" s="36">
        <v>11712397.939999999</v>
      </c>
      <c r="F242" s="37">
        <v>0.14599999999999999</v>
      </c>
    </row>
    <row r="243" spans="2:6" x14ac:dyDescent="0.25">
      <c r="B243" s="28" t="s">
        <v>487</v>
      </c>
      <c r="C243" s="28" t="s">
        <v>488</v>
      </c>
      <c r="D243" s="36">
        <v>518847630.44</v>
      </c>
      <c r="E243" s="36">
        <v>67488030.980000004</v>
      </c>
      <c r="F243" s="37">
        <v>0.13009999999999999</v>
      </c>
    </row>
    <row r="244" spans="2:6" x14ac:dyDescent="0.25">
      <c r="B244" s="28" t="s">
        <v>489</v>
      </c>
      <c r="C244" s="28" t="s">
        <v>490</v>
      </c>
      <c r="D244" s="36">
        <v>1142477.47</v>
      </c>
      <c r="E244" s="36">
        <v>385153.19</v>
      </c>
      <c r="F244" s="37">
        <v>0.33710000000000001</v>
      </c>
    </row>
    <row r="245" spans="2:6" x14ac:dyDescent="0.25">
      <c r="B245" s="28" t="s">
        <v>491</v>
      </c>
      <c r="C245" s="28" t="s">
        <v>492</v>
      </c>
      <c r="D245" s="36">
        <v>826482.08</v>
      </c>
      <c r="E245" s="36">
        <v>321267.44</v>
      </c>
      <c r="F245" s="37">
        <v>0.38869999999999999</v>
      </c>
    </row>
    <row r="246" spans="2:6" x14ac:dyDescent="0.25">
      <c r="B246" s="28" t="s">
        <v>493</v>
      </c>
      <c r="C246" s="28" t="s">
        <v>494</v>
      </c>
      <c r="D246" s="36">
        <v>21238179.649999999</v>
      </c>
      <c r="E246" s="36">
        <v>3988924.34</v>
      </c>
      <c r="F246" s="37">
        <v>0.18779999999999999</v>
      </c>
    </row>
    <row r="247" spans="2:6" x14ac:dyDescent="0.25">
      <c r="B247" s="28" t="s">
        <v>495</v>
      </c>
      <c r="C247" s="28" t="s">
        <v>496</v>
      </c>
      <c r="D247" s="36">
        <v>26844790.57</v>
      </c>
      <c r="E247" s="36">
        <v>5427517.4900000002</v>
      </c>
      <c r="F247" s="37">
        <v>0.20219999999999999</v>
      </c>
    </row>
    <row r="248" spans="2:6" x14ac:dyDescent="0.25">
      <c r="B248" s="28" t="s">
        <v>497</v>
      </c>
      <c r="C248" s="28" t="s">
        <v>498</v>
      </c>
      <c r="D248" s="36">
        <v>152513682.66999999</v>
      </c>
      <c r="E248" s="36">
        <v>24709651.239999998</v>
      </c>
      <c r="F248" s="37">
        <v>0.16200000000000001</v>
      </c>
    </row>
    <row r="249" spans="2:6" x14ac:dyDescent="0.25">
      <c r="B249" s="28" t="s">
        <v>499</v>
      </c>
      <c r="C249" s="28" t="s">
        <v>500</v>
      </c>
      <c r="D249" s="36">
        <v>224553989.93000001</v>
      </c>
      <c r="E249" s="36">
        <v>33463670.129999999</v>
      </c>
      <c r="F249" s="37">
        <v>0.14899999999999999</v>
      </c>
    </row>
    <row r="250" spans="2:6" x14ac:dyDescent="0.25">
      <c r="B250" s="28" t="s">
        <v>501</v>
      </c>
      <c r="C250" s="28" t="s">
        <v>502</v>
      </c>
      <c r="D250" s="36">
        <v>11436880.449999999</v>
      </c>
      <c r="E250" s="36">
        <v>2459172.2799999998</v>
      </c>
      <c r="F250" s="37">
        <v>0.215</v>
      </c>
    </row>
    <row r="251" spans="2:6" x14ac:dyDescent="0.25">
      <c r="B251" s="28" t="s">
        <v>503</v>
      </c>
      <c r="C251" s="28" t="s">
        <v>504</v>
      </c>
      <c r="D251" s="36">
        <v>80558508.920000002</v>
      </c>
      <c r="E251" s="36">
        <v>14413639.33</v>
      </c>
      <c r="F251" s="37">
        <v>0.1789</v>
      </c>
    </row>
    <row r="252" spans="2:6" x14ac:dyDescent="0.25">
      <c r="B252" s="28" t="s">
        <v>505</v>
      </c>
      <c r="C252" s="28" t="s">
        <v>506</v>
      </c>
      <c r="D252" s="36">
        <v>59884537.109999999</v>
      </c>
      <c r="E252" s="36">
        <v>10309891.609999999</v>
      </c>
      <c r="F252" s="37">
        <v>0.17219999999999999</v>
      </c>
    </row>
    <row r="253" spans="2:6" x14ac:dyDescent="0.25">
      <c r="B253" s="28" t="s">
        <v>507</v>
      </c>
      <c r="C253" s="28" t="s">
        <v>508</v>
      </c>
      <c r="D253" s="36">
        <v>8849051.8800000008</v>
      </c>
      <c r="E253" s="36">
        <v>2144959.85</v>
      </c>
      <c r="F253" s="37">
        <v>0.2424</v>
      </c>
    </row>
    <row r="254" spans="2:6" x14ac:dyDescent="0.25">
      <c r="B254" s="28" t="s">
        <v>509</v>
      </c>
      <c r="C254" s="28" t="s">
        <v>510</v>
      </c>
      <c r="D254" s="36">
        <v>50166858.390000001</v>
      </c>
      <c r="E254" s="36">
        <v>10258512.460000001</v>
      </c>
      <c r="F254" s="37">
        <v>0.20449999999999999</v>
      </c>
    </row>
    <row r="255" spans="2:6" x14ac:dyDescent="0.25">
      <c r="B255" s="28" t="s">
        <v>511</v>
      </c>
      <c r="C255" s="28" t="s">
        <v>512</v>
      </c>
      <c r="D255" s="36">
        <v>35356808.57</v>
      </c>
      <c r="E255" s="36">
        <v>7549360.79</v>
      </c>
      <c r="F255" s="37">
        <v>0.2135</v>
      </c>
    </row>
    <row r="256" spans="2:6" x14ac:dyDescent="0.25">
      <c r="B256" s="28" t="s">
        <v>513</v>
      </c>
      <c r="C256" s="28" t="s">
        <v>514</v>
      </c>
      <c r="D256" s="36">
        <v>21191613.530000001</v>
      </c>
      <c r="E256" s="36">
        <v>4770245.1900000004</v>
      </c>
      <c r="F256" s="37">
        <v>0.22509999999999999</v>
      </c>
    </row>
    <row r="257" spans="2:6" x14ac:dyDescent="0.25">
      <c r="B257" s="28" t="s">
        <v>515</v>
      </c>
      <c r="C257" s="28" t="s">
        <v>516</v>
      </c>
      <c r="D257" s="36">
        <v>10396932.65</v>
      </c>
      <c r="E257" s="36">
        <v>3726983.5</v>
      </c>
      <c r="F257" s="37">
        <v>0.35849999999999999</v>
      </c>
    </row>
    <row r="258" spans="2:6" x14ac:dyDescent="0.25">
      <c r="B258" s="28" t="s">
        <v>517</v>
      </c>
      <c r="C258" s="28" t="s">
        <v>518</v>
      </c>
      <c r="D258" s="36">
        <v>1393182.69</v>
      </c>
      <c r="E258" s="36">
        <v>839576.82</v>
      </c>
      <c r="F258" s="37">
        <v>0.60260000000000002</v>
      </c>
    </row>
    <row r="259" spans="2:6" x14ac:dyDescent="0.25">
      <c r="B259" s="28" t="s">
        <v>519</v>
      </c>
      <c r="C259" s="28" t="s">
        <v>520</v>
      </c>
      <c r="D259" s="36">
        <v>3721341.2</v>
      </c>
      <c r="E259" s="36">
        <v>1857275.32</v>
      </c>
      <c r="F259" s="37">
        <v>0.49909999999999999</v>
      </c>
    </row>
    <row r="260" spans="2:6" x14ac:dyDescent="0.25">
      <c r="B260" s="28" t="s">
        <v>521</v>
      </c>
      <c r="C260" s="28" t="s">
        <v>522</v>
      </c>
      <c r="D260" s="36">
        <v>996351.34</v>
      </c>
      <c r="E260" s="36">
        <v>316841.52</v>
      </c>
      <c r="F260" s="37">
        <v>0.318</v>
      </c>
    </row>
    <row r="261" spans="2:6" x14ac:dyDescent="0.25">
      <c r="B261" s="28" t="s">
        <v>523</v>
      </c>
      <c r="C261" s="28" t="s">
        <v>524</v>
      </c>
      <c r="D261" s="36">
        <v>12199163.060000001</v>
      </c>
      <c r="E261" s="36">
        <v>2352850.0099999998</v>
      </c>
      <c r="F261" s="37">
        <v>0.19289999999999999</v>
      </c>
    </row>
    <row r="262" spans="2:6" x14ac:dyDescent="0.25">
      <c r="B262" s="28" t="s">
        <v>525</v>
      </c>
      <c r="C262" s="28" t="s">
        <v>526</v>
      </c>
      <c r="D262" s="36">
        <v>9787136.5399999991</v>
      </c>
      <c r="E262" s="36">
        <v>3682108.37</v>
      </c>
      <c r="F262" s="37">
        <v>0.37619999999999998</v>
      </c>
    </row>
    <row r="263" spans="2:6" x14ac:dyDescent="0.25">
      <c r="B263" s="28" t="s">
        <v>527</v>
      </c>
      <c r="C263" s="28" t="s">
        <v>528</v>
      </c>
      <c r="D263" s="36">
        <v>14277443.220000001</v>
      </c>
      <c r="E263" s="36">
        <v>3704977.03</v>
      </c>
      <c r="F263" s="37">
        <v>0.25950000000000001</v>
      </c>
    </row>
    <row r="264" spans="2:6" x14ac:dyDescent="0.25">
      <c r="B264" s="28" t="s">
        <v>529</v>
      </c>
      <c r="C264" s="28" t="s">
        <v>530</v>
      </c>
      <c r="D264" s="36">
        <v>25759533.66</v>
      </c>
      <c r="E264" s="36">
        <v>5137466.03</v>
      </c>
      <c r="F264" s="37">
        <v>0.19939999999999999</v>
      </c>
    </row>
    <row r="265" spans="2:6" x14ac:dyDescent="0.25">
      <c r="B265" s="28" t="s">
        <v>531</v>
      </c>
      <c r="C265" s="28" t="s">
        <v>532</v>
      </c>
      <c r="D265" s="36">
        <v>2731249.86</v>
      </c>
      <c r="E265" s="36">
        <v>833538.24</v>
      </c>
      <c r="F265" s="37">
        <v>0.30520000000000003</v>
      </c>
    </row>
    <row r="266" spans="2:6" x14ac:dyDescent="0.25">
      <c r="B266" s="28" t="s">
        <v>533</v>
      </c>
      <c r="C266" s="28" t="s">
        <v>534</v>
      </c>
      <c r="D266" s="36">
        <v>1290544.76</v>
      </c>
      <c r="E266" s="36">
        <v>235232.72</v>
      </c>
      <c r="F266" s="37">
        <v>0.18229999999999999</v>
      </c>
    </row>
    <row r="267" spans="2:6" x14ac:dyDescent="0.25">
      <c r="B267" s="28" t="s">
        <v>535</v>
      </c>
      <c r="C267" s="28" t="s">
        <v>536</v>
      </c>
      <c r="D267" s="36">
        <v>578473.04</v>
      </c>
      <c r="E267" s="36">
        <v>180213.85</v>
      </c>
      <c r="F267" s="37">
        <v>0.3115</v>
      </c>
    </row>
    <row r="268" spans="2:6" x14ac:dyDescent="0.25">
      <c r="B268" s="28" t="s">
        <v>537</v>
      </c>
      <c r="C268" s="28" t="s">
        <v>538</v>
      </c>
      <c r="D268" s="36">
        <v>2843214.5</v>
      </c>
      <c r="E268" s="36">
        <v>893625.69</v>
      </c>
      <c r="F268" s="37">
        <v>0.31430000000000002</v>
      </c>
    </row>
    <row r="269" spans="2:6" x14ac:dyDescent="0.25">
      <c r="B269" s="28" t="s">
        <v>539</v>
      </c>
      <c r="C269" s="28" t="s">
        <v>540</v>
      </c>
      <c r="D269" s="36">
        <v>7551343.3600000003</v>
      </c>
      <c r="E269" s="36">
        <v>2029043.72</v>
      </c>
      <c r="F269" s="37">
        <v>0.26869999999999999</v>
      </c>
    </row>
    <row r="270" spans="2:6" x14ac:dyDescent="0.25">
      <c r="B270" s="28" t="s">
        <v>541</v>
      </c>
      <c r="C270" s="28" t="s">
        <v>542</v>
      </c>
      <c r="D270" s="36">
        <v>4569285.5999999996</v>
      </c>
      <c r="E270" s="36">
        <v>1847962.36</v>
      </c>
      <c r="F270" s="37">
        <v>0.40439999999999998</v>
      </c>
    </row>
    <row r="271" spans="2:6" x14ac:dyDescent="0.25">
      <c r="B271" s="28" t="s">
        <v>543</v>
      </c>
      <c r="C271" s="28" t="s">
        <v>544</v>
      </c>
      <c r="D271" s="36">
        <v>16006855.75</v>
      </c>
      <c r="E271" s="36">
        <v>3017868.54</v>
      </c>
      <c r="F271" s="37">
        <v>0.1885</v>
      </c>
    </row>
    <row r="272" spans="2:6" x14ac:dyDescent="0.25">
      <c r="B272" s="28" t="s">
        <v>545</v>
      </c>
      <c r="C272" s="28" t="s">
        <v>546</v>
      </c>
      <c r="D272" s="36">
        <v>79465097.920000002</v>
      </c>
      <c r="E272" s="36">
        <v>11950726.460000001</v>
      </c>
      <c r="F272" s="37">
        <v>0.15040000000000001</v>
      </c>
    </row>
    <row r="273" spans="2:6" x14ac:dyDescent="0.25">
      <c r="B273" s="28" t="s">
        <v>547</v>
      </c>
      <c r="C273" s="28" t="s">
        <v>548</v>
      </c>
      <c r="D273" s="36">
        <v>251868182.03</v>
      </c>
      <c r="E273" s="36">
        <v>29963849.32</v>
      </c>
      <c r="F273" s="37">
        <v>0.11899999999999999</v>
      </c>
    </row>
    <row r="274" spans="2:6" x14ac:dyDescent="0.25">
      <c r="B274" s="28" t="s">
        <v>549</v>
      </c>
      <c r="C274" s="28" t="s">
        <v>550</v>
      </c>
      <c r="D274" s="36">
        <v>105040063.72</v>
      </c>
      <c r="E274" s="36">
        <v>16286463.279999999</v>
      </c>
      <c r="F274" s="37">
        <v>0.15509999999999999</v>
      </c>
    </row>
    <row r="275" spans="2:6" x14ac:dyDescent="0.25">
      <c r="B275" s="28" t="s">
        <v>551</v>
      </c>
      <c r="C275" s="28" t="s">
        <v>552</v>
      </c>
      <c r="D275" s="36">
        <v>152813170.25</v>
      </c>
      <c r="E275" s="36">
        <v>22504725.84</v>
      </c>
      <c r="F275" s="37">
        <v>0.14729999999999999</v>
      </c>
    </row>
    <row r="276" spans="2:6" x14ac:dyDescent="0.25">
      <c r="B276" s="28" t="s">
        <v>553</v>
      </c>
      <c r="C276" s="28" t="s">
        <v>554</v>
      </c>
      <c r="D276" s="36">
        <v>13521015.15</v>
      </c>
      <c r="E276" s="36">
        <v>2968006.69</v>
      </c>
      <c r="F276" s="37">
        <v>0.2195</v>
      </c>
    </row>
    <row r="277" spans="2:6" x14ac:dyDescent="0.25">
      <c r="B277" s="28" t="s">
        <v>555</v>
      </c>
      <c r="C277" s="28" t="s">
        <v>556</v>
      </c>
      <c r="D277" s="36">
        <v>9677309.2899999991</v>
      </c>
      <c r="E277" s="36">
        <v>2298835.7999999998</v>
      </c>
      <c r="F277" s="37">
        <v>0.23749999999999999</v>
      </c>
    </row>
    <row r="278" spans="2:6" x14ac:dyDescent="0.25">
      <c r="B278" s="28" t="s">
        <v>557</v>
      </c>
      <c r="C278" s="28" t="s">
        <v>558</v>
      </c>
      <c r="D278" s="36">
        <v>34848334.539999999</v>
      </c>
      <c r="E278" s="36">
        <v>5121610.3899999997</v>
      </c>
      <c r="F278" s="37">
        <v>0.14699999999999999</v>
      </c>
    </row>
    <row r="279" spans="2:6" x14ac:dyDescent="0.25">
      <c r="B279" s="28" t="s">
        <v>559</v>
      </c>
      <c r="C279" s="28" t="s">
        <v>560</v>
      </c>
      <c r="D279" s="36">
        <v>18922735.43</v>
      </c>
      <c r="E279" s="36">
        <v>3882251.01</v>
      </c>
      <c r="F279" s="37">
        <v>0.20519999999999999</v>
      </c>
    </row>
    <row r="280" spans="2:6" x14ac:dyDescent="0.25">
      <c r="B280" s="28" t="s">
        <v>561</v>
      </c>
      <c r="C280" s="28" t="s">
        <v>562</v>
      </c>
      <c r="D280" s="36">
        <v>1782645.49</v>
      </c>
      <c r="E280" s="36">
        <v>132939.53</v>
      </c>
      <c r="F280" s="37">
        <v>7.46E-2</v>
      </c>
    </row>
    <row r="281" spans="2:6" x14ac:dyDescent="0.25">
      <c r="B281" s="28" t="s">
        <v>563</v>
      </c>
      <c r="C281" s="28" t="s">
        <v>564</v>
      </c>
      <c r="D281" s="36">
        <v>6053329.75</v>
      </c>
      <c r="E281" s="36">
        <v>1713080.17</v>
      </c>
      <c r="F281" s="37">
        <v>0.28299999999999997</v>
      </c>
    </row>
    <row r="282" spans="2:6" x14ac:dyDescent="0.25">
      <c r="B282" s="28" t="s">
        <v>565</v>
      </c>
      <c r="C282" s="28" t="s">
        <v>566</v>
      </c>
      <c r="D282" s="36">
        <v>570418.73</v>
      </c>
      <c r="E282" s="36">
        <v>260927.6</v>
      </c>
      <c r="F282" s="37">
        <v>0.45739999999999997</v>
      </c>
    </row>
    <row r="283" spans="2:6" x14ac:dyDescent="0.25">
      <c r="B283" s="28" t="s">
        <v>567</v>
      </c>
      <c r="C283" s="28" t="s">
        <v>568</v>
      </c>
      <c r="D283" s="36">
        <v>83077522.069999993</v>
      </c>
      <c r="E283" s="36">
        <v>17236082.5</v>
      </c>
      <c r="F283" s="37">
        <v>0.20749999999999999</v>
      </c>
    </row>
    <row r="284" spans="2:6" x14ac:dyDescent="0.25">
      <c r="B284" s="28" t="s">
        <v>569</v>
      </c>
      <c r="C284" s="28" t="s">
        <v>570</v>
      </c>
      <c r="D284" s="36">
        <v>24675057.800000001</v>
      </c>
      <c r="E284" s="36">
        <v>4614520.05</v>
      </c>
      <c r="F284" s="37">
        <v>0.187</v>
      </c>
    </row>
    <row r="285" spans="2:6" x14ac:dyDescent="0.25">
      <c r="B285" s="28" t="s">
        <v>571</v>
      </c>
      <c r="C285" s="28" t="s">
        <v>572</v>
      </c>
      <c r="D285" s="36">
        <v>3764978.17</v>
      </c>
      <c r="E285" s="36">
        <v>1296814.47</v>
      </c>
      <c r="F285" s="37">
        <v>0.34439999999999998</v>
      </c>
    </row>
    <row r="286" spans="2:6" x14ac:dyDescent="0.25">
      <c r="B286" s="28" t="s">
        <v>573</v>
      </c>
      <c r="C286" s="28" t="s">
        <v>574</v>
      </c>
      <c r="D286" s="36">
        <v>12344278.939999999</v>
      </c>
      <c r="E286" s="36">
        <v>2722128.34</v>
      </c>
      <c r="F286" s="37">
        <v>0.2205</v>
      </c>
    </row>
    <row r="287" spans="2:6" x14ac:dyDescent="0.25">
      <c r="B287" s="28" t="s">
        <v>575</v>
      </c>
      <c r="C287" s="28" t="s">
        <v>576</v>
      </c>
      <c r="D287" s="36">
        <v>4169496.07</v>
      </c>
      <c r="E287" s="36">
        <v>1415981.27</v>
      </c>
      <c r="F287" s="37">
        <v>0.33960000000000001</v>
      </c>
    </row>
    <row r="288" spans="2:6" x14ac:dyDescent="0.25">
      <c r="B288" s="28" t="s">
        <v>577</v>
      </c>
      <c r="C288" s="28" t="s">
        <v>578</v>
      </c>
      <c r="D288" s="36">
        <v>5454980.9400000004</v>
      </c>
      <c r="E288" s="36">
        <v>1121469.8700000001</v>
      </c>
      <c r="F288" s="37">
        <v>0.2056</v>
      </c>
    </row>
    <row r="289" spans="2:6" x14ac:dyDescent="0.25">
      <c r="B289" s="28" t="s">
        <v>579</v>
      </c>
      <c r="C289" s="28" t="s">
        <v>580</v>
      </c>
      <c r="D289" s="36">
        <v>192219973.78</v>
      </c>
      <c r="E289" s="36">
        <v>29253875.850000001</v>
      </c>
      <c r="F289" s="37">
        <v>0.1522</v>
      </c>
    </row>
    <row r="290" spans="2:6" x14ac:dyDescent="0.25">
      <c r="B290" s="28" t="s">
        <v>581</v>
      </c>
      <c r="C290" s="28" t="s">
        <v>582</v>
      </c>
      <c r="D290" s="36">
        <v>76917781.290000007</v>
      </c>
      <c r="E290" s="36">
        <v>12365656.539999999</v>
      </c>
      <c r="F290" s="37">
        <v>0.1608</v>
      </c>
    </row>
    <row r="291" spans="2:6" x14ac:dyDescent="0.25">
      <c r="B291" s="28" t="s">
        <v>583</v>
      </c>
      <c r="C291" s="28" t="s">
        <v>584</v>
      </c>
      <c r="D291" s="36">
        <v>32695023.43</v>
      </c>
      <c r="E291" s="36">
        <v>6445050.8399999999</v>
      </c>
      <c r="F291" s="37">
        <v>0.1971</v>
      </c>
    </row>
    <row r="292" spans="2:6" x14ac:dyDescent="0.25">
      <c r="B292" s="28" t="s">
        <v>585</v>
      </c>
      <c r="C292" s="28" t="s">
        <v>586</v>
      </c>
      <c r="D292" s="36">
        <v>54700652.369999997</v>
      </c>
      <c r="E292" s="36">
        <v>8614772.2200000007</v>
      </c>
      <c r="F292" s="37">
        <v>0.1575</v>
      </c>
    </row>
    <row r="293" spans="2:6" x14ac:dyDescent="0.25">
      <c r="B293" s="28" t="s">
        <v>587</v>
      </c>
      <c r="C293" s="28" t="s">
        <v>588</v>
      </c>
      <c r="D293" s="36">
        <v>27860974.760000002</v>
      </c>
      <c r="E293" s="36">
        <v>6609995.8899999997</v>
      </c>
      <c r="F293" s="37">
        <v>0.23719999999999999</v>
      </c>
    </row>
    <row r="294" spans="2:6" x14ac:dyDescent="0.25">
      <c r="B294" s="28" t="s">
        <v>589</v>
      </c>
      <c r="C294" s="28" t="s">
        <v>590</v>
      </c>
      <c r="D294" s="36">
        <v>32354195.260000002</v>
      </c>
      <c r="E294" s="36">
        <v>4987501.6399999997</v>
      </c>
      <c r="F294" s="37">
        <v>0.1542</v>
      </c>
    </row>
    <row r="295" spans="2:6" x14ac:dyDescent="0.25">
      <c r="B295" s="28" t="s">
        <v>591</v>
      </c>
      <c r="C295" s="28" t="s">
        <v>592</v>
      </c>
      <c r="D295" s="36">
        <v>28757632.620000001</v>
      </c>
      <c r="E295" s="36">
        <v>4750477.8499999996</v>
      </c>
      <c r="F295" s="37">
        <v>0.16520000000000001</v>
      </c>
    </row>
    <row r="296" spans="2:6" x14ac:dyDescent="0.25">
      <c r="B296" s="28" t="s">
        <v>593</v>
      </c>
      <c r="C296" s="28" t="s">
        <v>594</v>
      </c>
      <c r="D296" s="36">
        <v>1525000.83</v>
      </c>
      <c r="E296" s="36">
        <v>883819.78</v>
      </c>
      <c r="F296" s="37">
        <v>0.5796</v>
      </c>
    </row>
    <row r="297" spans="2:6" x14ac:dyDescent="0.25">
      <c r="B297" s="28" t="s">
        <v>597</v>
      </c>
      <c r="C297" s="28" t="s">
        <v>598</v>
      </c>
      <c r="D297" s="36">
        <v>2475894.69</v>
      </c>
      <c r="E297" s="36">
        <v>701830.48</v>
      </c>
      <c r="F297" s="37">
        <v>0.28349999999999997</v>
      </c>
    </row>
    <row r="298" spans="2:6" x14ac:dyDescent="0.25">
      <c r="B298" s="28" t="s">
        <v>599</v>
      </c>
      <c r="C298" s="28" t="s">
        <v>600</v>
      </c>
      <c r="D298" s="36">
        <v>774100.03</v>
      </c>
      <c r="E298" s="36">
        <v>338986.09</v>
      </c>
      <c r="F298" s="37">
        <v>0.43790000000000001</v>
      </c>
    </row>
    <row r="299" spans="2:6" x14ac:dyDescent="0.25">
      <c r="B299" s="28" t="s">
        <v>601</v>
      </c>
      <c r="C299" s="28" t="s">
        <v>602</v>
      </c>
      <c r="D299" s="36">
        <v>3975560.43</v>
      </c>
      <c r="E299" s="36">
        <v>902426.67</v>
      </c>
      <c r="F299" s="37">
        <v>0.22700000000000001</v>
      </c>
    </row>
    <row r="300" spans="2:6" x14ac:dyDescent="0.25">
      <c r="B300" s="28" t="s">
        <v>603</v>
      </c>
      <c r="C300" s="28" t="s">
        <v>604</v>
      </c>
      <c r="D300" s="36">
        <v>35451007.729999997</v>
      </c>
      <c r="E300" s="36">
        <v>8292319.6500000004</v>
      </c>
      <c r="F300" s="37">
        <v>0.2339</v>
      </c>
    </row>
    <row r="301" spans="2:6" x14ac:dyDescent="0.25">
      <c r="B301" s="28" t="s">
        <v>605</v>
      </c>
      <c r="C301" s="28" t="s">
        <v>606</v>
      </c>
      <c r="D301" s="36">
        <v>7820870.4800000004</v>
      </c>
      <c r="E301" s="36">
        <v>2015857.75</v>
      </c>
      <c r="F301" s="37">
        <v>0.25779999999999997</v>
      </c>
    </row>
    <row r="302" spans="2:6" x14ac:dyDescent="0.25">
      <c r="B302" s="28" t="s">
        <v>607</v>
      </c>
      <c r="C302" s="28" t="s">
        <v>608</v>
      </c>
      <c r="D302" s="36">
        <v>3311753.31</v>
      </c>
      <c r="E302" s="36">
        <v>916492.23</v>
      </c>
      <c r="F302" s="37">
        <v>0.2767</v>
      </c>
    </row>
    <row r="303" spans="2:6" x14ac:dyDescent="0.25">
      <c r="B303" s="28" t="s">
        <v>609</v>
      </c>
      <c r="C303" s="28" t="s">
        <v>610</v>
      </c>
      <c r="D303" s="36">
        <v>2943894.96</v>
      </c>
      <c r="E303" s="36">
        <v>837704.23</v>
      </c>
      <c r="F303" s="37">
        <v>0.28460000000000002</v>
      </c>
    </row>
    <row r="304" spans="2:6" x14ac:dyDescent="0.25">
      <c r="B304" s="28" t="s">
        <v>611</v>
      </c>
      <c r="C304" s="28" t="s">
        <v>612</v>
      </c>
      <c r="D304" s="36">
        <v>778974.17</v>
      </c>
      <c r="E304" s="36">
        <v>261374.41</v>
      </c>
      <c r="F304" s="37">
        <v>0.33550000000000002</v>
      </c>
    </row>
    <row r="305" spans="2:6" x14ac:dyDescent="0.25">
      <c r="B305" s="28" t="s">
        <v>613</v>
      </c>
      <c r="C305" s="28" t="s">
        <v>614</v>
      </c>
      <c r="D305" s="36">
        <v>3109432.32</v>
      </c>
      <c r="E305" s="36">
        <v>819267.72</v>
      </c>
      <c r="F305" s="37">
        <v>0.26350000000000001</v>
      </c>
    </row>
    <row r="306" spans="2:6" x14ac:dyDescent="0.25">
      <c r="B306" s="28" t="s">
        <v>615</v>
      </c>
      <c r="C306" s="28" t="s">
        <v>616</v>
      </c>
      <c r="D306" s="36">
        <v>2353739.7400000002</v>
      </c>
      <c r="E306" s="36">
        <v>779989.29</v>
      </c>
      <c r="F306" s="37">
        <v>0.33139999999999997</v>
      </c>
    </row>
    <row r="307" spans="2:6" x14ac:dyDescent="0.25">
      <c r="B307" s="28" t="s">
        <v>617</v>
      </c>
      <c r="C307" s="28" t="s">
        <v>618</v>
      </c>
      <c r="D307" s="36">
        <v>3610986.2</v>
      </c>
      <c r="E307" s="36">
        <v>959259.81</v>
      </c>
      <c r="F307" s="37">
        <v>0.26569999999999999</v>
      </c>
    </row>
    <row r="308" spans="2:6" x14ac:dyDescent="0.25">
      <c r="B308" s="28" t="s">
        <v>619</v>
      </c>
      <c r="C308" s="28" t="s">
        <v>620</v>
      </c>
      <c r="D308" s="36">
        <v>3098245.07</v>
      </c>
      <c r="E308" s="36">
        <v>927151.97</v>
      </c>
      <c r="F308" s="37">
        <v>0.29930000000000001</v>
      </c>
    </row>
    <row r="309" spans="2:6" x14ac:dyDescent="0.25">
      <c r="B309" s="28" t="s">
        <v>621</v>
      </c>
      <c r="C309" s="28" t="s">
        <v>622</v>
      </c>
      <c r="D309" s="36">
        <v>3203190.29</v>
      </c>
      <c r="E309" s="36">
        <v>982080.55</v>
      </c>
      <c r="F309" s="37">
        <v>0.30659999999999998</v>
      </c>
    </row>
    <row r="310" spans="2:6" x14ac:dyDescent="0.25">
      <c r="B310" s="28" t="s">
        <v>623</v>
      </c>
      <c r="C310" s="28" t="s">
        <v>624</v>
      </c>
      <c r="D310" s="36">
        <v>8679412.6400000006</v>
      </c>
      <c r="E310" s="36">
        <v>2314188.7400000002</v>
      </c>
      <c r="F310" s="37">
        <v>0.2666</v>
      </c>
    </row>
    <row r="311" spans="2:6" x14ac:dyDescent="0.25">
      <c r="B311" s="28" t="s">
        <v>625</v>
      </c>
      <c r="C311" s="28" t="s">
        <v>626</v>
      </c>
      <c r="D311" s="36">
        <v>19848418.75</v>
      </c>
      <c r="E311" s="36">
        <v>4958466.1100000003</v>
      </c>
      <c r="F311" s="37">
        <v>0.24979999999999999</v>
      </c>
    </row>
    <row r="312" spans="2:6" x14ac:dyDescent="0.25">
      <c r="B312" s="28" t="s">
        <v>627</v>
      </c>
      <c r="C312" s="28" t="s">
        <v>628</v>
      </c>
      <c r="D312" s="36">
        <v>243777016.31999999</v>
      </c>
      <c r="E312" s="36">
        <v>36091215.380000003</v>
      </c>
      <c r="F312" s="37">
        <v>0.14810000000000001</v>
      </c>
    </row>
    <row r="313" spans="2:6" x14ac:dyDescent="0.25">
      <c r="B313" s="28" t="s">
        <v>629</v>
      </c>
      <c r="C313" s="28" t="s">
        <v>630</v>
      </c>
      <c r="D313" s="36">
        <v>49412378.799999997</v>
      </c>
      <c r="E313" s="36">
        <v>7917420.5099999998</v>
      </c>
      <c r="F313" s="37">
        <v>0.16020000000000001</v>
      </c>
    </row>
    <row r="314" spans="2:6" x14ac:dyDescent="0.25">
      <c r="B314" s="28" t="s">
        <v>631</v>
      </c>
      <c r="C314" s="28" t="s">
        <v>632</v>
      </c>
      <c r="D314" s="36">
        <v>56540962.920000002</v>
      </c>
      <c r="E314" s="36">
        <v>9113452.2200000007</v>
      </c>
      <c r="F314" s="37">
        <v>0.16120000000000001</v>
      </c>
    </row>
    <row r="315" spans="2:6" x14ac:dyDescent="0.25">
      <c r="B315" s="28" t="s">
        <v>633</v>
      </c>
      <c r="C315" s="28" t="s">
        <v>634</v>
      </c>
      <c r="D315" s="36">
        <v>11528461.34</v>
      </c>
      <c r="E315" s="36">
        <v>2891969.36</v>
      </c>
      <c r="F315" s="37">
        <v>0.25090000000000001</v>
      </c>
    </row>
    <row r="316" spans="2:6" x14ac:dyDescent="0.25">
      <c r="B316" s="28" t="s">
        <v>635</v>
      </c>
      <c r="C316" s="28" t="s">
        <v>636</v>
      </c>
      <c r="D316" s="36">
        <v>53156067.119999997</v>
      </c>
      <c r="E316" s="36">
        <v>11305264.300000001</v>
      </c>
      <c r="F316" s="37">
        <v>0.2127</v>
      </c>
    </row>
    <row r="317" spans="2:6" x14ac:dyDescent="0.25">
      <c r="B317" s="28" t="s">
        <v>637</v>
      </c>
      <c r="C317" s="28" t="s">
        <v>638</v>
      </c>
      <c r="D317" s="36">
        <v>96631727.180000007</v>
      </c>
      <c r="E317" s="36">
        <v>16922995.82</v>
      </c>
      <c r="F317" s="37">
        <v>0.17510000000000001</v>
      </c>
    </row>
    <row r="318" spans="2:6" x14ac:dyDescent="0.25">
      <c r="B318" s="28" t="s">
        <v>639</v>
      </c>
      <c r="C318" s="28" t="s">
        <v>640</v>
      </c>
      <c r="D318" s="36">
        <v>60382683.009999998</v>
      </c>
      <c r="E318" s="36">
        <v>11310750.960000001</v>
      </c>
      <c r="F318" s="37">
        <v>0.18729999999999999</v>
      </c>
    </row>
    <row r="319" spans="2:6" x14ac:dyDescent="0.25">
      <c r="B319" s="28" t="s">
        <v>641</v>
      </c>
      <c r="C319" s="28" t="s">
        <v>642</v>
      </c>
      <c r="D319" s="36">
        <v>16027416.68</v>
      </c>
      <c r="E319" s="36">
        <v>3282210.06</v>
      </c>
      <c r="F319" s="37">
        <v>0.20480000000000001</v>
      </c>
    </row>
    <row r="320" spans="2:6" x14ac:dyDescent="0.25">
      <c r="B320" s="28" t="s">
        <v>643</v>
      </c>
      <c r="C320" s="28" t="s">
        <v>644</v>
      </c>
      <c r="D320" s="36">
        <v>23905573.050000001</v>
      </c>
      <c r="E320" s="36">
        <v>3952821.54</v>
      </c>
      <c r="F320" s="37">
        <v>0.16539999999999999</v>
      </c>
    </row>
    <row r="321" spans="2:6" x14ac:dyDescent="0.25">
      <c r="B321" s="28" t="s">
        <v>645</v>
      </c>
      <c r="C321" s="28" t="s">
        <v>646</v>
      </c>
      <c r="D321" s="36">
        <v>18176754.5</v>
      </c>
      <c r="E321" s="36">
        <v>5084604.66</v>
      </c>
      <c r="F321" s="37">
        <v>0.2797</v>
      </c>
    </row>
    <row r="322" spans="2:6" x14ac:dyDescent="0.25">
      <c r="B322" s="28" t="s">
        <v>647</v>
      </c>
      <c r="C322" s="28" t="s">
        <v>648</v>
      </c>
      <c r="D322" s="36">
        <v>53003426.100000001</v>
      </c>
      <c r="E322" s="36">
        <v>9881516.3800000008</v>
      </c>
      <c r="F322" s="37">
        <v>0.18640000000000001</v>
      </c>
    </row>
    <row r="323" spans="2:6" x14ac:dyDescent="0.25">
      <c r="B323" s="28" t="s">
        <v>649</v>
      </c>
      <c r="C323" s="28" t="s">
        <v>650</v>
      </c>
      <c r="D323" s="36">
        <v>74900339.5</v>
      </c>
      <c r="E323" s="36">
        <v>13461455.67</v>
      </c>
      <c r="F323" s="37">
        <v>0.1797</v>
      </c>
    </row>
    <row r="324" spans="2:6" x14ac:dyDescent="0.25">
      <c r="B324" s="28" t="s">
        <v>651</v>
      </c>
      <c r="C324" s="28" t="s">
        <v>652</v>
      </c>
      <c r="D324" s="36">
        <v>17307133.079999998</v>
      </c>
      <c r="E324" s="36">
        <v>4441995.18</v>
      </c>
      <c r="F324" s="37">
        <v>0.25669999999999998</v>
      </c>
    </row>
    <row r="325" spans="2:6" x14ac:dyDescent="0.25">
      <c r="B325" s="28" t="s">
        <v>653</v>
      </c>
      <c r="C325" s="28" t="s">
        <v>654</v>
      </c>
      <c r="D325" s="36">
        <v>1119164.81</v>
      </c>
      <c r="F325"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2026-27 Indirect Rat</vt:lpstr>
      <vt:lpstr>Fed DATA</vt:lpstr>
      <vt:lpstr>State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Sando</dc:creator>
  <cp:lastModifiedBy>Carrie Hert</cp:lastModifiedBy>
  <dcterms:created xsi:type="dcterms:W3CDTF">2024-12-10T22:47:35Z</dcterms:created>
  <dcterms:modified xsi:type="dcterms:W3CDTF">2026-05-18T17:35:13Z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2024-12-10T23:50:04Z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37defaba-b48c-41be-ac70-d77f8a6724ae</vt:lpwstr>
  </property>
  <property fmtid="{D5CDD505-2E9C-101B-9397-08002B2CF9AE}" pid="8" name="MSIP_Label_9145f431-4c8c-42c6-a5a5-ba6d3bdea585_ContentBits">
    <vt:lpwstr>0</vt:lpwstr>
  </property>
</Properties>
</file>