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shellie_neuman_k12_wa_us/Documents/Desktop/"/>
    </mc:Choice>
  </mc:AlternateContent>
  <xr:revisionPtr revIDLastSave="0" documentId="8_{CC6CA19D-878C-4AAB-A85E-B7B56368F5C4}" xr6:coauthVersionLast="47" xr6:coauthVersionMax="47" xr10:uidLastSave="{00000000-0000-0000-0000-000000000000}"/>
  <bookViews>
    <workbookView xWindow="-104" yWindow="-104" windowWidth="22326" windowHeight="13329" xr2:uid="{755F6771-E7E2-42C1-ABEB-B18D1B904EFA}"/>
  </bookViews>
  <sheets>
    <sheet name="A" sheetId="1" r:id="rId1"/>
  </sheets>
  <definedNames>
    <definedName name="_xlnm.Print_Area" localSheetId="0">A!$A$1:$O$71</definedName>
    <definedName name="_xlnm.Print_Titles" localSheetId="0">A!$1:$7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37" i="1"/>
  <c r="J35" i="1"/>
  <c r="J31" i="1"/>
  <c r="J19" i="1"/>
  <c r="J15" i="1"/>
  <c r="J52" i="1"/>
  <c r="F52" i="1"/>
  <c r="G52" i="1"/>
  <c r="I52" i="1"/>
  <c r="H52" i="1"/>
  <c r="I54" i="1"/>
</calcChain>
</file>

<file path=xl/sharedStrings.xml><?xml version="1.0" encoding="utf-8"?>
<sst xmlns="http://schemas.openxmlformats.org/spreadsheetml/2006/main" count="156" uniqueCount="91">
  <si>
    <t>LOCAL</t>
  </si>
  <si>
    <t>STATE</t>
  </si>
  <si>
    <t>PROJECT</t>
  </si>
  <si>
    <t>SQ. FT.</t>
  </si>
  <si>
    <t>FUNDS</t>
  </si>
  <si>
    <t>STATUS</t>
  </si>
  <si>
    <t>PASS</t>
  </si>
  <si>
    <t>GRAND TOTALS</t>
  </si>
  <si>
    <t>FINANCIAL SUMMARY</t>
  </si>
  <si>
    <t>=</t>
  </si>
  <si>
    <t xml:space="preserve">  New Construction:</t>
  </si>
  <si>
    <t xml:space="preserve">  New-in-Lieu Construction:</t>
  </si>
  <si>
    <t xml:space="preserve">  Mod Construction:</t>
  </si>
  <si>
    <t>-</t>
  </si>
  <si>
    <t>ELIGIBLE</t>
  </si>
  <si>
    <t xml:space="preserve">STATE </t>
  </si>
  <si>
    <t>FUNDING</t>
  </si>
  <si>
    <t>ASSISTANCE</t>
  </si>
  <si>
    <t>%</t>
  </si>
  <si>
    <t>BOND/LEVY</t>
  </si>
  <si>
    <t>PROJ. NO.</t>
  </si>
  <si>
    <t>TOTAL</t>
  </si>
  <si>
    <t>ART</t>
  </si>
  <si>
    <t>ALLOCATION</t>
  </si>
  <si>
    <t>D</t>
  </si>
  <si>
    <t>GRAND TOTAL</t>
  </si>
  <si>
    <t xml:space="preserve">TOTAL STATE </t>
  </si>
  <si>
    <t>D-8</t>
  </si>
  <si>
    <t>D-10</t>
  </si>
  <si>
    <t xml:space="preserve">            GRAND TOTAL LOCAL &amp; STATE</t>
  </si>
  <si>
    <t>LEG.</t>
  </si>
  <si>
    <t>DIST.</t>
  </si>
  <si>
    <t>KING COUNTY</t>
  </si>
  <si>
    <t>SNOHOMISH COUNTY</t>
  </si>
  <si>
    <t>Northshore 417</t>
  </si>
  <si>
    <t>GCCM</t>
  </si>
  <si>
    <t>D-B</t>
  </si>
  <si>
    <t>PROJECT RELEASE - JULY 1, 2025</t>
  </si>
  <si>
    <t xml:space="preserve">  TABLE 16-Z 2025</t>
  </si>
  <si>
    <t>CLALLAM COUNTY</t>
  </si>
  <si>
    <t>Port Angeles 121</t>
  </si>
  <si>
    <t xml:space="preserve">  Stevens Mid Repl (N/L)</t>
  </si>
  <si>
    <t xml:space="preserve">  Stevens Mid Mod</t>
  </si>
  <si>
    <t>Cape Flattery 401</t>
  </si>
  <si>
    <t xml:space="preserve">  Neah Bay New K-12 Campus (N/L)</t>
  </si>
  <si>
    <t>CLARK COUNTY</t>
  </si>
  <si>
    <t>Ridgefield 122</t>
  </si>
  <si>
    <t xml:space="preserve">  New Ridgefield K-4 School</t>
  </si>
  <si>
    <t>DOUGLAS COUNTY</t>
  </si>
  <si>
    <t>Bridgeport 75</t>
  </si>
  <si>
    <t xml:space="preserve">  Bridgeport El Mod - Main Bldg</t>
  </si>
  <si>
    <t>FERRY COUNTY</t>
  </si>
  <si>
    <t>Inchelium 70</t>
  </si>
  <si>
    <t xml:space="preserve">  Inchelium K-12 Mod</t>
  </si>
  <si>
    <t>GRAYS HARBOR COUNTY</t>
  </si>
  <si>
    <t>Taholah 77</t>
  </si>
  <si>
    <t xml:space="preserve">  Taholah New K-12 School (N/L)</t>
  </si>
  <si>
    <t>Lake Washington 414</t>
  </si>
  <si>
    <t xml:space="preserve">  Norman Rockwell El Repl (N/L)</t>
  </si>
  <si>
    <t xml:space="preserve">  Inglemoor High Ad - Phase 1</t>
  </si>
  <si>
    <t>Renton 403</t>
  </si>
  <si>
    <t xml:space="preserve">  Hazen High Mod - Phased</t>
  </si>
  <si>
    <t>LEWIS COUNTY</t>
  </si>
  <si>
    <t>Morton 214</t>
  </si>
  <si>
    <t xml:space="preserve">  Morton Elementary Mod</t>
  </si>
  <si>
    <t>Pe Ell 301</t>
  </si>
  <si>
    <t xml:space="preserve">  Pe Ell K-12 Mod</t>
  </si>
  <si>
    <t>Everett 2</t>
  </si>
  <si>
    <t xml:space="preserve">  Jackson El Repl (N/L)</t>
  </si>
  <si>
    <t xml:space="preserve">  Jackson El Mod</t>
  </si>
  <si>
    <t>2/20 Levy</t>
  </si>
  <si>
    <t>24th</t>
  </si>
  <si>
    <t>Seismic</t>
  </si>
  <si>
    <t>11/22</t>
  </si>
  <si>
    <t>11th</t>
  </si>
  <si>
    <t>2/25 Levy</t>
  </si>
  <si>
    <t>Capital Fund</t>
  </si>
  <si>
    <t>20th</t>
  </si>
  <si>
    <t>7th</t>
  </si>
  <si>
    <t>11/22 Levy</t>
  </si>
  <si>
    <t>45th</t>
  </si>
  <si>
    <t>2/22</t>
  </si>
  <si>
    <t>1st</t>
  </si>
  <si>
    <t>2/24</t>
  </si>
  <si>
    <t xml:space="preserve">2/24 &amp; </t>
  </si>
  <si>
    <t>19th</t>
  </si>
  <si>
    <t>32nd</t>
  </si>
  <si>
    <t>S&gt;School Facilities&gt;BuildFac&gt;Tables&gt;Table 16-Z&gt;July 2025 Release&gt;Table 16-Z July 1, 2025 Release (CO-DIST)</t>
  </si>
  <si>
    <t>SCAPR</t>
  </si>
  <si>
    <t>Final</t>
  </si>
  <si>
    <t>last updated on 12-4-25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</si>
</sst>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8" formatCode="[$-409]mmm\-yy;@"/>
    <numFmt numFmtId="174" formatCode="&quot;S03-&quot;000"/>
    <numFmt numFmtId="187" formatCode="&quot;D04-&quot;000"/>
    <numFmt numFmtId="188" formatCode="&quot;E09-&quot;000"/>
  </numFmts>
  <fonts count="9" x14ac:knownFonts="1">
    <font>
      <sz val="10"/>
      <name val="Tms Rmn"/>
    </font>
    <font>
      <sz val="10"/>
      <name val="Arial"/>
      <family val="2"/>
    </font>
    <font>
      <b/>
      <sz val="10"/>
      <name val="Tms Rmn"/>
    </font>
    <font>
      <sz val="8"/>
      <name val="Tms Rmn"/>
    </font>
    <font>
      <sz val="10"/>
      <name val="Tms Rmn"/>
    </font>
    <font>
      <b/>
      <u/>
      <sz val="10"/>
      <name val="Tms Rmn"/>
    </font>
    <font>
      <u/>
      <sz val="10"/>
      <name val="Tms Rmn"/>
    </font>
    <font>
      <sz val="9"/>
      <name val="Tms Rmn"/>
    </font>
    <font>
      <b/>
      <sz val="10"/>
      <color rgb="FFFF0000"/>
      <name val="Tms Rm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164" fontId="0" fillId="0" borderId="0"/>
    <xf numFmtId="44" fontId="1" fillId="0" borderId="0" applyFont="0" applyFill="0" applyBorder="0" applyAlignment="0" applyProtection="0"/>
    <xf numFmtId="164" fontId="4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5" fontId="0" fillId="0" borderId="0" xfId="0" applyNumberFormat="1" applyProtection="1"/>
    <xf numFmtId="37" fontId="0" fillId="0" borderId="0" xfId="0" applyNumberFormat="1" applyProtection="1"/>
    <xf numFmtId="164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center"/>
    </xf>
    <xf numFmtId="37" fontId="0" fillId="0" borderId="0" xfId="0" applyNumberFormat="1" applyAlignment="1" applyProtection="1">
      <alignment horizontal="left"/>
    </xf>
    <xf numFmtId="37" fontId="0" fillId="0" borderId="0" xfId="0" applyNumberFormat="1" applyAlignment="1" applyProtection="1">
      <alignment horizontal="center"/>
    </xf>
    <xf numFmtId="5" fontId="0" fillId="0" borderId="0" xfId="0" applyNumberFormat="1" applyAlignment="1" applyProtection="1">
      <alignment horizontal="left"/>
    </xf>
    <xf numFmtId="5" fontId="0" fillId="0" borderId="0" xfId="0" applyNumberFormat="1" applyAlignment="1" applyProtection="1">
      <alignment horizontal="center"/>
    </xf>
    <xf numFmtId="37" fontId="0" fillId="0" borderId="0" xfId="0" applyNumberFormat="1" applyAlignment="1" applyProtection="1">
      <alignment horizontal="fill"/>
    </xf>
    <xf numFmtId="5" fontId="0" fillId="0" borderId="0" xfId="0" applyNumberFormat="1" applyAlignment="1" applyProtection="1">
      <alignment horizontal="fill"/>
    </xf>
    <xf numFmtId="164" fontId="2" fillId="0" borderId="0" xfId="0" applyNumberFormat="1" applyFont="1" applyProtection="1"/>
    <xf numFmtId="5" fontId="0" fillId="0" borderId="1" xfId="0" applyNumberFormat="1" applyBorder="1" applyProtection="1"/>
    <xf numFmtId="164" fontId="0" fillId="0" borderId="1" xfId="0" applyNumberFormat="1" applyBorder="1" applyProtection="1"/>
    <xf numFmtId="164" fontId="0" fillId="0" borderId="2" xfId="0" applyNumberFormat="1" applyBorder="1" applyAlignment="1" applyProtection="1">
      <alignment horizontal="left"/>
    </xf>
    <xf numFmtId="3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left"/>
    </xf>
    <xf numFmtId="37" fontId="0" fillId="0" borderId="3" xfId="0" applyNumberFormat="1" applyBorder="1" applyProtection="1"/>
    <xf numFmtId="164" fontId="2" fillId="0" borderId="0" xfId="0" applyFont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4" xfId="0" applyBorder="1"/>
    <xf numFmtId="164" fontId="3" fillId="0" borderId="5" xfId="0" quotePrefix="1" applyFont="1" applyBorder="1"/>
    <xf numFmtId="164" fontId="0" fillId="0" borderId="0" xfId="0" applyFill="1" applyBorder="1"/>
    <xf numFmtId="5" fontId="0" fillId="0" borderId="0" xfId="0" applyNumberFormat="1" applyAlignment="1" applyProtection="1">
      <alignment horizontal="right"/>
    </xf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Protection="1"/>
    <xf numFmtId="164" fontId="2" fillId="0" borderId="0" xfId="0" applyNumberFormat="1" applyFont="1" applyBorder="1" applyProtection="1"/>
    <xf numFmtId="164" fontId="3" fillId="0" borderId="0" xfId="0" applyNumberFormat="1" applyFont="1" applyBorder="1" applyAlignment="1" applyProtection="1">
      <alignment horizontal="left"/>
    </xf>
    <xf numFmtId="164" fontId="3" fillId="0" borderId="0" xfId="0" applyFont="1" applyBorder="1"/>
    <xf numFmtId="164" fontId="0" fillId="0" borderId="0" xfId="0" applyBorder="1"/>
    <xf numFmtId="164" fontId="0" fillId="0" borderId="0" xfId="0" applyFont="1"/>
    <xf numFmtId="37" fontId="5" fillId="0" borderId="0" xfId="0" applyNumberFormat="1" applyFont="1" applyAlignment="1" applyProtection="1">
      <alignment horizontal="left"/>
    </xf>
    <xf numFmtId="7" fontId="2" fillId="0" borderId="0" xfId="0" applyNumberFormat="1" applyFont="1" applyAlignment="1">
      <alignment horizontal="center"/>
    </xf>
    <xf numFmtId="174" fontId="0" fillId="0" borderId="2" xfId="0" applyNumberFormat="1" applyBorder="1" applyAlignment="1" applyProtection="1">
      <alignment horizontal="left"/>
    </xf>
    <xf numFmtId="174" fontId="0" fillId="0" borderId="0" xfId="0" applyNumberFormat="1"/>
    <xf numFmtId="7" fontId="0" fillId="0" borderId="0" xfId="0" applyNumberFormat="1" applyAlignment="1">
      <alignment horizontal="center"/>
    </xf>
    <xf numFmtId="164" fontId="0" fillId="0" borderId="0" xfId="0" applyAlignment="1">
      <alignment horizontal="right"/>
    </xf>
    <xf numFmtId="164" fontId="0" fillId="0" borderId="0" xfId="0" applyAlignment="1">
      <alignment horizontal="left"/>
    </xf>
    <xf numFmtId="164" fontId="0" fillId="0" borderId="1" xfId="0" applyNumberFormat="1" applyBorder="1" applyAlignment="1" applyProtection="1">
      <alignment horizontal="right"/>
    </xf>
    <xf numFmtId="7" fontId="0" fillId="0" borderId="0" xfId="0" applyNumberFormat="1" applyAlignment="1">
      <alignment horizontal="left"/>
    </xf>
    <xf numFmtId="7" fontId="2" fillId="0" borderId="0" xfId="0" applyNumberFormat="1" applyFont="1" applyAlignment="1">
      <alignment horizontal="left"/>
    </xf>
    <xf numFmtId="164" fontId="0" fillId="0" borderId="1" xfId="0" applyNumberFormat="1" applyBorder="1" applyAlignment="1" applyProtection="1">
      <alignment horizontal="left"/>
    </xf>
    <xf numFmtId="7" fontId="0" fillId="0" borderId="0" xfId="0" applyNumberFormat="1" applyProtection="1"/>
    <xf numFmtId="7" fontId="2" fillId="0" borderId="0" xfId="0" applyNumberFormat="1" applyFont="1" applyBorder="1" applyAlignment="1" applyProtection="1">
      <alignment horizontal="right"/>
    </xf>
    <xf numFmtId="37" fontId="0" fillId="0" borderId="1" xfId="0" applyNumberFormat="1" applyBorder="1" applyProtection="1"/>
    <xf numFmtId="7" fontId="0" fillId="0" borderId="1" xfId="0" applyNumberFormat="1" applyBorder="1" applyProtection="1"/>
    <xf numFmtId="37" fontId="0" fillId="0" borderId="0" xfId="0" applyNumberFormat="1" applyBorder="1" applyAlignment="1" applyProtection="1">
      <alignment horizontal="center"/>
    </xf>
    <xf numFmtId="5" fontId="0" fillId="0" borderId="0" xfId="0" applyNumberFormat="1" applyBorder="1" applyAlignment="1" applyProtection="1">
      <alignment horizontal="center"/>
    </xf>
    <xf numFmtId="7" fontId="0" fillId="0" borderId="0" xfId="0" applyNumberFormat="1" applyBorder="1" applyAlignment="1" applyProtection="1">
      <alignment horizontal="center"/>
    </xf>
    <xf numFmtId="7" fontId="0" fillId="0" borderId="0" xfId="0" applyNumberFormat="1" applyBorder="1" applyProtection="1"/>
    <xf numFmtId="7" fontId="0" fillId="0" borderId="0" xfId="0" applyNumberFormat="1" applyAlignment="1" applyProtection="1">
      <alignment horizontal="fill"/>
    </xf>
    <xf numFmtId="7" fontId="0" fillId="0" borderId="0" xfId="0" applyNumberFormat="1"/>
    <xf numFmtId="7" fontId="0" fillId="0" borderId="0" xfId="0" applyNumberFormat="1" applyAlignment="1" applyProtection="1">
      <alignment horizontal="center"/>
    </xf>
    <xf numFmtId="164" fontId="6" fillId="0" borderId="0" xfId="0" applyFont="1"/>
    <xf numFmtId="7" fontId="0" fillId="0" borderId="3" xfId="0" applyNumberFormat="1" applyBorder="1" applyAlignment="1" applyProtection="1">
      <alignment horizontal="right"/>
    </xf>
    <xf numFmtId="37" fontId="0" fillId="0" borderId="0" xfId="0" applyNumberFormat="1" applyFill="1" applyBorder="1"/>
    <xf numFmtId="7" fontId="0" fillId="0" borderId="6" xfId="0" applyNumberFormat="1" applyBorder="1" applyProtection="1"/>
    <xf numFmtId="164" fontId="0" fillId="0" borderId="0" xfId="0" quotePrefix="1" applyAlignment="1">
      <alignment horizontal="center"/>
    </xf>
    <xf numFmtId="164" fontId="8" fillId="0" borderId="0" xfId="0" quotePrefix="1" applyFont="1" applyAlignment="1">
      <alignment horizontal="center"/>
    </xf>
    <xf numFmtId="10" fontId="0" fillId="0" borderId="0" xfId="0" applyNumberFormat="1"/>
    <xf numFmtId="164" fontId="0" fillId="0" borderId="0" xfId="0" applyNumberFormat="1" applyFont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38" fontId="0" fillId="0" borderId="0" xfId="0" applyNumberFormat="1" applyProtection="1"/>
    <xf numFmtId="10" fontId="0" fillId="0" borderId="0" xfId="0" applyNumberFormat="1" applyAlignment="1">
      <alignment horizontal="center"/>
    </xf>
    <xf numFmtId="10" fontId="0" fillId="0" borderId="0" xfId="3" applyNumberFormat="1" applyFont="1" applyAlignment="1">
      <alignment horizontal="center"/>
    </xf>
    <xf numFmtId="6" fontId="0" fillId="0" borderId="0" xfId="0" applyNumberFormat="1" applyAlignment="1" applyProtection="1">
      <alignment horizontal="right"/>
    </xf>
    <xf numFmtId="164" fontId="3" fillId="0" borderId="0" xfId="0" applyFont="1" applyAlignment="1">
      <alignment horizontal="center"/>
    </xf>
    <xf numFmtId="8" fontId="0" fillId="0" borderId="0" xfId="0" applyNumberFormat="1" applyAlignment="1" applyProtection="1">
      <alignment horizontal="right"/>
    </xf>
    <xf numFmtId="168" fontId="0" fillId="0" borderId="0" xfId="0" applyNumberFormat="1" applyAlignment="1">
      <alignment horizontal="center"/>
    </xf>
    <xf numFmtId="37" fontId="0" fillId="0" borderId="0" xfId="0" applyNumberFormat="1"/>
    <xf numFmtId="5" fontId="0" fillId="0" borderId="0" xfId="0" applyNumberFormat="1" applyAlignment="1">
      <alignment horizontal="right"/>
    </xf>
    <xf numFmtId="164" fontId="7" fillId="0" borderId="0" xfId="0" applyFont="1" applyAlignment="1">
      <alignment horizontal="center"/>
    </xf>
    <xf numFmtId="38" fontId="0" fillId="0" borderId="0" xfId="0" applyNumberFormat="1"/>
    <xf numFmtId="7" fontId="0" fillId="0" borderId="0" xfId="0" applyNumberFormat="1" applyAlignment="1">
      <alignment horizontal="right"/>
    </xf>
    <xf numFmtId="7" fontId="0" fillId="0" borderId="0" xfId="0" applyNumberFormat="1" applyAlignment="1" applyProtection="1">
      <alignment horizontal="right"/>
    </xf>
    <xf numFmtId="187" fontId="0" fillId="0" borderId="0" xfId="0" applyNumberFormat="1" applyFont="1" applyAlignment="1">
      <alignment horizontal="center"/>
    </xf>
    <xf numFmtId="187" fontId="0" fillId="0" borderId="0" xfId="0" applyNumberFormat="1" applyFont="1"/>
    <xf numFmtId="164" fontId="3" fillId="0" borderId="0" xfId="0" applyFont="1"/>
    <xf numFmtId="188" fontId="0" fillId="0" borderId="0" xfId="0" applyNumberFormat="1" applyFont="1" applyAlignment="1">
      <alignment horizontal="center"/>
    </xf>
    <xf numFmtId="38" fontId="0" fillId="0" borderId="0" xfId="1" applyNumberFormat="1" applyFont="1" applyAlignment="1">
      <alignment horizontal="right"/>
    </xf>
    <xf numFmtId="8" fontId="0" fillId="0" borderId="0" xfId="0" applyNumberFormat="1" applyAlignment="1">
      <alignment horizontal="right"/>
    </xf>
    <xf numFmtId="164" fontId="0" fillId="0" borderId="2" xfId="0" applyNumberForma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10 5" xfId="2" xr:uid="{D65859D7-BB5A-4F37-874B-67DB08816C39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F679-D398-4518-B9E0-C3E9659F52F6}">
  <sheetPr transitionEvaluation="1">
    <pageSetUpPr fitToPage="1"/>
  </sheetPr>
  <dimension ref="A1:P91"/>
  <sheetViews>
    <sheetView showGridLines="0" tabSelected="1" zoomScaleNormal="100" workbookViewId="0"/>
  </sheetViews>
  <sheetFormatPr defaultColWidth="9.875" defaultRowHeight="12.1" x14ac:dyDescent="0.25"/>
  <cols>
    <col min="1" max="1" width="5.125" customWidth="1"/>
    <col min="2" max="2" width="13.5" bestFit="1" customWidth="1"/>
    <col min="3" max="3" width="11.5" customWidth="1"/>
    <col min="4" max="4" width="32.875" customWidth="1"/>
    <col min="5" max="5" width="4.875" customWidth="1"/>
    <col min="6" max="6" width="14.875" customWidth="1"/>
    <col min="7" max="9" width="17" customWidth="1"/>
    <col min="10" max="10" width="15.875" customWidth="1"/>
    <col min="11" max="11" width="4.875" style="37" customWidth="1"/>
    <col min="12" max="12" width="4.875" style="38" customWidth="1"/>
    <col min="13" max="13" width="6.5" style="38" bestFit="1" customWidth="1"/>
    <col min="14" max="14" width="14.125" style="20" customWidth="1"/>
    <col min="15" max="15" width="6.875" customWidth="1"/>
    <col min="16" max="16" width="4.875" customWidth="1"/>
  </cols>
  <sheetData>
    <row r="1" spans="1:16" x14ac:dyDescent="0.25">
      <c r="G1" s="3"/>
      <c r="K1" s="36" t="s">
        <v>38</v>
      </c>
      <c r="L1" s="40"/>
      <c r="M1" s="40"/>
    </row>
    <row r="2" spans="1:16" x14ac:dyDescent="0.25">
      <c r="F2" s="32" t="s">
        <v>37</v>
      </c>
      <c r="G2" s="5"/>
      <c r="K2" s="33" t="s">
        <v>89</v>
      </c>
      <c r="L2" s="41"/>
      <c r="M2" s="41"/>
    </row>
    <row r="3" spans="1:16" x14ac:dyDescent="0.25">
      <c r="E3" s="19"/>
      <c r="F3" s="19"/>
      <c r="G3" s="2"/>
      <c r="K3" s="59"/>
    </row>
    <row r="4" spans="1:16" x14ac:dyDescent="0.25">
      <c r="C4" s="4" t="s">
        <v>15</v>
      </c>
      <c r="D4" s="30"/>
      <c r="E4" s="19"/>
      <c r="F4" s="19"/>
      <c r="G4" s="2"/>
    </row>
    <row r="5" spans="1:16" x14ac:dyDescent="0.25">
      <c r="C5" s="20" t="s">
        <v>16</v>
      </c>
      <c r="D5" s="27"/>
      <c r="E5" s="11"/>
      <c r="F5" s="11"/>
      <c r="G5" s="2"/>
    </row>
    <row r="6" spans="1:16" x14ac:dyDescent="0.25">
      <c r="C6" s="4" t="s">
        <v>17</v>
      </c>
      <c r="F6" s="6" t="s">
        <v>21</v>
      </c>
      <c r="G6" s="6" t="s">
        <v>14</v>
      </c>
      <c r="H6" s="4" t="s">
        <v>0</v>
      </c>
      <c r="I6" s="4" t="s">
        <v>1</v>
      </c>
      <c r="J6" s="4" t="s">
        <v>22</v>
      </c>
      <c r="N6" s="61" t="s">
        <v>19</v>
      </c>
      <c r="O6" s="4" t="s">
        <v>30</v>
      </c>
    </row>
    <row r="7" spans="1:16" ht="12.7" thickBot="1" x14ac:dyDescent="0.3">
      <c r="A7" s="22"/>
      <c r="B7" s="34" t="s">
        <v>20</v>
      </c>
      <c r="C7" s="16" t="s">
        <v>18</v>
      </c>
      <c r="D7" s="16" t="s">
        <v>2</v>
      </c>
      <c r="E7" s="14"/>
      <c r="F7" s="15" t="s">
        <v>3</v>
      </c>
      <c r="G7" s="15" t="s">
        <v>3</v>
      </c>
      <c r="H7" s="16" t="s">
        <v>4</v>
      </c>
      <c r="I7" s="16" t="s">
        <v>4</v>
      </c>
      <c r="J7" s="16" t="s">
        <v>23</v>
      </c>
      <c r="K7" s="82" t="s">
        <v>5</v>
      </c>
      <c r="L7" s="82"/>
      <c r="M7" s="16"/>
      <c r="N7" s="16" t="s">
        <v>6</v>
      </c>
      <c r="O7" s="62" t="s">
        <v>31</v>
      </c>
    </row>
    <row r="8" spans="1:16" x14ac:dyDescent="0.25">
      <c r="B8" s="35"/>
      <c r="C8" s="60"/>
      <c r="G8" s="2"/>
      <c r="H8" s="24"/>
      <c r="I8" s="24"/>
      <c r="J8" s="24"/>
    </row>
    <row r="9" spans="1:16" x14ac:dyDescent="0.25">
      <c r="B9" s="67"/>
      <c r="C9" s="20"/>
      <c r="G9" s="63"/>
      <c r="H9" s="66"/>
      <c r="I9" s="66"/>
      <c r="J9" s="66"/>
      <c r="K9" s="66"/>
      <c r="L9" s="20"/>
      <c r="M9" s="20"/>
      <c r="N9"/>
    </row>
    <row r="10" spans="1:16" x14ac:dyDescent="0.25">
      <c r="B10" s="67"/>
      <c r="C10" s="65"/>
      <c r="D10" s="21" t="s">
        <v>39</v>
      </c>
      <c r="F10" s="69"/>
      <c r="G10" s="70"/>
      <c r="H10" s="71"/>
      <c r="I10" s="71"/>
      <c r="J10" s="71"/>
      <c r="K10" s="71"/>
      <c r="L10" s="20"/>
      <c r="M10" s="20"/>
      <c r="N10"/>
      <c r="O10" s="64"/>
      <c r="P10" s="72"/>
    </row>
    <row r="11" spans="1:16" x14ac:dyDescent="0.25">
      <c r="B11" s="79"/>
      <c r="C11" s="64"/>
      <c r="D11" t="s">
        <v>40</v>
      </c>
      <c r="F11" s="63"/>
      <c r="G11" s="70"/>
      <c r="H11" s="74"/>
      <c r="I11" s="74"/>
      <c r="J11" s="74"/>
      <c r="K11" s="71"/>
      <c r="N11" s="58"/>
      <c r="O11" s="20"/>
      <c r="P11" s="72"/>
    </row>
    <row r="12" spans="1:16" x14ac:dyDescent="0.25">
      <c r="A12">
        <v>1</v>
      </c>
      <c r="B12" s="79">
        <v>5904</v>
      </c>
      <c r="C12" s="64">
        <v>0.57540000000000002</v>
      </c>
      <c r="D12" t="s">
        <v>41</v>
      </c>
      <c r="F12" s="63">
        <v>88872</v>
      </c>
      <c r="G12" s="70">
        <v>86700</v>
      </c>
      <c r="H12" s="81">
        <v>40895770.859999999</v>
      </c>
      <c r="I12" s="81">
        <v>22083927.489999998</v>
      </c>
      <c r="J12" s="81">
        <v>96446.89</v>
      </c>
      <c r="K12" s="71" t="s">
        <v>24</v>
      </c>
      <c r="L12" s="38">
        <v>10</v>
      </c>
      <c r="M12" s="78" t="s">
        <v>35</v>
      </c>
      <c r="N12" s="58" t="s">
        <v>70</v>
      </c>
      <c r="O12" s="20" t="s">
        <v>71</v>
      </c>
      <c r="P12" s="72"/>
    </row>
    <row r="13" spans="1:16" x14ac:dyDescent="0.25">
      <c r="B13" s="79">
        <v>5904</v>
      </c>
      <c r="C13" s="64">
        <v>0.57540000000000002</v>
      </c>
      <c r="D13" t="s">
        <v>42</v>
      </c>
      <c r="F13" s="63">
        <v>27346</v>
      </c>
      <c r="G13" s="70">
        <v>23171</v>
      </c>
      <c r="H13" s="81">
        <v>7804421.3899999997</v>
      </c>
      <c r="I13" s="81">
        <v>5565372.0300000003</v>
      </c>
      <c r="J13" s="81">
        <v>0</v>
      </c>
      <c r="K13" s="71" t="s">
        <v>24</v>
      </c>
      <c r="L13" s="38">
        <v>10</v>
      </c>
      <c r="M13" s="78" t="s">
        <v>35</v>
      </c>
      <c r="N13" s="58" t="s">
        <v>70</v>
      </c>
      <c r="O13" s="20" t="s">
        <v>71</v>
      </c>
      <c r="P13" s="72"/>
    </row>
    <row r="14" spans="1:16" x14ac:dyDescent="0.25">
      <c r="B14" s="76"/>
      <c r="C14" s="64"/>
      <c r="D14" t="s">
        <v>43</v>
      </c>
      <c r="F14" s="63"/>
      <c r="G14" s="70"/>
      <c r="H14" s="81"/>
      <c r="I14" s="81"/>
      <c r="J14" s="81"/>
      <c r="K14" s="71"/>
      <c r="N14" s="58"/>
      <c r="O14" s="20"/>
      <c r="P14" s="72"/>
    </row>
    <row r="15" spans="1:16" x14ac:dyDescent="0.25">
      <c r="A15">
        <v>2</v>
      </c>
      <c r="B15" s="79">
        <v>5907</v>
      </c>
      <c r="C15" s="64">
        <v>0.85309999999999997</v>
      </c>
      <c r="D15" t="s">
        <v>44</v>
      </c>
      <c r="F15" s="63">
        <v>112086</v>
      </c>
      <c r="G15" s="70">
        <v>105000</v>
      </c>
      <c r="H15" s="74">
        <v>103217840</v>
      </c>
      <c r="I15" s="74">
        <v>39591376.549999997</v>
      </c>
      <c r="J15" s="81">
        <f>34635262.83*0.005</f>
        <v>173176.31414999999</v>
      </c>
      <c r="K15" s="71" t="s">
        <v>24</v>
      </c>
      <c r="L15" s="38">
        <v>10</v>
      </c>
      <c r="M15" s="78" t="s">
        <v>36</v>
      </c>
      <c r="N15" s="58" t="s">
        <v>72</v>
      </c>
      <c r="O15" s="20" t="s">
        <v>71</v>
      </c>
      <c r="P15" s="72"/>
    </row>
    <row r="16" spans="1:16" x14ac:dyDescent="0.25">
      <c r="B16" s="79"/>
      <c r="C16" s="64"/>
      <c r="F16" s="63"/>
      <c r="G16" s="70"/>
      <c r="H16" s="81"/>
      <c r="I16" s="81"/>
      <c r="J16" s="81"/>
      <c r="K16" s="71"/>
      <c r="M16" s="78"/>
      <c r="N16" s="58"/>
      <c r="O16" s="20"/>
      <c r="P16" s="72"/>
    </row>
    <row r="17" spans="1:16" x14ac:dyDescent="0.25">
      <c r="B17" s="79"/>
      <c r="C17" s="64"/>
      <c r="D17" s="21" t="s">
        <v>45</v>
      </c>
      <c r="F17" s="63"/>
      <c r="G17" s="70"/>
      <c r="H17" s="81"/>
      <c r="I17" s="81"/>
      <c r="J17" s="81"/>
      <c r="K17" s="71"/>
      <c r="M17" s="78"/>
      <c r="N17" s="58"/>
      <c r="O17" s="20"/>
      <c r="P17" s="72"/>
    </row>
    <row r="18" spans="1:16" x14ac:dyDescent="0.25">
      <c r="B18" s="79"/>
      <c r="C18" s="64"/>
      <c r="D18" t="s">
        <v>46</v>
      </c>
      <c r="F18" s="63"/>
      <c r="G18" s="70"/>
      <c r="H18" s="81"/>
      <c r="I18" s="81"/>
      <c r="J18" s="81"/>
      <c r="K18" s="71"/>
      <c r="M18" s="78"/>
      <c r="N18" s="58"/>
      <c r="O18" s="20"/>
      <c r="P18" s="72"/>
    </row>
    <row r="19" spans="1:16" x14ac:dyDescent="0.25">
      <c r="A19">
        <v>3</v>
      </c>
      <c r="B19" s="79">
        <v>5902</v>
      </c>
      <c r="C19" s="64">
        <v>0.65049999999999997</v>
      </c>
      <c r="D19" t="s">
        <v>47</v>
      </c>
      <c r="F19" s="63">
        <v>67349</v>
      </c>
      <c r="G19" s="70">
        <v>54226</v>
      </c>
      <c r="H19" s="81">
        <v>23725391.34</v>
      </c>
      <c r="I19" s="81">
        <v>15540405.16</v>
      </c>
      <c r="J19" s="81">
        <f>13639049.87*0.005</f>
        <v>68195.249349999998</v>
      </c>
      <c r="K19" s="71" t="s">
        <v>24</v>
      </c>
      <c r="L19" s="38">
        <v>10</v>
      </c>
      <c r="M19" s="78"/>
      <c r="N19" s="20" t="s">
        <v>75</v>
      </c>
      <c r="O19" s="20" t="s">
        <v>77</v>
      </c>
      <c r="P19" s="72"/>
    </row>
    <row r="20" spans="1:16" x14ac:dyDescent="0.25">
      <c r="B20" s="79"/>
      <c r="C20" s="64"/>
      <c r="F20" s="63"/>
      <c r="G20" s="70"/>
      <c r="H20" s="81"/>
      <c r="I20" s="81"/>
      <c r="J20" s="81"/>
      <c r="K20" s="71"/>
      <c r="M20" s="78"/>
      <c r="N20" s="20" t="s">
        <v>76</v>
      </c>
      <c r="O20" s="20"/>
      <c r="P20" s="72"/>
    </row>
    <row r="21" spans="1:16" x14ac:dyDescent="0.25">
      <c r="B21" s="79"/>
      <c r="C21" s="64"/>
      <c r="D21" s="21" t="s">
        <v>48</v>
      </c>
      <c r="F21" s="63"/>
      <c r="G21" s="70"/>
      <c r="H21" s="81"/>
      <c r="I21" s="81"/>
      <c r="J21" s="81"/>
      <c r="K21" s="71"/>
      <c r="M21"/>
      <c r="O21" s="20"/>
      <c r="P21" s="72"/>
    </row>
    <row r="22" spans="1:16" x14ac:dyDescent="0.25">
      <c r="B22" s="79"/>
      <c r="C22" s="64"/>
      <c r="D22" t="s">
        <v>49</v>
      </c>
      <c r="F22" s="63"/>
      <c r="G22" s="70"/>
      <c r="H22" s="81"/>
      <c r="I22" s="81"/>
      <c r="J22" s="81"/>
      <c r="K22" s="71"/>
      <c r="M22" s="78"/>
      <c r="N22" s="58"/>
      <c r="O22" s="20"/>
      <c r="P22" s="72"/>
    </row>
    <row r="23" spans="1:16" x14ac:dyDescent="0.25">
      <c r="A23">
        <v>4</v>
      </c>
      <c r="B23" s="79">
        <v>5908</v>
      </c>
      <c r="C23" s="64">
        <v>0.90580000000000005</v>
      </c>
      <c r="D23" t="s">
        <v>50</v>
      </c>
      <c r="F23" s="63">
        <v>24088</v>
      </c>
      <c r="G23" s="70">
        <v>9090</v>
      </c>
      <c r="H23" s="81">
        <v>4974608.75</v>
      </c>
      <c r="I23" s="81">
        <v>2750944.83</v>
      </c>
      <c r="J23" s="81">
        <v>0</v>
      </c>
      <c r="K23" s="71" t="s">
        <v>24</v>
      </c>
      <c r="L23" s="38">
        <v>10</v>
      </c>
      <c r="M23" s="78"/>
      <c r="N23" s="58" t="s">
        <v>88</v>
      </c>
      <c r="O23" s="20" t="s">
        <v>78</v>
      </c>
      <c r="P23" s="72"/>
    </row>
    <row r="24" spans="1:16" x14ac:dyDescent="0.25">
      <c r="B24" s="79"/>
      <c r="C24" s="64"/>
      <c r="F24" s="63"/>
      <c r="G24" s="70"/>
      <c r="H24" s="81"/>
      <c r="I24" s="81"/>
      <c r="J24" s="81"/>
      <c r="K24" s="71"/>
      <c r="M24" s="78"/>
      <c r="N24" s="58"/>
      <c r="O24" s="20"/>
      <c r="P24" s="72"/>
    </row>
    <row r="25" spans="1:16" x14ac:dyDescent="0.25">
      <c r="B25" s="79"/>
      <c r="C25" s="64"/>
      <c r="D25" s="21" t="s">
        <v>51</v>
      </c>
      <c r="F25" s="63"/>
      <c r="G25" s="71"/>
      <c r="H25" s="81"/>
      <c r="I25" s="81"/>
      <c r="J25" s="81"/>
      <c r="K25" s="71"/>
      <c r="M25" s="78"/>
      <c r="N25" s="58"/>
      <c r="O25" s="20"/>
      <c r="P25" s="72"/>
    </row>
    <row r="26" spans="1:16" x14ac:dyDescent="0.25">
      <c r="B26" s="79"/>
      <c r="C26" s="64"/>
      <c r="D26" t="s">
        <v>52</v>
      </c>
      <c r="F26" s="63"/>
      <c r="G26" s="71"/>
      <c r="H26" s="81"/>
      <c r="I26" s="81"/>
      <c r="J26" s="81"/>
      <c r="K26" s="71"/>
      <c r="M26" s="78"/>
      <c r="N26" s="58"/>
      <c r="O26" s="20"/>
      <c r="P26" s="72"/>
    </row>
    <row r="27" spans="1:16" x14ac:dyDescent="0.25">
      <c r="A27">
        <v>5</v>
      </c>
      <c r="B27" s="79">
        <v>5909</v>
      </c>
      <c r="C27" s="64">
        <v>0.83030000000000004</v>
      </c>
      <c r="D27" t="s">
        <v>53</v>
      </c>
      <c r="F27" s="63">
        <v>51478</v>
      </c>
      <c r="G27" s="70">
        <v>50408</v>
      </c>
      <c r="H27" s="81">
        <v>5702589.8499999996</v>
      </c>
      <c r="I27" s="81">
        <v>18081492.199999999</v>
      </c>
      <c r="J27" s="81">
        <v>0</v>
      </c>
      <c r="K27" s="71" t="s">
        <v>24</v>
      </c>
      <c r="L27" s="38">
        <v>10</v>
      </c>
      <c r="M27"/>
      <c r="N27" s="58" t="s">
        <v>88</v>
      </c>
      <c r="O27" s="20" t="s">
        <v>78</v>
      </c>
      <c r="P27" s="72"/>
    </row>
    <row r="28" spans="1:16" x14ac:dyDescent="0.25">
      <c r="B28" s="79"/>
      <c r="C28" s="64"/>
      <c r="F28" s="63"/>
      <c r="G28" s="71"/>
      <c r="H28" s="81"/>
      <c r="I28" s="81"/>
      <c r="J28" s="81"/>
      <c r="K28" s="71"/>
      <c r="M28"/>
      <c r="O28" s="20"/>
      <c r="P28" s="72"/>
    </row>
    <row r="29" spans="1:16" x14ac:dyDescent="0.25">
      <c r="B29" s="79"/>
      <c r="C29" s="64"/>
      <c r="D29" s="21" t="s">
        <v>54</v>
      </c>
      <c r="F29" s="63"/>
      <c r="G29" s="70"/>
      <c r="H29" s="81"/>
      <c r="I29" s="81"/>
      <c r="J29" s="81"/>
      <c r="K29" s="71"/>
      <c r="M29"/>
      <c r="O29" s="20"/>
      <c r="P29" s="72"/>
    </row>
    <row r="30" spans="1:16" x14ac:dyDescent="0.25">
      <c r="B30" s="79"/>
      <c r="C30" s="64"/>
      <c r="D30" t="s">
        <v>55</v>
      </c>
      <c r="F30" s="63"/>
      <c r="G30" s="70"/>
      <c r="H30" s="81"/>
      <c r="I30" s="81"/>
      <c r="J30" s="81"/>
      <c r="K30" s="71"/>
      <c r="M30" s="78"/>
      <c r="N30" s="58"/>
      <c r="O30" s="20"/>
      <c r="P30" s="72"/>
    </row>
    <row r="31" spans="1:16" x14ac:dyDescent="0.25">
      <c r="A31">
        <v>6</v>
      </c>
      <c r="B31" s="79">
        <v>5910</v>
      </c>
      <c r="C31" s="64">
        <v>1</v>
      </c>
      <c r="D31" t="s">
        <v>56</v>
      </c>
      <c r="F31" s="63">
        <v>74855</v>
      </c>
      <c r="G31" s="70">
        <v>74855</v>
      </c>
      <c r="H31" s="81">
        <v>40300137.630000003</v>
      </c>
      <c r="I31" s="81">
        <v>33326241.949999999</v>
      </c>
      <c r="J31" s="81">
        <f>28943434.3*0.005</f>
        <v>144717.1715</v>
      </c>
      <c r="K31" s="71" t="s">
        <v>24</v>
      </c>
      <c r="L31" s="38">
        <v>10</v>
      </c>
      <c r="M31" s="78"/>
      <c r="N31" s="58" t="s">
        <v>72</v>
      </c>
      <c r="O31" s="20" t="s">
        <v>71</v>
      </c>
      <c r="P31" s="72"/>
    </row>
    <row r="32" spans="1:16" x14ac:dyDescent="0.25">
      <c r="B32" s="79"/>
      <c r="C32" s="64"/>
      <c r="F32" s="63"/>
      <c r="G32" s="70"/>
      <c r="H32" s="81"/>
      <c r="I32" s="81"/>
      <c r="J32" s="81"/>
      <c r="K32" s="71"/>
      <c r="M32" s="78"/>
      <c r="N32" s="58"/>
      <c r="O32" s="20"/>
      <c r="P32" s="72"/>
    </row>
    <row r="33" spans="1:16" x14ac:dyDescent="0.25">
      <c r="B33" s="79"/>
      <c r="C33" s="64"/>
      <c r="D33" s="21" t="s">
        <v>32</v>
      </c>
      <c r="F33" s="63"/>
      <c r="G33" s="71"/>
      <c r="H33" s="81"/>
      <c r="I33" s="81"/>
      <c r="J33" s="81"/>
      <c r="K33" s="71"/>
      <c r="M33"/>
      <c r="O33" s="20"/>
      <c r="P33" s="72"/>
    </row>
    <row r="34" spans="1:16" x14ac:dyDescent="0.25">
      <c r="B34" s="79"/>
      <c r="C34" s="64"/>
      <c r="D34" t="s">
        <v>57</v>
      </c>
      <c r="F34" s="63"/>
      <c r="G34" s="71"/>
      <c r="H34" s="81"/>
      <c r="I34" s="81"/>
      <c r="J34" s="81"/>
      <c r="K34" s="71"/>
      <c r="M34"/>
      <c r="O34" s="20"/>
      <c r="P34" s="72"/>
    </row>
    <row r="35" spans="1:16" x14ac:dyDescent="0.25">
      <c r="A35">
        <v>7</v>
      </c>
      <c r="B35" s="79">
        <v>5914</v>
      </c>
      <c r="C35" s="64">
        <v>0.28789999999999999</v>
      </c>
      <c r="D35" t="s">
        <v>58</v>
      </c>
      <c r="F35" s="63">
        <v>84005</v>
      </c>
      <c r="G35" s="80">
        <v>47601</v>
      </c>
      <c r="H35" s="81">
        <v>65789140.289999999</v>
      </c>
      <c r="I35" s="81">
        <v>6141234.5800000001</v>
      </c>
      <c r="J35" s="81">
        <f>5298915.43*0.005</f>
        <v>26494.577149999997</v>
      </c>
      <c r="K35" s="71" t="s">
        <v>24</v>
      </c>
      <c r="L35" s="38">
        <v>10</v>
      </c>
      <c r="M35" s="78" t="s">
        <v>36</v>
      </c>
      <c r="N35" s="20" t="s">
        <v>79</v>
      </c>
      <c r="O35" s="20" t="s">
        <v>80</v>
      </c>
      <c r="P35" s="72"/>
    </row>
    <row r="36" spans="1:16" x14ac:dyDescent="0.25">
      <c r="B36" s="79"/>
      <c r="C36" s="64"/>
      <c r="D36" t="s">
        <v>34</v>
      </c>
      <c r="F36" s="63"/>
      <c r="G36" s="71"/>
      <c r="H36" s="81"/>
      <c r="I36" s="81"/>
      <c r="J36" s="81"/>
      <c r="K36" s="71"/>
      <c r="M36" s="78"/>
      <c r="N36" s="58"/>
      <c r="O36" s="20"/>
      <c r="P36" s="72"/>
    </row>
    <row r="37" spans="1:16" x14ac:dyDescent="0.25">
      <c r="A37">
        <v>8</v>
      </c>
      <c r="B37" s="79">
        <v>5911</v>
      </c>
      <c r="C37" s="64">
        <v>0.42180000000000001</v>
      </c>
      <c r="D37" t="s">
        <v>59</v>
      </c>
      <c r="F37" s="63">
        <v>87636</v>
      </c>
      <c r="G37" s="70">
        <v>32296</v>
      </c>
      <c r="H37" s="81">
        <v>94939731.359999999</v>
      </c>
      <c r="I37" s="81">
        <v>6381351.5999999996</v>
      </c>
      <c r="J37" s="81">
        <f>5267257.6*0.005</f>
        <v>26336.288</v>
      </c>
      <c r="K37" s="71" t="s">
        <v>24</v>
      </c>
      <c r="L37" s="38">
        <v>10</v>
      </c>
      <c r="M37" s="78" t="s">
        <v>35</v>
      </c>
      <c r="N37" s="58" t="s">
        <v>81</v>
      </c>
      <c r="O37" s="20" t="s">
        <v>82</v>
      </c>
      <c r="P37" s="72"/>
    </row>
    <row r="38" spans="1:16" x14ac:dyDescent="0.25">
      <c r="B38" s="79"/>
      <c r="C38" s="64"/>
      <c r="D38" t="s">
        <v>60</v>
      </c>
      <c r="F38" s="63"/>
      <c r="G38" s="70"/>
      <c r="H38" s="81"/>
      <c r="I38" s="81"/>
      <c r="J38" s="81"/>
      <c r="K38" s="71"/>
      <c r="M38" s="78"/>
      <c r="N38" s="58"/>
      <c r="O38" s="20"/>
      <c r="P38" s="72"/>
    </row>
    <row r="39" spans="1:16" x14ac:dyDescent="0.25">
      <c r="A39">
        <v>9</v>
      </c>
      <c r="B39" s="79">
        <v>5903</v>
      </c>
      <c r="C39" s="64">
        <v>0.36969999999999997</v>
      </c>
      <c r="D39" t="s">
        <v>61</v>
      </c>
      <c r="F39" s="63">
        <v>278718</v>
      </c>
      <c r="G39" s="70">
        <v>179440</v>
      </c>
      <c r="H39" s="81">
        <v>89853834.370000005</v>
      </c>
      <c r="I39" s="81">
        <v>27557354.859999999</v>
      </c>
      <c r="J39" s="81">
        <v>0</v>
      </c>
      <c r="K39" s="71" t="s">
        <v>24</v>
      </c>
      <c r="L39" s="38">
        <v>10</v>
      </c>
      <c r="M39" s="78" t="s">
        <v>35</v>
      </c>
      <c r="N39" s="58" t="s">
        <v>73</v>
      </c>
      <c r="O39" s="20" t="s">
        <v>74</v>
      </c>
      <c r="P39" s="72"/>
    </row>
    <row r="40" spans="1:16" x14ac:dyDescent="0.25">
      <c r="B40" s="79"/>
      <c r="C40" s="64"/>
      <c r="F40" s="63"/>
      <c r="G40" s="70"/>
      <c r="H40" s="81"/>
      <c r="I40" s="81"/>
      <c r="J40" s="81"/>
      <c r="K40" s="71"/>
      <c r="M40" s="78"/>
      <c r="N40" s="58"/>
      <c r="O40" s="20"/>
      <c r="P40" s="72"/>
    </row>
    <row r="41" spans="1:16" x14ac:dyDescent="0.25">
      <c r="B41" s="79"/>
      <c r="C41" s="64"/>
      <c r="D41" s="21" t="s">
        <v>62</v>
      </c>
      <c r="F41" s="63"/>
      <c r="G41" s="70"/>
      <c r="H41" s="81"/>
      <c r="I41" s="81"/>
      <c r="J41" s="81"/>
      <c r="K41" s="71"/>
      <c r="M41" s="78"/>
      <c r="N41" s="58"/>
      <c r="O41" s="20"/>
      <c r="P41" s="72"/>
    </row>
    <row r="42" spans="1:16" x14ac:dyDescent="0.25">
      <c r="B42" s="79"/>
      <c r="C42" s="64"/>
      <c r="D42" t="s">
        <v>63</v>
      </c>
      <c r="F42" s="63"/>
      <c r="G42" s="70"/>
      <c r="H42" s="81"/>
      <c r="I42" s="81"/>
      <c r="J42" s="81"/>
      <c r="K42" s="71"/>
      <c r="M42" s="78"/>
      <c r="N42" s="58"/>
      <c r="O42" s="20"/>
      <c r="P42" s="72"/>
    </row>
    <row r="43" spans="1:16" x14ac:dyDescent="0.25">
      <c r="A43">
        <v>10</v>
      </c>
      <c r="B43" s="79">
        <v>5905</v>
      </c>
      <c r="C43" s="64">
        <v>0.59399999999999997</v>
      </c>
      <c r="D43" t="s">
        <v>64</v>
      </c>
      <c r="F43" s="63">
        <v>34164</v>
      </c>
      <c r="G43" s="70">
        <v>30198</v>
      </c>
      <c r="H43" s="81">
        <v>6640451.1200000001</v>
      </c>
      <c r="I43" s="81">
        <v>6355399.3300000001</v>
      </c>
      <c r="J43" s="81">
        <v>0</v>
      </c>
      <c r="K43" s="71" t="s">
        <v>24</v>
      </c>
      <c r="L43" s="38">
        <v>10</v>
      </c>
      <c r="M43" s="78"/>
      <c r="N43" s="58" t="s">
        <v>83</v>
      </c>
      <c r="O43" s="20" t="s">
        <v>77</v>
      </c>
      <c r="P43" s="72"/>
    </row>
    <row r="44" spans="1:16" x14ac:dyDescent="0.25">
      <c r="B44" s="79"/>
      <c r="C44" s="64"/>
      <c r="D44" t="s">
        <v>65</v>
      </c>
      <c r="F44" s="63"/>
      <c r="G44" s="70"/>
      <c r="H44" s="81"/>
      <c r="I44" s="81"/>
      <c r="J44" s="81"/>
      <c r="K44" s="71"/>
      <c r="M44" s="78"/>
      <c r="N44" s="58"/>
      <c r="O44" s="20"/>
      <c r="P44" s="72"/>
    </row>
    <row r="45" spans="1:16" x14ac:dyDescent="0.25">
      <c r="A45">
        <v>11</v>
      </c>
      <c r="B45" s="79">
        <v>5906</v>
      </c>
      <c r="C45" s="64">
        <v>0.75</v>
      </c>
      <c r="D45" t="s">
        <v>66</v>
      </c>
      <c r="F45" s="63">
        <v>62491</v>
      </c>
      <c r="G45" s="70">
        <v>62491</v>
      </c>
      <c r="H45" s="81">
        <v>9653587.3200000003</v>
      </c>
      <c r="I45" s="81">
        <v>21394512.109999999</v>
      </c>
      <c r="J45" s="81">
        <v>0</v>
      </c>
      <c r="K45" s="71" t="s">
        <v>24</v>
      </c>
      <c r="L45" s="38">
        <v>10</v>
      </c>
      <c r="M45" s="78"/>
      <c r="N45" s="58" t="s">
        <v>84</v>
      </c>
      <c r="O45" s="20" t="s">
        <v>85</v>
      </c>
      <c r="P45" s="72"/>
    </row>
    <row r="46" spans="1:16" x14ac:dyDescent="0.25">
      <c r="B46" s="79"/>
      <c r="C46" s="64"/>
      <c r="F46" s="63"/>
      <c r="G46" s="70"/>
      <c r="H46" s="81"/>
      <c r="I46" s="81"/>
      <c r="J46" s="81"/>
      <c r="K46" s="71"/>
      <c r="M46" s="78"/>
      <c r="N46" s="58" t="s">
        <v>88</v>
      </c>
      <c r="O46" s="20"/>
      <c r="P46" s="72"/>
    </row>
    <row r="47" spans="1:16" x14ac:dyDescent="0.25">
      <c r="B47" s="79"/>
      <c r="C47" s="64"/>
      <c r="D47" s="21" t="s">
        <v>33</v>
      </c>
      <c r="F47" s="63"/>
      <c r="G47" s="73"/>
      <c r="H47" s="81"/>
      <c r="I47" s="81"/>
      <c r="J47" s="81"/>
      <c r="K47" s="71"/>
      <c r="M47" s="78"/>
      <c r="N47" s="58"/>
      <c r="O47" s="20"/>
      <c r="P47" s="72"/>
    </row>
    <row r="48" spans="1:16" x14ac:dyDescent="0.25">
      <c r="B48" s="79"/>
      <c r="C48" s="64"/>
      <c r="D48" t="s">
        <v>67</v>
      </c>
      <c r="F48" s="63"/>
      <c r="G48" s="73"/>
      <c r="H48" s="81"/>
      <c r="I48" s="81"/>
      <c r="J48" s="81"/>
      <c r="K48" s="71"/>
      <c r="M48" s="78"/>
      <c r="N48" s="58"/>
      <c r="O48" s="20"/>
      <c r="P48" s="72"/>
    </row>
    <row r="49" spans="1:16" x14ac:dyDescent="0.25">
      <c r="A49">
        <v>12</v>
      </c>
      <c r="B49" s="79">
        <v>5901</v>
      </c>
      <c r="C49" s="64">
        <v>0.55049999999999999</v>
      </c>
      <c r="D49" t="s">
        <v>68</v>
      </c>
      <c r="F49" s="63">
        <v>55296</v>
      </c>
      <c r="G49" s="73">
        <v>51652</v>
      </c>
      <c r="H49" s="81">
        <v>29883358.77</v>
      </c>
      <c r="I49" s="81">
        <v>12580461.74</v>
      </c>
      <c r="J49" s="81">
        <f>10994455.16*0.005</f>
        <v>54972.275800000003</v>
      </c>
      <c r="K49" s="71" t="s">
        <v>24</v>
      </c>
      <c r="L49" s="38">
        <v>10</v>
      </c>
      <c r="M49" s="78"/>
      <c r="N49" s="58" t="s">
        <v>81</v>
      </c>
      <c r="O49" s="20" t="s">
        <v>86</v>
      </c>
      <c r="P49" s="72"/>
    </row>
    <row r="50" spans="1:16" x14ac:dyDescent="0.25">
      <c r="B50" s="79">
        <v>5901</v>
      </c>
      <c r="C50" s="64">
        <v>0.55049999999999999</v>
      </c>
      <c r="D50" t="s">
        <v>69</v>
      </c>
      <c r="F50" s="63">
        <v>3980</v>
      </c>
      <c r="G50" s="73">
        <v>3960</v>
      </c>
      <c r="H50" s="81">
        <v>389066.5</v>
      </c>
      <c r="I50" s="81">
        <v>449132.22</v>
      </c>
      <c r="J50" s="81">
        <v>0</v>
      </c>
      <c r="K50" s="71" t="s">
        <v>24</v>
      </c>
      <c r="L50" s="38">
        <v>10</v>
      </c>
      <c r="M50" s="78"/>
      <c r="N50" s="58" t="s">
        <v>81</v>
      </c>
      <c r="O50" s="20" t="s">
        <v>86</v>
      </c>
      <c r="P50" s="72"/>
    </row>
    <row r="51" spans="1:16" ht="12.7" thickBot="1" x14ac:dyDescent="0.3">
      <c r="A51" s="31"/>
      <c r="B51" s="77"/>
      <c r="C51" s="65"/>
      <c r="E51" s="23"/>
      <c r="F51" s="56"/>
      <c r="G51" s="63"/>
      <c r="H51" s="75"/>
      <c r="I51" s="75"/>
      <c r="J51" s="68"/>
      <c r="L51" s="37"/>
      <c r="N51" s="58"/>
    </row>
    <row r="52" spans="1:16" ht="12.7" thickTop="1" x14ac:dyDescent="0.25">
      <c r="D52" s="17" t="s">
        <v>7</v>
      </c>
      <c r="E52" s="17"/>
      <c r="F52" s="18">
        <f>SUM(F8:F51)</f>
        <v>1052364</v>
      </c>
      <c r="G52" s="18">
        <f>SUM(G8:G51)</f>
        <v>811088</v>
      </c>
      <c r="H52" s="55">
        <f>SUM(H8:H51)</f>
        <v>523769929.55000001</v>
      </c>
      <c r="I52" s="55">
        <f>SUM(I8:I51)</f>
        <v>217799206.65000001</v>
      </c>
      <c r="J52" s="55">
        <f>SUM(J8:J51)</f>
        <v>590338.76594999991</v>
      </c>
      <c r="L52" s="37"/>
    </row>
    <row r="53" spans="1:16" x14ac:dyDescent="0.25">
      <c r="G53" s="2"/>
      <c r="H53" s="43"/>
      <c r="J53" s="1"/>
    </row>
    <row r="54" spans="1:16" ht="12.7" thickBot="1" x14ac:dyDescent="0.3">
      <c r="F54" s="2" t="s">
        <v>29</v>
      </c>
      <c r="H54" s="1"/>
      <c r="I54" s="57">
        <f>+I52+H52</f>
        <v>741569136.20000005</v>
      </c>
      <c r="J54" s="1"/>
    </row>
    <row r="55" spans="1:16" ht="12.7" thickTop="1" x14ac:dyDescent="0.25">
      <c r="G55" s="2"/>
      <c r="H55" s="1"/>
      <c r="I55" s="1"/>
      <c r="J55" s="1"/>
    </row>
    <row r="56" spans="1:16" x14ac:dyDescent="0.25">
      <c r="I56" s="1"/>
      <c r="J56" s="1"/>
    </row>
    <row r="57" spans="1:16" x14ac:dyDescent="0.25">
      <c r="G57" s="2"/>
      <c r="H57" s="1"/>
      <c r="I57" s="1"/>
      <c r="J57" s="1"/>
    </row>
    <row r="58" spans="1:16" x14ac:dyDescent="0.25">
      <c r="G58" s="2"/>
      <c r="H58" s="1"/>
      <c r="I58" s="1"/>
      <c r="J58" s="1"/>
    </row>
    <row r="59" spans="1:16" x14ac:dyDescent="0.25">
      <c r="G59" s="3"/>
      <c r="H59" s="1"/>
      <c r="I59" s="1"/>
      <c r="J59" s="1"/>
      <c r="K59" s="36" t="s">
        <v>38</v>
      </c>
      <c r="L59" s="40"/>
      <c r="M59" s="40"/>
    </row>
    <row r="60" spans="1:16" x14ac:dyDescent="0.25">
      <c r="E60" s="32" t="s">
        <v>37</v>
      </c>
      <c r="F60" s="7"/>
      <c r="G60" s="1"/>
      <c r="H60" s="43"/>
      <c r="I60" s="33"/>
      <c r="J60" s="37"/>
      <c r="K60" s="33" t="s">
        <v>89</v>
      </c>
      <c r="L60" s="41"/>
      <c r="M60" s="41"/>
    </row>
    <row r="61" spans="1:16" x14ac:dyDescent="0.25">
      <c r="D61" s="19"/>
      <c r="E61" s="31"/>
      <c r="F61" s="1"/>
      <c r="G61" s="1"/>
      <c r="H61" s="43"/>
      <c r="I61" s="44"/>
      <c r="J61" s="37"/>
      <c r="K61" s="38"/>
    </row>
    <row r="62" spans="1:16" ht="12.7" thickBot="1" x14ac:dyDescent="0.3">
      <c r="E62" s="2"/>
      <c r="F62" s="7" t="s">
        <v>8</v>
      </c>
      <c r="G62" s="1"/>
      <c r="H62" s="43"/>
      <c r="I62" s="43"/>
      <c r="J62" s="37"/>
      <c r="K62" s="38"/>
    </row>
    <row r="63" spans="1:16" x14ac:dyDescent="0.25">
      <c r="D63" s="13"/>
      <c r="E63" s="45"/>
      <c r="F63" s="12"/>
      <c r="G63" s="12"/>
      <c r="H63" s="46"/>
      <c r="I63" s="46"/>
      <c r="J63" s="39"/>
      <c r="K63" s="42"/>
    </row>
    <row r="64" spans="1:16" x14ac:dyDescent="0.25">
      <c r="D64" s="26"/>
      <c r="F64" s="47" t="s">
        <v>14</v>
      </c>
      <c r="G64" s="48" t="s">
        <v>0</v>
      </c>
      <c r="H64" s="48" t="s">
        <v>1</v>
      </c>
      <c r="I64" s="49" t="s">
        <v>22</v>
      </c>
      <c r="J64" s="50"/>
      <c r="K64" s="25"/>
    </row>
    <row r="65" spans="4:11" x14ac:dyDescent="0.25">
      <c r="D65" t="s">
        <v>25</v>
      </c>
      <c r="F65" s="6" t="s">
        <v>3</v>
      </c>
      <c r="G65" s="8" t="s">
        <v>4</v>
      </c>
      <c r="H65" s="8" t="s">
        <v>4</v>
      </c>
      <c r="I65" s="36" t="s">
        <v>23</v>
      </c>
      <c r="J65" s="43"/>
      <c r="K65" s="38"/>
    </row>
    <row r="66" spans="4:11" x14ac:dyDescent="0.25">
      <c r="D66" s="3"/>
      <c r="F66" s="9" t="s">
        <v>9</v>
      </c>
      <c r="G66" s="10" t="s">
        <v>9</v>
      </c>
      <c r="H66" s="10" t="s">
        <v>9</v>
      </c>
      <c r="I66" s="51" t="s">
        <v>9</v>
      </c>
      <c r="J66" s="43"/>
      <c r="K66" s="38"/>
    </row>
    <row r="67" spans="4:11" x14ac:dyDescent="0.25">
      <c r="D67" s="3" t="s">
        <v>10</v>
      </c>
      <c r="F67" s="2">
        <v>86522</v>
      </c>
      <c r="G67" s="43">
        <v>118665122.7</v>
      </c>
      <c r="H67" s="43">
        <v>21921756.759999998</v>
      </c>
      <c r="I67" s="52">
        <v>94531.537349999999</v>
      </c>
      <c r="J67" s="43"/>
      <c r="K67" s="38"/>
    </row>
    <row r="68" spans="4:11" x14ac:dyDescent="0.25">
      <c r="D68" s="3" t="s">
        <v>11</v>
      </c>
      <c r="F68" s="2">
        <v>365808</v>
      </c>
      <c r="G68" s="43">
        <v>280086247.55000001</v>
      </c>
      <c r="H68" s="43">
        <v>113723242.30999999</v>
      </c>
      <c r="I68" s="52">
        <v>495807.22859999997</v>
      </c>
      <c r="J68" s="43"/>
      <c r="K68" s="38"/>
    </row>
    <row r="69" spans="4:11" x14ac:dyDescent="0.25">
      <c r="D69" s="3" t="s">
        <v>12</v>
      </c>
      <c r="F69" s="2">
        <v>358758</v>
      </c>
      <c r="G69" s="43">
        <v>125018559.30000001</v>
      </c>
      <c r="H69" s="43">
        <v>82154207.579999998</v>
      </c>
      <c r="I69" s="43">
        <v>0</v>
      </c>
      <c r="J69" s="43"/>
      <c r="K69" s="38"/>
    </row>
    <row r="70" spans="4:11" x14ac:dyDescent="0.25">
      <c r="F70" s="9" t="s">
        <v>13</v>
      </c>
      <c r="G70" s="51" t="s">
        <v>13</v>
      </c>
      <c r="H70" s="51" t="s">
        <v>13</v>
      </c>
      <c r="I70" s="51" t="s">
        <v>13</v>
      </c>
      <c r="J70" s="51" t="s">
        <v>13</v>
      </c>
      <c r="K70" s="38"/>
    </row>
    <row r="71" spans="4:11" x14ac:dyDescent="0.25">
      <c r="F71" s="2">
        <v>811088</v>
      </c>
      <c r="G71" s="43">
        <v>523769929.55000001</v>
      </c>
      <c r="H71" s="43">
        <v>217799206.64999998</v>
      </c>
      <c r="I71" s="43">
        <v>590338.76594999991</v>
      </c>
      <c r="J71" s="43">
        <v>218389545.41594997</v>
      </c>
      <c r="K71" s="38"/>
    </row>
    <row r="72" spans="4:11" x14ac:dyDescent="0.25">
      <c r="F72" s="2"/>
      <c r="G72" s="1"/>
      <c r="H72" s="1"/>
      <c r="I72" s="43"/>
      <c r="J72" s="43"/>
      <c r="K72" s="38"/>
    </row>
    <row r="73" spans="4:11" x14ac:dyDescent="0.25">
      <c r="F73" s="2"/>
      <c r="G73" s="1"/>
      <c r="H73" s="1"/>
      <c r="I73" s="43"/>
      <c r="J73" s="43"/>
      <c r="K73" s="38"/>
    </row>
    <row r="74" spans="4:11" x14ac:dyDescent="0.25">
      <c r="F74" s="2"/>
      <c r="G74" s="48" t="s">
        <v>0</v>
      </c>
      <c r="H74" s="48" t="s">
        <v>1</v>
      </c>
      <c r="I74" s="49" t="s">
        <v>22</v>
      </c>
      <c r="J74" s="53" t="s">
        <v>26</v>
      </c>
      <c r="K74" s="38"/>
    </row>
    <row r="75" spans="4:11" x14ac:dyDescent="0.25">
      <c r="D75" s="54" t="s">
        <v>5</v>
      </c>
      <c r="F75" s="2"/>
      <c r="G75" s="8" t="s">
        <v>4</v>
      </c>
      <c r="H75" s="8" t="s">
        <v>4</v>
      </c>
      <c r="I75" s="36" t="s">
        <v>23</v>
      </c>
      <c r="J75" s="53" t="s">
        <v>4</v>
      </c>
      <c r="K75" s="38"/>
    </row>
    <row r="76" spans="4:11" x14ac:dyDescent="0.25">
      <c r="F76" s="2"/>
      <c r="G76" s="10" t="s">
        <v>9</v>
      </c>
      <c r="H76" s="10" t="s">
        <v>9</v>
      </c>
      <c r="I76" s="51" t="s">
        <v>9</v>
      </c>
      <c r="J76" s="51" t="s">
        <v>9</v>
      </c>
      <c r="K76" s="38"/>
    </row>
    <row r="77" spans="4:11" x14ac:dyDescent="0.25">
      <c r="D77" t="s">
        <v>27</v>
      </c>
      <c r="F77" s="2"/>
      <c r="G77" s="43">
        <v>0</v>
      </c>
      <c r="H77" s="43">
        <v>0</v>
      </c>
      <c r="I77" s="43">
        <v>0</v>
      </c>
      <c r="J77" s="43">
        <v>0</v>
      </c>
      <c r="K77" s="38"/>
    </row>
    <row r="78" spans="4:11" x14ac:dyDescent="0.25">
      <c r="D78" t="s">
        <v>28</v>
      </c>
      <c r="F78" s="2"/>
      <c r="G78" s="43">
        <v>523769929.55000001</v>
      </c>
      <c r="H78" s="43">
        <v>217799206.65000001</v>
      </c>
      <c r="I78" s="43">
        <v>590338.76594999991</v>
      </c>
      <c r="J78" s="43">
        <v>218389545.41595</v>
      </c>
      <c r="K78" s="38"/>
    </row>
    <row r="79" spans="4:11" x14ac:dyDescent="0.25">
      <c r="F79" s="2"/>
      <c r="G79" s="51" t="s">
        <v>13</v>
      </c>
      <c r="H79" s="51" t="s">
        <v>13</v>
      </c>
      <c r="I79" s="51" t="s">
        <v>13</v>
      </c>
      <c r="J79" s="51" t="s">
        <v>13</v>
      </c>
      <c r="K79" s="38"/>
    </row>
    <row r="80" spans="4:11" x14ac:dyDescent="0.25">
      <c r="F80" s="2"/>
      <c r="G80" s="43">
        <v>523769929.55000001</v>
      </c>
      <c r="H80" s="43">
        <v>217799206.65000001</v>
      </c>
      <c r="I80" s="43">
        <v>590338.76594999991</v>
      </c>
      <c r="J80" s="43">
        <v>218389545.41595</v>
      </c>
      <c r="K80" s="38"/>
    </row>
    <row r="81" spans="1:11" x14ac:dyDescent="0.25">
      <c r="D81" s="19"/>
      <c r="E81" s="31"/>
      <c r="F81" s="1"/>
      <c r="G81" s="1"/>
      <c r="H81" s="43"/>
      <c r="I81" s="44"/>
      <c r="J81" s="37"/>
      <c r="K81" s="38"/>
    </row>
    <row r="82" spans="1:11" x14ac:dyDescent="0.25">
      <c r="D82" s="19"/>
      <c r="E82" s="31"/>
      <c r="F82" s="1"/>
      <c r="G82" s="1"/>
      <c r="H82" s="43"/>
      <c r="I82" s="44"/>
      <c r="J82" s="37"/>
      <c r="K82" s="38"/>
    </row>
    <row r="83" spans="1:11" x14ac:dyDescent="0.25">
      <c r="D83" s="19"/>
      <c r="E83" s="31"/>
      <c r="F83" s="1"/>
      <c r="G83" s="1"/>
      <c r="H83" s="43"/>
      <c r="I83" s="44"/>
      <c r="J83" s="37"/>
      <c r="K83" s="38"/>
    </row>
    <row r="84" spans="1:11" x14ac:dyDescent="0.25">
      <c r="D84" s="19"/>
      <c r="E84" s="31"/>
      <c r="F84" s="1"/>
      <c r="G84" s="1"/>
      <c r="H84" s="43"/>
      <c r="I84" s="44"/>
      <c r="J84" s="37"/>
      <c r="K84" s="38"/>
    </row>
    <row r="85" spans="1:11" x14ac:dyDescent="0.25">
      <c r="D85" s="19"/>
      <c r="E85" s="31"/>
      <c r="F85" s="1"/>
      <c r="G85" s="1"/>
      <c r="H85" s="43"/>
      <c r="I85" s="44"/>
      <c r="J85" s="37"/>
      <c r="K85" s="38"/>
    </row>
    <row r="86" spans="1:11" x14ac:dyDescent="0.25">
      <c r="D86" s="19"/>
      <c r="E86" s="31"/>
      <c r="F86" s="1"/>
      <c r="G86" s="1"/>
      <c r="H86" s="43"/>
      <c r="I86" s="44"/>
      <c r="J86" s="37"/>
      <c r="K86" s="38"/>
    </row>
    <row r="87" spans="1:11" x14ac:dyDescent="0.25">
      <c r="D87" s="19"/>
      <c r="E87" s="31"/>
      <c r="F87" s="1"/>
      <c r="G87" s="1"/>
      <c r="H87" s="43"/>
      <c r="I87" s="44"/>
      <c r="J87" s="37"/>
      <c r="K87" s="38"/>
    </row>
    <row r="88" spans="1:11" x14ac:dyDescent="0.25">
      <c r="A88" s="28" t="s">
        <v>87</v>
      </c>
      <c r="B88" s="28"/>
      <c r="C88" s="28"/>
      <c r="G88" s="2"/>
      <c r="H88" s="1"/>
      <c r="I88" s="1"/>
      <c r="J88" s="1"/>
    </row>
    <row r="89" spans="1:11" x14ac:dyDescent="0.25">
      <c r="A89" s="29" t="s">
        <v>90</v>
      </c>
      <c r="B89" s="29"/>
      <c r="C89" s="29"/>
      <c r="G89" s="2"/>
      <c r="H89" s="1"/>
      <c r="I89" s="1"/>
      <c r="J89" s="1"/>
    </row>
    <row r="90" spans="1:11" x14ac:dyDescent="0.25">
      <c r="D90" s="19"/>
      <c r="G90" s="2"/>
      <c r="H90" s="1"/>
      <c r="I90" s="1"/>
      <c r="J90" s="1"/>
    </row>
    <row r="91" spans="1:11" x14ac:dyDescent="0.25">
      <c r="D91" s="19"/>
      <c r="H91" s="1"/>
      <c r="I91" s="1"/>
      <c r="J91" s="1"/>
    </row>
  </sheetData>
  <mergeCells count="1">
    <mergeCell ref="K7:L7"/>
  </mergeCells>
  <phoneticPr fontId="3" type="noConversion"/>
  <printOptions gridLinesSet="0"/>
  <pageMargins left="0" right="0" top="0.5" bottom="0.2" header="0.25" footer="0.5"/>
  <pageSetup scale="64" orientation="landscape" r:id="rId1"/>
  <headerFooter alignWithMargins="0">
    <oddHeader>&amp;L&amp;D&amp;CSUPERINTENDENT OF PUBLIC INSTRUCTION 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Facilities and Organiza</dc:creator>
  <cp:lastModifiedBy>Shellie Neuman</cp:lastModifiedBy>
  <cp:lastPrinted>2024-08-14T16:18:09Z</cp:lastPrinted>
  <dcterms:created xsi:type="dcterms:W3CDTF">1998-08-13T16:02:44Z</dcterms:created>
  <dcterms:modified xsi:type="dcterms:W3CDTF">2026-05-21T16:05:38Z</dcterms:modified>
</cp:coreProperties>
</file>