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cky.mclean\Desktop\"/>
    </mc:Choice>
  </mc:AlternateContent>
  <bookViews>
    <workbookView xWindow="-105" yWindow="-105" windowWidth="19425" windowHeight="10425" tabRatio="904"/>
  </bookViews>
  <sheets>
    <sheet name="2021-22 School Year" sheetId="6" r:id="rId1"/>
    <sheet name="Salaries, Benefits, and Other" sheetId="3" r:id="rId2"/>
    <sheet name="School Level Staff" sheetId="4" r:id="rId3"/>
    <sheet name="Teachers" sheetId="1" r:id="rId4"/>
    <sheet name="Other Staff, MSOC &amp; Categorical" sheetId="5" r:id="rId5"/>
    <sheet name="CTE &amp; Skills Centers" sheetId="7" r:id="rId6"/>
    <sheet name="Small High Funding Factors" sheetId="8" r:id="rId7"/>
    <sheet name="LEAP" sheetId="10" r:id="rId8"/>
  </sheets>
  <definedNames>
    <definedName name="I732Adj" localSheetId="7">#REF!</definedName>
    <definedName name="I732Adj">#REF!</definedName>
    <definedName name="_xlnm.Print_Area" localSheetId="0">'2021-22 School Year'!$A$1:$I$188</definedName>
    <definedName name="_xlnm.Print_Area" localSheetId="7">LEAP!$A$1:$N$317</definedName>
    <definedName name="_xlnm.Print_Area" localSheetId="4">'Other Staff, MSOC &amp; Categorical'!$B$3:$I$81</definedName>
    <definedName name="_xlnm.Print_Area" localSheetId="1">'Salaries, Benefits, and Other'!$A$2:$I$43</definedName>
    <definedName name="_xlnm.Print_Area" localSheetId="6">'Small High Funding Factors'!$A$1:$H$34</definedName>
    <definedName name="_xlnm.Print_Area" localSheetId="3">Teachers!$A$1:$H$33</definedName>
    <definedName name="_xlnm.Print_Titles" localSheetId="0">'2021-22 School Year'!$5:$5</definedName>
    <definedName name="_xlnm.Print_Titles" localSheetId="7">LEAP!$1:$8</definedName>
  </definedNames>
  <calcPr calcId="162913"/>
</workbook>
</file>

<file path=xl/calcChain.xml><?xml version="1.0" encoding="utf-8"?>
<calcChain xmlns="http://schemas.openxmlformats.org/spreadsheetml/2006/main">
  <c r="I25" i="5" l="1"/>
  <c r="I26" i="5"/>
  <c r="I27" i="5"/>
  <c r="I28" i="5"/>
  <c r="I29" i="5"/>
  <c r="I30" i="5"/>
  <c r="I31" i="5"/>
  <c r="I32" i="5"/>
  <c r="I33" i="5"/>
  <c r="I36" i="5"/>
  <c r="I37" i="5"/>
  <c r="I38" i="5"/>
  <c r="I39" i="5"/>
  <c r="I40" i="5"/>
  <c r="I41" i="5"/>
  <c r="I42" i="5"/>
  <c r="I43" i="5"/>
  <c r="I44" i="5"/>
  <c r="H13" i="8" l="1"/>
  <c r="H11" i="8"/>
  <c r="H9" i="8"/>
  <c r="H6" i="8"/>
  <c r="I31" i="7"/>
  <c r="I29" i="7"/>
  <c r="I28" i="7"/>
  <c r="I26" i="7"/>
  <c r="I24" i="7"/>
  <c r="I21" i="7"/>
  <c r="I18" i="7"/>
  <c r="I16" i="7"/>
  <c r="I15" i="7"/>
  <c r="I11" i="7"/>
  <c r="I9" i="7"/>
  <c r="I7" i="7"/>
  <c r="I6" i="7"/>
  <c r="I81" i="5"/>
  <c r="I79" i="5"/>
  <c r="I78" i="5"/>
  <c r="I75" i="5"/>
  <c r="I73" i="5"/>
  <c r="I71" i="5"/>
  <c r="I69" i="5"/>
  <c r="I68" i="5"/>
  <c r="I66" i="5"/>
  <c r="I63" i="5"/>
  <c r="I62" i="5"/>
  <c r="H16" i="1"/>
  <c r="H9" i="1"/>
  <c r="H8" i="1"/>
  <c r="H7" i="1"/>
  <c r="H6" i="1"/>
  <c r="I34" i="4"/>
  <c r="I33" i="4"/>
  <c r="I32" i="4"/>
  <c r="I31" i="4"/>
  <c r="I30" i="4"/>
  <c r="I29" i="4"/>
  <c r="I28" i="4"/>
  <c r="I27" i="4"/>
  <c r="I25" i="4"/>
  <c r="I24" i="4"/>
  <c r="I23" i="4"/>
  <c r="I22" i="4"/>
  <c r="I18" i="4"/>
  <c r="I17" i="4"/>
  <c r="I16" i="4"/>
  <c r="I15" i="4"/>
  <c r="I14" i="4"/>
  <c r="I13" i="4"/>
  <c r="I12" i="4"/>
  <c r="I11" i="4"/>
  <c r="I9" i="4"/>
  <c r="I8" i="4"/>
  <c r="I7" i="4"/>
  <c r="I6" i="4"/>
  <c r="I42" i="3"/>
  <c r="I41" i="3"/>
  <c r="I38" i="3"/>
  <c r="I37" i="3"/>
  <c r="I34" i="3"/>
  <c r="I33" i="3"/>
  <c r="I32" i="3"/>
  <c r="I31" i="3"/>
  <c r="I30" i="3"/>
  <c r="I27" i="3"/>
  <c r="I25" i="3"/>
  <c r="I22" i="3"/>
  <c r="I19" i="3"/>
  <c r="I18" i="3"/>
  <c r="I17" i="3"/>
  <c r="I14" i="3"/>
  <c r="I13" i="3"/>
  <c r="I12" i="3"/>
  <c r="I9" i="3"/>
  <c r="I8" i="3"/>
  <c r="I7" i="3"/>
  <c r="I6" i="3"/>
  <c r="H27" i="3" l="1"/>
  <c r="H44" i="6" l="1"/>
  <c r="H40" i="6"/>
  <c r="E73" i="5" l="1"/>
  <c r="E71" i="5"/>
  <c r="E69" i="5"/>
  <c r="E68" i="5"/>
  <c r="E66" i="5"/>
  <c r="H73" i="5"/>
  <c r="G73" i="5"/>
  <c r="H71" i="5"/>
  <c r="G71" i="5"/>
  <c r="H69" i="5"/>
  <c r="G69" i="5"/>
  <c r="H68" i="5"/>
  <c r="G68" i="5"/>
  <c r="H66" i="5"/>
  <c r="G66" i="5"/>
  <c r="F73" i="5"/>
  <c r="F71" i="5"/>
  <c r="F69" i="5"/>
  <c r="F68" i="5"/>
  <c r="F66" i="5"/>
  <c r="G13" i="8"/>
  <c r="F13" i="8"/>
  <c r="G11" i="8"/>
  <c r="F11" i="8"/>
  <c r="G9" i="8"/>
  <c r="F9" i="8"/>
  <c r="G6" i="8"/>
  <c r="F6" i="8"/>
  <c r="H31" i="7"/>
  <c r="G31" i="7"/>
  <c r="H29" i="7"/>
  <c r="G29" i="7"/>
  <c r="H28" i="7"/>
  <c r="G28" i="7"/>
  <c r="H26" i="7"/>
  <c r="G26" i="7"/>
  <c r="H24" i="7"/>
  <c r="G24" i="7"/>
  <c r="H21" i="7"/>
  <c r="G21" i="7"/>
  <c r="H18" i="7"/>
  <c r="G18" i="7"/>
  <c r="H16" i="7"/>
  <c r="G16" i="7"/>
  <c r="H15" i="7"/>
  <c r="G15" i="7"/>
  <c r="H11" i="7"/>
  <c r="G11" i="7"/>
  <c r="H9" i="7"/>
  <c r="G9" i="7"/>
  <c r="H7" i="7"/>
  <c r="G7" i="7"/>
  <c r="H6" i="7"/>
  <c r="G6" i="7"/>
  <c r="H81" i="5"/>
  <c r="G81" i="5"/>
  <c r="H79" i="5"/>
  <c r="G79" i="5"/>
  <c r="H78" i="5"/>
  <c r="G78" i="5"/>
  <c r="H75" i="5"/>
  <c r="G75" i="5"/>
  <c r="H63" i="5"/>
  <c r="G63" i="5"/>
  <c r="H62" i="5"/>
  <c r="G62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G16" i="1"/>
  <c r="F16" i="1"/>
  <c r="G9" i="1"/>
  <c r="F9" i="1"/>
  <c r="G8" i="1"/>
  <c r="F8" i="1"/>
  <c r="G7" i="1"/>
  <c r="F7" i="1"/>
  <c r="G6" i="1"/>
  <c r="F6" i="1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5" i="4"/>
  <c r="G25" i="4"/>
  <c r="H24" i="4"/>
  <c r="G24" i="4"/>
  <c r="H23" i="4"/>
  <c r="G23" i="4"/>
  <c r="H22" i="4"/>
  <c r="G22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9" i="4"/>
  <c r="G9" i="4"/>
  <c r="H8" i="4"/>
  <c r="G8" i="4"/>
  <c r="H7" i="4"/>
  <c r="G7" i="4"/>
  <c r="H6" i="4"/>
  <c r="G6" i="4"/>
  <c r="H42" i="3"/>
  <c r="G42" i="3"/>
  <c r="H41" i="3"/>
  <c r="H34" i="3"/>
  <c r="H33" i="3"/>
  <c r="H32" i="3"/>
  <c r="H31" i="3"/>
  <c r="H30" i="3"/>
  <c r="H25" i="3"/>
  <c r="H22" i="3"/>
  <c r="H19" i="3"/>
  <c r="H18" i="3"/>
  <c r="H17" i="3"/>
  <c r="H14" i="3"/>
  <c r="H13" i="3"/>
  <c r="H12" i="3"/>
  <c r="H9" i="3"/>
  <c r="H8" i="3"/>
  <c r="H7" i="3"/>
  <c r="H6" i="3"/>
  <c r="H38" i="3"/>
  <c r="G38" i="3"/>
  <c r="H37" i="3"/>
  <c r="G34" i="3"/>
  <c r="G33" i="3"/>
  <c r="G32" i="3"/>
  <c r="G31" i="3"/>
  <c r="G30" i="3"/>
  <c r="G27" i="3"/>
  <c r="G25" i="3"/>
  <c r="G22" i="3"/>
  <c r="G19" i="3"/>
  <c r="G18" i="3"/>
  <c r="G17" i="3"/>
  <c r="G14" i="3"/>
  <c r="G13" i="3"/>
  <c r="G12" i="3"/>
  <c r="G9" i="3"/>
  <c r="G8" i="3"/>
  <c r="G7" i="3"/>
  <c r="G6" i="3"/>
  <c r="G44" i="6" l="1"/>
  <c r="G41" i="3" s="1"/>
  <c r="G40" i="6"/>
  <c r="G37" i="3" s="1"/>
  <c r="F9" i="3" l="1"/>
  <c r="F8" i="3"/>
  <c r="F7" i="3"/>
  <c r="E8" i="3"/>
  <c r="E7" i="3"/>
  <c r="B7" i="3"/>
  <c r="B8" i="3"/>
  <c r="B9" i="3"/>
  <c r="B6" i="3"/>
  <c r="F109" i="6"/>
  <c r="F108" i="6"/>
  <c r="F107" i="6"/>
  <c r="F106" i="6"/>
  <c r="F104" i="6"/>
  <c r="F103" i="6" l="1"/>
  <c r="E63" i="5" l="1"/>
  <c r="F63" i="5"/>
  <c r="B63" i="5"/>
  <c r="F27" i="3" l="1"/>
  <c r="E41" i="6"/>
  <c r="F41" i="6" l="1"/>
  <c r="F40" i="6" s="1"/>
  <c r="E40" i="6"/>
  <c r="D13" i="8" l="1"/>
  <c r="D9" i="8"/>
  <c r="D11" i="8"/>
  <c r="E11" i="8"/>
  <c r="E9" i="8"/>
  <c r="E6" i="8"/>
  <c r="D6" i="8"/>
  <c r="F3" i="8"/>
  <c r="G3" i="8"/>
  <c r="H3" i="8"/>
  <c r="E3" i="8"/>
  <c r="F31" i="7"/>
  <c r="E31" i="7"/>
  <c r="F29" i="7"/>
  <c r="E29" i="7"/>
  <c r="F28" i="7"/>
  <c r="E28" i="7"/>
  <c r="F26" i="7"/>
  <c r="E26" i="7"/>
  <c r="E24" i="7"/>
  <c r="F21" i="7"/>
  <c r="E21" i="7"/>
  <c r="F18" i="7"/>
  <c r="E18" i="7"/>
  <c r="F15" i="7"/>
  <c r="F16" i="7"/>
  <c r="E16" i="7"/>
  <c r="E15" i="7"/>
  <c r="E13" i="7"/>
  <c r="E11" i="7"/>
  <c r="F9" i="7"/>
  <c r="E9" i="7"/>
  <c r="F7" i="7"/>
  <c r="F6" i="7"/>
  <c r="E7" i="7"/>
  <c r="E6" i="7"/>
  <c r="G3" i="7"/>
  <c r="H3" i="7"/>
  <c r="I3" i="7"/>
  <c r="F3" i="7"/>
  <c r="F81" i="5"/>
  <c r="E81" i="5"/>
  <c r="E79" i="5"/>
  <c r="F79" i="5"/>
  <c r="F78" i="5"/>
  <c r="E78" i="5"/>
  <c r="F75" i="5"/>
  <c r="E75" i="5"/>
  <c r="B69" i="5"/>
  <c r="B68" i="5"/>
  <c r="B67" i="5"/>
  <c r="F62" i="5"/>
  <c r="E62" i="5"/>
  <c r="B62" i="5"/>
  <c r="F44" i="5" l="1"/>
  <c r="E44" i="5"/>
  <c r="F43" i="5"/>
  <c r="E43" i="5"/>
  <c r="E42" i="5"/>
  <c r="E41" i="5"/>
  <c r="E40" i="5"/>
  <c r="E39" i="5"/>
  <c r="F38" i="5"/>
  <c r="E38" i="5"/>
  <c r="E37" i="5"/>
  <c r="E33" i="5"/>
  <c r="E32" i="5"/>
  <c r="E31" i="5"/>
  <c r="E30" i="5"/>
  <c r="E29" i="5"/>
  <c r="E28" i="5"/>
  <c r="E27" i="5"/>
  <c r="E26" i="5"/>
  <c r="I3" i="5"/>
  <c r="H3" i="5"/>
  <c r="G3" i="5"/>
  <c r="F3" i="5"/>
  <c r="E16" i="1"/>
  <c r="D16" i="1"/>
  <c r="E9" i="1"/>
  <c r="D9" i="1"/>
  <c r="E8" i="1"/>
  <c r="D8" i="1"/>
  <c r="E7" i="1"/>
  <c r="D7" i="1"/>
  <c r="E6" i="1"/>
  <c r="D6" i="1"/>
  <c r="H3" i="1"/>
  <c r="G3" i="1"/>
  <c r="F3" i="1"/>
  <c r="E3" i="1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5" i="4"/>
  <c r="E25" i="4"/>
  <c r="F24" i="4"/>
  <c r="E24" i="4"/>
  <c r="F23" i="4"/>
  <c r="E23" i="4"/>
  <c r="F22" i="4"/>
  <c r="E22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9" i="4"/>
  <c r="E9" i="4"/>
  <c r="F8" i="4"/>
  <c r="E8" i="4"/>
  <c r="F7" i="4"/>
  <c r="E7" i="4"/>
  <c r="F6" i="4"/>
  <c r="E6" i="4"/>
  <c r="I3" i="4"/>
  <c r="H3" i="4"/>
  <c r="G3" i="4"/>
  <c r="F3" i="4"/>
  <c r="F42" i="3"/>
  <c r="E42" i="3"/>
  <c r="E41" i="3"/>
  <c r="E38" i="3"/>
  <c r="E37" i="3"/>
  <c r="F34" i="3"/>
  <c r="E34" i="3"/>
  <c r="F33" i="3"/>
  <c r="E33" i="3"/>
  <c r="E32" i="3"/>
  <c r="E31" i="3"/>
  <c r="E30" i="3"/>
  <c r="E27" i="3"/>
  <c r="F25" i="3"/>
  <c r="E25" i="3"/>
  <c r="F22" i="3"/>
  <c r="E22" i="3"/>
  <c r="F19" i="3"/>
  <c r="E19" i="3"/>
  <c r="B19" i="3"/>
  <c r="F18" i="3"/>
  <c r="E18" i="3"/>
  <c r="B18" i="3"/>
  <c r="F17" i="3"/>
  <c r="E17" i="3"/>
  <c r="E9" i="3"/>
  <c r="F6" i="3"/>
  <c r="E6" i="3"/>
  <c r="I3" i="3"/>
  <c r="H3" i="3"/>
  <c r="G3" i="3"/>
  <c r="F3" i="3"/>
  <c r="F184" i="6"/>
  <c r="E13" i="8" s="1"/>
  <c r="F163" i="6"/>
  <c r="F24" i="7" s="1"/>
  <c r="F147" i="6"/>
  <c r="F11" i="7" s="1"/>
  <c r="F42" i="5"/>
  <c r="F41" i="5"/>
  <c r="F40" i="5"/>
  <c r="F39" i="5"/>
  <c r="E103" i="6"/>
  <c r="E36" i="5" s="1"/>
  <c r="F100" i="6"/>
  <c r="F33" i="5" s="1"/>
  <c r="F99" i="6"/>
  <c r="F32" i="5" s="1"/>
  <c r="F98" i="6"/>
  <c r="F31" i="5" s="1"/>
  <c r="F97" i="6"/>
  <c r="F30" i="5" s="1"/>
  <c r="F96" i="6"/>
  <c r="F29" i="5" s="1"/>
  <c r="F95" i="6"/>
  <c r="F28" i="5" s="1"/>
  <c r="F94" i="6"/>
  <c r="F27" i="5" s="1"/>
  <c r="F93" i="6"/>
  <c r="F26" i="5" s="1"/>
  <c r="E92" i="6"/>
  <c r="E25" i="5" s="1"/>
  <c r="F44" i="6"/>
  <c r="F41" i="3" s="1"/>
  <c r="F38" i="3"/>
  <c r="F34" i="6"/>
  <c r="F32" i="3" s="1"/>
  <c r="F33" i="6"/>
  <c r="F31" i="3" s="1"/>
  <c r="F32" i="6"/>
  <c r="F30" i="3" s="1"/>
  <c r="F15" i="6"/>
  <c r="F14" i="3" s="1"/>
  <c r="E15" i="6"/>
  <c r="E14" i="3" s="1"/>
  <c r="F14" i="6"/>
  <c r="F13" i="3" s="1"/>
  <c r="E14" i="6"/>
  <c r="E13" i="3" s="1"/>
  <c r="F13" i="6"/>
  <c r="F12" i="3" s="1"/>
  <c r="E13" i="6"/>
  <c r="E12" i="3" s="1"/>
  <c r="F36" i="5" l="1"/>
  <c r="F37" i="3"/>
  <c r="F92" i="6"/>
  <c r="F25" i="5" s="1"/>
  <c r="F37" i="5"/>
</calcChain>
</file>

<file path=xl/comments1.xml><?xml version="1.0" encoding="utf-8"?>
<comments xmlns="http://schemas.openxmlformats.org/spreadsheetml/2006/main">
  <authors>
    <author>tc={FE7939FA-CF2D-49FD-93A4-F7CB0753BE42}</author>
  </authors>
  <commentList>
    <comment ref="A28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 budget section 942 or 943</t>
        </r>
      </text>
    </comment>
  </commentList>
</comments>
</file>

<file path=xl/sharedStrings.xml><?xml version="1.0" encoding="utf-8"?>
<sst xmlns="http://schemas.openxmlformats.org/spreadsheetml/2006/main" count="1420" uniqueCount="882">
  <si>
    <t>Grade 4</t>
  </si>
  <si>
    <t>Grades 5-6</t>
  </si>
  <si>
    <t>Grades 7-8</t>
  </si>
  <si>
    <t>Grades 9-12</t>
  </si>
  <si>
    <t>CTE 7-8</t>
  </si>
  <si>
    <t>CTE 9-12</t>
  </si>
  <si>
    <t>*</t>
  </si>
  <si>
    <t>Principals</t>
  </si>
  <si>
    <t>Teacher Librarian</t>
  </si>
  <si>
    <t>Heath and Social Services</t>
  </si>
  <si>
    <t>School Nurses</t>
  </si>
  <si>
    <t>Social Workers</t>
  </si>
  <si>
    <t>Psychologists</t>
  </si>
  <si>
    <t>Teaching Assistance</t>
  </si>
  <si>
    <t>Office Support</t>
  </si>
  <si>
    <t>Custodians</t>
  </si>
  <si>
    <t>Student and Staff Safety</t>
  </si>
  <si>
    <t>Technology</t>
  </si>
  <si>
    <t xml:space="preserve"> (as % of units generated as K-12 Teachers, School Level Staffing, and Districtwide Support)</t>
  </si>
  <si>
    <t>Percent Classified</t>
  </si>
  <si>
    <t>NOTE:</t>
  </si>
  <si>
    <t>When converting these class sizes to funded teacher until the following</t>
  </si>
  <si>
    <t>planning time assumptions were used:</t>
  </si>
  <si>
    <t>Primary (K-6)</t>
  </si>
  <si>
    <t>Secondary (7-12)</t>
  </si>
  <si>
    <t>Percent Certificated Admin</t>
  </si>
  <si>
    <t>Total MSOC per student FTE</t>
  </si>
  <si>
    <t>Curriculum and Textbooks</t>
  </si>
  <si>
    <t>Instructional Professional 
Development for Certificated 
and Classified Staff</t>
  </si>
  <si>
    <t>CLS Minimum Base Salary</t>
  </si>
  <si>
    <t>Administrative Minimum Salary</t>
  </si>
  <si>
    <t>Certificated Increase</t>
  </si>
  <si>
    <t>Facilities, Maintenance, 
and Grounds</t>
  </si>
  <si>
    <t>Warehouse, Laborers, and 
Mechanics</t>
  </si>
  <si>
    <t>Total Central Admin Staff</t>
  </si>
  <si>
    <t>(the units generated by the 5.30% are further broken down by the following percentages)</t>
  </si>
  <si>
    <t>Utilities and Insurance</t>
  </si>
  <si>
    <t>Facilities Maintenance</t>
  </si>
  <si>
    <t>Security and Central Office</t>
  </si>
  <si>
    <t>Learning Assistance Program</t>
  </si>
  <si>
    <t>Certificated Maintenance</t>
  </si>
  <si>
    <t>Family Involvement Coordinators</t>
  </si>
  <si>
    <t>School Classroom Ratios</t>
  </si>
  <si>
    <t>School Level Staff</t>
  </si>
  <si>
    <t>Other Staff</t>
  </si>
  <si>
    <t>TRS</t>
  </si>
  <si>
    <t>PERS</t>
  </si>
  <si>
    <t>SERS</t>
  </si>
  <si>
    <t>Teacher Salaries and Benefits &amp; Per Pupil Inflator</t>
  </si>
  <si>
    <t>Days</t>
  </si>
  <si>
    <t>Rate</t>
  </si>
  <si>
    <t>-</t>
  </si>
  <si>
    <t>Class Size</t>
  </si>
  <si>
    <t>BEA District Admin Multiplier</t>
  </si>
  <si>
    <t>CTE and Skills Center Factors</t>
  </si>
  <si>
    <t>F-203 Item Code</t>
  </si>
  <si>
    <t>126X</t>
  </si>
  <si>
    <t>128X</t>
  </si>
  <si>
    <t>127X</t>
  </si>
  <si>
    <t>129X</t>
  </si>
  <si>
    <t>M80</t>
  </si>
  <si>
    <t>M1</t>
  </si>
  <si>
    <t>M2</t>
  </si>
  <si>
    <t>M3</t>
  </si>
  <si>
    <t>M4</t>
  </si>
  <si>
    <t>M5</t>
  </si>
  <si>
    <t>M6</t>
  </si>
  <si>
    <t>M7</t>
  </si>
  <si>
    <t>135X</t>
  </si>
  <si>
    <t>136X</t>
  </si>
  <si>
    <t>561x</t>
  </si>
  <si>
    <t>573x</t>
  </si>
  <si>
    <t>First
Year</t>
  </si>
  <si>
    <t>First Year</t>
  </si>
  <si>
    <t>Subsequent
Years</t>
  </si>
  <si>
    <t>BEA School Admin Multiplier</t>
  </si>
  <si>
    <t>Career and Technical Education Factors</t>
  </si>
  <si>
    <t>Skills Center Funding Factors</t>
  </si>
  <si>
    <t>ESA Staff (per 1,000 student FTE)</t>
  </si>
  <si>
    <t>CTE MSOC Per Pupil Rates</t>
  </si>
  <si>
    <t>Skills Center MSOC Per Pupil Rates</t>
  </si>
  <si>
    <t>M84</t>
  </si>
  <si>
    <t>M83</t>
  </si>
  <si>
    <t>Vocational</t>
  </si>
  <si>
    <t>Non-Vocational</t>
  </si>
  <si>
    <t xml:space="preserve">were not changed in the  proposed budget.  Those items have been included on the subsequent tabs in this </t>
  </si>
  <si>
    <t>Small High Funding Factors</t>
  </si>
  <si>
    <t>CIS Minimum</t>
  </si>
  <si>
    <t>Categorical Programs, MSOC, LEA Funding %, &amp; Running Start BEA Rates</t>
  </si>
  <si>
    <t>Classified Maintenance</t>
  </si>
  <si>
    <t>Classified Increase</t>
  </si>
  <si>
    <t>Small School Funding Factors</t>
  </si>
  <si>
    <t xml:space="preserve">PERS </t>
  </si>
  <si>
    <t>179A &amp; 177A</t>
  </si>
  <si>
    <t>178A &amp; 176A</t>
  </si>
  <si>
    <t>571X, 563X, 567X</t>
  </si>
  <si>
    <t>187A</t>
  </si>
  <si>
    <t>186A</t>
  </si>
  <si>
    <t>575X</t>
  </si>
  <si>
    <t>Categorical, MSOC, &amp; LEA Funding %</t>
  </si>
  <si>
    <t>14.  Class Size - General Education</t>
  </si>
  <si>
    <t>Transitional Bilingual - Transitional Support*</t>
  </si>
  <si>
    <t>Fringe Benefits in Percent</t>
  </si>
  <si>
    <t>Employer Rates</t>
  </si>
  <si>
    <t>Retiree Subsidy</t>
  </si>
  <si>
    <t xml:space="preserve">Funded Salaries </t>
  </si>
  <si>
    <t>National Board Teacher 
Certification</t>
  </si>
  <si>
    <t>National Board Challenging
Schools</t>
  </si>
  <si>
    <t>Substitute Teacher</t>
  </si>
  <si>
    <t>Planning Time</t>
  </si>
  <si>
    <t>Elementary School Other Staffing Ratios (Grades K-6 Base Enrollment 400 FTE)</t>
  </si>
  <si>
    <t>Middle School Other Staffing Ratios (Grades 7-8 Base Enrollment 432 FTE)</t>
  </si>
  <si>
    <t>High School Other Staffing Ratios (Grades 9-12 Base Enrollment 600 FTE)</t>
  </si>
  <si>
    <t>District wide Support (Per 1,000 FTE in all grades)</t>
  </si>
  <si>
    <t>Central Administration</t>
  </si>
  <si>
    <t>Categorical Programs (expressed in additional classroom hours per week for a class size of 15 FTE)</t>
  </si>
  <si>
    <t>Special Education (enhancement is a percentage of basic ed and MSOC)</t>
  </si>
  <si>
    <t>Special Ed FED Funds INTEG</t>
  </si>
  <si>
    <t>Running Start BEA Rates</t>
  </si>
  <si>
    <t>Running Start Combined FTE</t>
  </si>
  <si>
    <t>Remote and Necessary &lt;25 AAFTE</t>
  </si>
  <si>
    <t>All Other Small High</t>
  </si>
  <si>
    <t xml:space="preserve">CIS Ratio Per 43.5 AAFTE </t>
  </si>
  <si>
    <t>CTE Funding Factors</t>
  </si>
  <si>
    <t>Guidance Counselors</t>
  </si>
  <si>
    <t>505X</t>
  </si>
  <si>
    <t xml:space="preserve"> Alternative Learning Experience Per Pupil Funding</t>
  </si>
  <si>
    <t xml:space="preserve"> Lab Science Class Size Enhancement</t>
  </si>
  <si>
    <t>Lab Science Class Size Enhancement Factor Grades (9-12)</t>
  </si>
  <si>
    <t>356X</t>
  </si>
  <si>
    <t>355X</t>
  </si>
  <si>
    <t>MSOC (Maintenance, Supplies, and Operating Costs allocated as dollars per student)</t>
  </si>
  <si>
    <t>MSOC Increases Grades 9-12</t>
  </si>
  <si>
    <t>National Board Teacher 
       Certification</t>
  </si>
  <si>
    <t>National Board Challenging
    Schools</t>
  </si>
  <si>
    <t xml:space="preserve">MSOC (Maintenance, Supplies, and Operating Costs allocated as dollars per student) </t>
  </si>
  <si>
    <t>MSOC Grades 9-12 Increase</t>
  </si>
  <si>
    <t>ALE Per Pupil Funding Rate</t>
  </si>
  <si>
    <t>CIS Ratio Per 43.5 AAFTE Students</t>
  </si>
  <si>
    <t>Small School NERC</t>
  </si>
  <si>
    <t>Parent Involvement Coordinators</t>
  </si>
  <si>
    <t>Special Education (enhancement is a percentage of basic end and MSOC)</t>
  </si>
  <si>
    <t>Grades K</t>
  </si>
  <si>
    <t>Grade 1</t>
  </si>
  <si>
    <t>Grade 2</t>
  </si>
  <si>
    <t>Grade 3</t>
  </si>
  <si>
    <t>Grade K</t>
  </si>
  <si>
    <t>Highly Capable (Hours of Instruction)</t>
  </si>
  <si>
    <t>Highly Capable % of Eligible Students</t>
  </si>
  <si>
    <t xml:space="preserve">*3.0 additional hours per week of funding generated by students who have exited the program during </t>
  </si>
  <si>
    <t>the prior two school years based on their performance on the WELPA.</t>
  </si>
  <si>
    <t>Funded Salaries</t>
  </si>
  <si>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Assumes that all staff generated are allocated as teachers.</t>
    </r>
  </si>
  <si>
    <r>
      <rPr>
        <b/>
        <u/>
        <sz val="11"/>
        <color theme="1"/>
        <rFont val="Calibri"/>
        <family val="2"/>
        <scheme val="minor"/>
      </rPr>
      <t>NOTES:</t>
    </r>
    <r>
      <rPr>
        <sz val="11"/>
        <color theme="1"/>
        <rFont val="Calibri"/>
        <family val="2"/>
        <scheme val="minor"/>
      </rPr>
      <t xml:space="preserve"> Items that do not appear on this sheet such as prototypical school staffing levels, and class sizes</t>
    </r>
  </si>
  <si>
    <r>
      <t>Small School MSOC</t>
    </r>
    <r>
      <rPr>
        <sz val="11"/>
        <color theme="1"/>
        <rFont val="Calibri"/>
        <family val="2"/>
        <scheme val="minor"/>
      </rPr>
      <t xml:space="preserve"> </t>
    </r>
  </si>
  <si>
    <t xml:space="preserve">workbook.  </t>
  </si>
  <si>
    <t>Fields with an asterisk "*" indicate that the driver value was not changed form the current value.</t>
  </si>
  <si>
    <t>Transitional Bilingual (K-6)</t>
  </si>
  <si>
    <t>Special Education Funded Percent</t>
  </si>
  <si>
    <t>Learning Assistance Program High Poverty*</t>
  </si>
  <si>
    <t>139X</t>
  </si>
  <si>
    <t>M9</t>
  </si>
  <si>
    <t>M10</t>
  </si>
  <si>
    <t>M11</t>
  </si>
  <si>
    <t>M12</t>
  </si>
  <si>
    <t>M13</t>
  </si>
  <si>
    <t>M14</t>
  </si>
  <si>
    <t>M15</t>
  </si>
  <si>
    <t>M81</t>
  </si>
  <si>
    <t>524X</t>
  </si>
  <si>
    <t>525X</t>
  </si>
  <si>
    <t>526X</t>
  </si>
  <si>
    <t>527X</t>
  </si>
  <si>
    <t>528X</t>
  </si>
  <si>
    <t>529X</t>
  </si>
  <si>
    <t>530X</t>
  </si>
  <si>
    <t>531X</t>
  </si>
  <si>
    <t>532X</t>
  </si>
  <si>
    <t>533X</t>
  </si>
  <si>
    <t>565X &amp; 569X</t>
  </si>
  <si>
    <t>369X</t>
  </si>
  <si>
    <t>CIS Professional Development (State Allocated Units Only)</t>
  </si>
  <si>
    <t>K-3 Class Size Compliance</t>
  </si>
  <si>
    <t>CIS Salary Allocation (staff mix eliminated)</t>
  </si>
  <si>
    <t>Regionalization Factors as of Date^</t>
  </si>
  <si>
    <t>CIS Salary Allocation  (staff mix eliminated)</t>
  </si>
  <si>
    <t>142X</t>
  </si>
  <si>
    <t>53X</t>
  </si>
  <si>
    <t>52X</t>
  </si>
  <si>
    <t>Other Supplies</t>
  </si>
  <si>
    <t>Library Materials</t>
  </si>
  <si>
    <t>Rate for Insurance Benefit Allocation</t>
  </si>
  <si>
    <t>N/A</t>
  </si>
  <si>
    <t>Maximum Allowabale AAFTE for Students</t>
  </si>
  <si>
    <t>Health Benefit Multiplier - Certificated Staff</t>
  </si>
  <si>
    <t>Maximum Allowable AAFTE for Students</t>
  </si>
  <si>
    <t>Maintenance  Rate</t>
  </si>
  <si>
    <t>Maintenance  Multiplier</t>
  </si>
  <si>
    <t>Health Benefit Multiplier - Classified Staff</t>
  </si>
  <si>
    <t>Health and Social Services</t>
  </si>
  <si>
    <t>Yes</t>
  </si>
  <si>
    <t>Instructional Professional Development for Certificated and Classified Staff*</t>
  </si>
  <si>
    <t>LEAP Document 3</t>
  </si>
  <si>
    <t>Regionalization Factors for K-12 Compensation</t>
  </si>
  <si>
    <t>*Italics indicate experience adjustment</t>
  </si>
  <si>
    <t>Certificated Instructional Staff*</t>
  </si>
  <si>
    <t>Certificated Administrative and Classified Staff</t>
  </si>
  <si>
    <t>School District</t>
  </si>
  <si>
    <t>2018-19</t>
  </si>
  <si>
    <t>2019-20</t>
  </si>
  <si>
    <t>2020-21</t>
  </si>
  <si>
    <t>2021-22</t>
  </si>
  <si>
    <t>2022-23</t>
  </si>
  <si>
    <t xml:space="preserve">^See the tab at the end of this workbook for district by district regionalization factors. </t>
  </si>
  <si>
    <t>Transitional Bilingual (7-12)</t>
  </si>
  <si>
    <t>CURRENT 
FUNDING</t>
  </si>
  <si>
    <t>Guidance Counselors w/Compliance for eligible schools^</t>
  </si>
  <si>
    <t xml:space="preserve">^Increases are for 20 eligible schools in the state, and are subject to staffing compliance.  </t>
  </si>
  <si>
    <t>3 Days</t>
  </si>
  <si>
    <t xml:space="preserve">Tier 1 Spec Ed Multiplier (5-21 yr. olds): =&gt; 80% time in BEA </t>
  </si>
  <si>
    <t>Tier 2 Spec Ed Multiplier (5-21 yr. olds): &lt; 80% time in BEA</t>
  </si>
  <si>
    <t>Kindergarten to age 21</t>
  </si>
  <si>
    <t>Governor's Budget 
12/17/20</t>
  </si>
  <si>
    <t>Increase Rate (7/1/2022 and thereafter)</t>
  </si>
  <si>
    <t>*Additional 1.1 only available to High Poverty Schools in section 517 of the budget.</t>
  </si>
  <si>
    <t>BEA District Admin Multiplier 2020-21</t>
  </si>
  <si>
    <t>^Subsidy rate included in insurance benefit allocation</t>
  </si>
  <si>
    <t>Retiree Subsidy^</t>
  </si>
  <si>
    <t>Regionalization Factors as of Date</t>
  </si>
  <si>
    <t>TBIP Assessment Withholding Percentage</t>
  </si>
  <si>
    <t>TBIP Assessment Withholding Percentage 2020-21</t>
  </si>
  <si>
    <t>Age 3 to Pre-Kindergarten</t>
  </si>
  <si>
    <t>**Governor's values will be updated in the budget language to include the 2% increase in values</t>
  </si>
  <si>
    <t>3 days</t>
  </si>
  <si>
    <t>Increase Rate (9/1/2021 to 6/30/2022)</t>
  </si>
  <si>
    <t>Senate Ways &amp; Means Chair Proposed 2021-23 Budget</t>
  </si>
  <si>
    <t>Date:  February 1, 2021</t>
  </si>
  <si>
    <t xml:space="preserve">Time:  05:17 hours </t>
  </si>
  <si>
    <t>01109</t>
  </si>
  <si>
    <t xml:space="preserve">01 109 Washtucna                </t>
  </si>
  <si>
    <t>01122</t>
  </si>
  <si>
    <t xml:space="preserve">01 122 Benge                    </t>
  </si>
  <si>
    <t>01147</t>
  </si>
  <si>
    <t xml:space="preserve">01 147 Othello                  </t>
  </si>
  <si>
    <t>01158</t>
  </si>
  <si>
    <t xml:space="preserve">01 158 Lind                     </t>
  </si>
  <si>
    <t>01160</t>
  </si>
  <si>
    <t xml:space="preserve">01 160 Ritzville                </t>
  </si>
  <si>
    <t>02250</t>
  </si>
  <si>
    <t xml:space="preserve">02 250 Clarkston                </t>
  </si>
  <si>
    <t>02420</t>
  </si>
  <si>
    <t xml:space="preserve">02 420 Asotin-Anatone           </t>
  </si>
  <si>
    <t>03017</t>
  </si>
  <si>
    <t xml:space="preserve">03 017 Kennewick                </t>
  </si>
  <si>
    <t>03050</t>
  </si>
  <si>
    <t xml:space="preserve">03 050 Paterson                 </t>
  </si>
  <si>
    <t>03052</t>
  </si>
  <si>
    <t xml:space="preserve">03 052 Kiona-Benton City        </t>
  </si>
  <si>
    <t>03053</t>
  </si>
  <si>
    <t xml:space="preserve">03 053 Finley                   </t>
  </si>
  <si>
    <t>03116</t>
  </si>
  <si>
    <t xml:space="preserve">03 116 Prosser                  </t>
  </si>
  <si>
    <t>03400</t>
  </si>
  <si>
    <t xml:space="preserve">03 400 Richland                 </t>
  </si>
  <si>
    <t>04019</t>
  </si>
  <si>
    <t xml:space="preserve">04 019 Manson                   </t>
  </si>
  <si>
    <t>04069</t>
  </si>
  <si>
    <t xml:space="preserve">04 069 Stehekin                 </t>
  </si>
  <si>
    <t>04127</t>
  </si>
  <si>
    <t xml:space="preserve">04 127 Entiat                   </t>
  </si>
  <si>
    <t>04129</t>
  </si>
  <si>
    <t xml:space="preserve">04 129 Lake Chelan              </t>
  </si>
  <si>
    <t>04222</t>
  </si>
  <si>
    <t xml:space="preserve">04 222 Cashmere                 </t>
  </si>
  <si>
    <t>04228</t>
  </si>
  <si>
    <t xml:space="preserve">04 228 Cascade                  </t>
  </si>
  <si>
    <t>04246</t>
  </si>
  <si>
    <t xml:space="preserve">04 246 Wenatchee                </t>
  </si>
  <si>
    <t>05121</t>
  </si>
  <si>
    <t xml:space="preserve">05 121 Port Angeles             </t>
  </si>
  <si>
    <t>05313</t>
  </si>
  <si>
    <t xml:space="preserve">05 313 Crescent                 </t>
  </si>
  <si>
    <t>05323</t>
  </si>
  <si>
    <t xml:space="preserve">05 323 Sequim                   </t>
  </si>
  <si>
    <t>05401</t>
  </si>
  <si>
    <t xml:space="preserve">05 401 Cape Flattery            </t>
  </si>
  <si>
    <t>05402</t>
  </si>
  <si>
    <t xml:space="preserve">05 402 Quillayute Valley        </t>
  </si>
  <si>
    <t>05903</t>
  </si>
  <si>
    <t xml:space="preserve">05 903 Quileute Tribal          </t>
  </si>
  <si>
    <t>06037</t>
  </si>
  <si>
    <t xml:space="preserve">06 037 Vancouver                </t>
  </si>
  <si>
    <t>06098</t>
  </si>
  <si>
    <t xml:space="preserve">06 098 Hockinson                </t>
  </si>
  <si>
    <t>06101</t>
  </si>
  <si>
    <t xml:space="preserve">06 101 La Center                </t>
  </si>
  <si>
    <t>06103</t>
  </si>
  <si>
    <t xml:space="preserve">06 103 Green Mountain           </t>
  </si>
  <si>
    <t>06112</t>
  </si>
  <si>
    <t xml:space="preserve">06 112 Washougal                </t>
  </si>
  <si>
    <t>06114</t>
  </si>
  <si>
    <t xml:space="preserve">06 114 Evergreen (Clark)        </t>
  </si>
  <si>
    <t>06117</t>
  </si>
  <si>
    <t xml:space="preserve">06 117 Camas                    </t>
  </si>
  <si>
    <t>06119</t>
  </si>
  <si>
    <t xml:space="preserve">06 119 Battle Ground            </t>
  </si>
  <si>
    <t>06122</t>
  </si>
  <si>
    <t xml:space="preserve">06 122 Ridgefield               </t>
  </si>
  <si>
    <t>07002</t>
  </si>
  <si>
    <t xml:space="preserve">07 002 Dayton                   </t>
  </si>
  <si>
    <t>07035</t>
  </si>
  <si>
    <t xml:space="preserve">07 035 Starbuck                 </t>
  </si>
  <si>
    <t>08122</t>
  </si>
  <si>
    <t xml:space="preserve">08 122 Longview                 </t>
  </si>
  <si>
    <t>08130</t>
  </si>
  <si>
    <t xml:space="preserve">08 130 Toutle Lake              </t>
  </si>
  <si>
    <t>08401</t>
  </si>
  <si>
    <t xml:space="preserve">08 401 Castle Rock              </t>
  </si>
  <si>
    <t>08402</t>
  </si>
  <si>
    <t xml:space="preserve">08 402 Kalama                   </t>
  </si>
  <si>
    <t>08404</t>
  </si>
  <si>
    <t xml:space="preserve">08 404 Woodland                 </t>
  </si>
  <si>
    <t>08458</t>
  </si>
  <si>
    <t xml:space="preserve">08 458 Kelso                    </t>
  </si>
  <si>
    <t>09013</t>
  </si>
  <si>
    <t xml:space="preserve">09 013 Orondo                   </t>
  </si>
  <si>
    <t>09075</t>
  </si>
  <si>
    <t xml:space="preserve">09 075 Bridgeport               </t>
  </si>
  <si>
    <t>09102</t>
  </si>
  <si>
    <t xml:space="preserve">09 102 Palisades                </t>
  </si>
  <si>
    <t>09206</t>
  </si>
  <si>
    <t xml:space="preserve">09 206 Eastmont                 </t>
  </si>
  <si>
    <t>09207</t>
  </si>
  <si>
    <t xml:space="preserve">09 207 Mansfield                </t>
  </si>
  <si>
    <t>09209</t>
  </si>
  <si>
    <t xml:space="preserve">09 209 Waterville               </t>
  </si>
  <si>
    <t>10003</t>
  </si>
  <si>
    <t xml:space="preserve">10 003 Keller                   </t>
  </si>
  <si>
    <t>10050</t>
  </si>
  <si>
    <t xml:space="preserve">10 050 Curlew                   </t>
  </si>
  <si>
    <t>10065</t>
  </si>
  <si>
    <t xml:space="preserve">10 065 Orient                   </t>
  </si>
  <si>
    <t>10070</t>
  </si>
  <si>
    <t xml:space="preserve">10 070 Inchelium                </t>
  </si>
  <si>
    <t>10309</t>
  </si>
  <si>
    <t xml:space="preserve">10 309 Republic                 </t>
  </si>
  <si>
    <t>11001</t>
  </si>
  <si>
    <t xml:space="preserve">11 001 Pasco                    </t>
  </si>
  <si>
    <t>11051</t>
  </si>
  <si>
    <t xml:space="preserve">11 051 North Franklin           </t>
  </si>
  <si>
    <t>11054</t>
  </si>
  <si>
    <t xml:space="preserve">11 054 Star                     </t>
  </si>
  <si>
    <t>11056</t>
  </si>
  <si>
    <t xml:space="preserve">11 056 Kahlotus                 </t>
  </si>
  <si>
    <t>12110</t>
  </si>
  <si>
    <t xml:space="preserve">12 110 Pomeroy                  </t>
  </si>
  <si>
    <t>13073</t>
  </si>
  <si>
    <t xml:space="preserve">13 073 Wahluke                  </t>
  </si>
  <si>
    <t>13144</t>
  </si>
  <si>
    <t xml:space="preserve">13 144 Quincy                   </t>
  </si>
  <si>
    <t>13146</t>
  </si>
  <si>
    <t xml:space="preserve">13 146 Warden                   </t>
  </si>
  <si>
    <t>13151</t>
  </si>
  <si>
    <t xml:space="preserve">13 151 Coulee-Hartline          </t>
  </si>
  <si>
    <t>13156</t>
  </si>
  <si>
    <t xml:space="preserve">13 156 Soap Lake                </t>
  </si>
  <si>
    <t>13160</t>
  </si>
  <si>
    <t xml:space="preserve">13 160 Royal                    </t>
  </si>
  <si>
    <t>13161</t>
  </si>
  <si>
    <t xml:space="preserve">13 161 Moses Lake               </t>
  </si>
  <si>
    <t>13165</t>
  </si>
  <si>
    <t xml:space="preserve">13 165 Ephrata                  </t>
  </si>
  <si>
    <t>13167</t>
  </si>
  <si>
    <t xml:space="preserve">13 167 Wilson Creek             </t>
  </si>
  <si>
    <t>13301</t>
  </si>
  <si>
    <t xml:space="preserve">13 301 Grand Coulee Dam         </t>
  </si>
  <si>
    <t>14005</t>
  </si>
  <si>
    <t xml:space="preserve">14 005 Aberdeen                 </t>
  </si>
  <si>
    <t>14028</t>
  </si>
  <si>
    <t xml:space="preserve">14 028 Hoquiam                  </t>
  </si>
  <si>
    <t>14064</t>
  </si>
  <si>
    <t xml:space="preserve">14 064 North Beach              </t>
  </si>
  <si>
    <t>14065</t>
  </si>
  <si>
    <t xml:space="preserve">14 065 McCleary                 </t>
  </si>
  <si>
    <t>14066</t>
  </si>
  <si>
    <t xml:space="preserve">14 066 Montesano                </t>
  </si>
  <si>
    <t>14068</t>
  </si>
  <si>
    <t xml:space="preserve">14 068 Elma                     </t>
  </si>
  <si>
    <t>14077</t>
  </si>
  <si>
    <t xml:space="preserve">14 077 Taholah                  </t>
  </si>
  <si>
    <t>14097</t>
  </si>
  <si>
    <t xml:space="preserve">14 097 Lake Quinault            </t>
  </si>
  <si>
    <t>14099</t>
  </si>
  <si>
    <t xml:space="preserve">14 099 Cosmopolis               </t>
  </si>
  <si>
    <t>14104</t>
  </si>
  <si>
    <t xml:space="preserve">14 104 Satsop                   </t>
  </si>
  <si>
    <t>14117</t>
  </si>
  <si>
    <t xml:space="preserve">14 117 Wishkah Valley           </t>
  </si>
  <si>
    <t>14172</t>
  </si>
  <si>
    <t xml:space="preserve">14 172 Ocosta                   </t>
  </si>
  <si>
    <t>14400</t>
  </si>
  <si>
    <t xml:space="preserve">14 400 Oakville                 </t>
  </si>
  <si>
    <t>15201</t>
  </si>
  <si>
    <t xml:space="preserve">15 201 Oak Harbor               </t>
  </si>
  <si>
    <t>15204</t>
  </si>
  <si>
    <t xml:space="preserve">15 204 Coupeville               </t>
  </si>
  <si>
    <t>15206</t>
  </si>
  <si>
    <t xml:space="preserve">15 206 South Whidbey            </t>
  </si>
  <si>
    <t>16020</t>
  </si>
  <si>
    <t xml:space="preserve">16 020 Queets-Clearwater        </t>
  </si>
  <si>
    <t>16046</t>
  </si>
  <si>
    <t xml:space="preserve">16 046 Brinnon                  </t>
  </si>
  <si>
    <t>16048</t>
  </si>
  <si>
    <t xml:space="preserve">16 048 Quilcene                 </t>
  </si>
  <si>
    <t>16049</t>
  </si>
  <si>
    <t xml:space="preserve">16 049 Chimacum                 </t>
  </si>
  <si>
    <t>16050</t>
  </si>
  <si>
    <t xml:space="preserve">16 050 Port Townsend            </t>
  </si>
  <si>
    <t>17001</t>
  </si>
  <si>
    <t xml:space="preserve">17 001 Seattle                  </t>
  </si>
  <si>
    <t>17210</t>
  </si>
  <si>
    <t xml:space="preserve">17 210 Federal Way              </t>
  </si>
  <si>
    <t>17216</t>
  </si>
  <si>
    <t xml:space="preserve">17 216 Enumclaw                 </t>
  </si>
  <si>
    <t>17400</t>
  </si>
  <si>
    <t xml:space="preserve">17 400 Mercer Island            </t>
  </si>
  <si>
    <t>17401</t>
  </si>
  <si>
    <t xml:space="preserve">17 401 Highline                 </t>
  </si>
  <si>
    <t>17402</t>
  </si>
  <si>
    <t xml:space="preserve">17 402 Vashon Island            </t>
  </si>
  <si>
    <t>17403</t>
  </si>
  <si>
    <t xml:space="preserve">17 403 Renton                   </t>
  </si>
  <si>
    <t>17404</t>
  </si>
  <si>
    <t xml:space="preserve">17 404 Skykomish                </t>
  </si>
  <si>
    <t>17405</t>
  </si>
  <si>
    <t xml:space="preserve">17 405 Bellevue                 </t>
  </si>
  <si>
    <t>17406</t>
  </si>
  <si>
    <t xml:space="preserve">17 406 Tukwila                  </t>
  </si>
  <si>
    <t>17407</t>
  </si>
  <si>
    <t xml:space="preserve">17 407 Riverview                </t>
  </si>
  <si>
    <t>17408</t>
  </si>
  <si>
    <t xml:space="preserve">17 408 Auburn                   </t>
  </si>
  <si>
    <t>17409</t>
  </si>
  <si>
    <t xml:space="preserve">17 409 Tahoma                   </t>
  </si>
  <si>
    <t>17410</t>
  </si>
  <si>
    <t xml:space="preserve">17 410 Snoqualmie Valley        </t>
  </si>
  <si>
    <t>17411</t>
  </si>
  <si>
    <t xml:space="preserve">17 411 Issaquah                 </t>
  </si>
  <si>
    <t>17412</t>
  </si>
  <si>
    <t xml:space="preserve">17 412 Shoreline                </t>
  </si>
  <si>
    <t>17414</t>
  </si>
  <si>
    <t xml:space="preserve">17 414 Lake Washington          </t>
  </si>
  <si>
    <t>17415</t>
  </si>
  <si>
    <t xml:space="preserve">17 415 Kent                     </t>
  </si>
  <si>
    <t>17417</t>
  </si>
  <si>
    <t xml:space="preserve">17 417 Northshore               </t>
  </si>
  <si>
    <t>17902</t>
  </si>
  <si>
    <t xml:space="preserve">17 902 Summit Sierra Charter    </t>
  </si>
  <si>
    <t>17903</t>
  </si>
  <si>
    <t xml:space="preserve">17 903 Muckleshoot Tribal       </t>
  </si>
  <si>
    <t>17905</t>
  </si>
  <si>
    <t>17 905 Summit Atlas Charter</t>
  </si>
  <si>
    <t>17906</t>
  </si>
  <si>
    <t>17 906 Green Dot Excel Charter</t>
  </si>
  <si>
    <t>17908</t>
  </si>
  <si>
    <t xml:space="preserve">17 908 Rainier Prep Charter     </t>
  </si>
  <si>
    <t>17910</t>
  </si>
  <si>
    <t>17 910 Green Dot Rainier Valley Charter</t>
  </si>
  <si>
    <t>17911</t>
  </si>
  <si>
    <t>17 911 Impact Charter</t>
  </si>
  <si>
    <t>17916</t>
  </si>
  <si>
    <t>17 916 Impact Salish Sea Charter</t>
  </si>
  <si>
    <t>17917</t>
  </si>
  <si>
    <t>17 917 Cascade Midway Charter</t>
  </si>
  <si>
    <t>18100</t>
  </si>
  <si>
    <t xml:space="preserve">18 100 Bremerton                </t>
  </si>
  <si>
    <t>18303</t>
  </si>
  <si>
    <t xml:space="preserve">18 303 Bainbridge Island        </t>
  </si>
  <si>
    <t>18400</t>
  </si>
  <si>
    <t xml:space="preserve">18 400 North Kitsap             </t>
  </si>
  <si>
    <t>18401</t>
  </si>
  <si>
    <t xml:space="preserve">18 401 Central Kitsap           </t>
  </si>
  <si>
    <t>18402</t>
  </si>
  <si>
    <t xml:space="preserve">18 402 South Kitsap             </t>
  </si>
  <si>
    <t>18901</t>
  </si>
  <si>
    <t>18 901 Catalyst Bremerton Charter</t>
  </si>
  <si>
    <t>18902</t>
  </si>
  <si>
    <t xml:space="preserve">18 902 Suquamish Tribal         </t>
  </si>
  <si>
    <t>19007</t>
  </si>
  <si>
    <t xml:space="preserve">19 007 Damman                   </t>
  </si>
  <si>
    <t>19028</t>
  </si>
  <si>
    <t xml:space="preserve">19 028 Easton                   </t>
  </si>
  <si>
    <t>19400</t>
  </si>
  <si>
    <t xml:space="preserve">19 400 Thorp                    </t>
  </si>
  <si>
    <t>19401</t>
  </si>
  <si>
    <t xml:space="preserve">19 401 Ellensburg               </t>
  </si>
  <si>
    <t>19403</t>
  </si>
  <si>
    <t xml:space="preserve">19 403 Kittitas                 </t>
  </si>
  <si>
    <t>19404</t>
  </si>
  <si>
    <t xml:space="preserve">19 404 Cle Elum-Roslyn          </t>
  </si>
  <si>
    <t>20094</t>
  </si>
  <si>
    <t xml:space="preserve">20 094 Wishram                  </t>
  </si>
  <si>
    <t>20203</t>
  </si>
  <si>
    <t xml:space="preserve">20 203 Bickleton                </t>
  </si>
  <si>
    <t>20215</t>
  </si>
  <si>
    <t xml:space="preserve">20 215 Centerville              </t>
  </si>
  <si>
    <t>20400</t>
  </si>
  <si>
    <t xml:space="preserve">20 400 Trout Lake               </t>
  </si>
  <si>
    <t>20401</t>
  </si>
  <si>
    <t xml:space="preserve">20 401 Glenwood                 </t>
  </si>
  <si>
    <t>20402</t>
  </si>
  <si>
    <t xml:space="preserve">20 402 Klickitat                </t>
  </si>
  <si>
    <t>20403</t>
  </si>
  <si>
    <t xml:space="preserve">20 403 Roosevelt                </t>
  </si>
  <si>
    <t>20404</t>
  </si>
  <si>
    <t xml:space="preserve">20 404 Goldendale               </t>
  </si>
  <si>
    <t>20405</t>
  </si>
  <si>
    <t xml:space="preserve">20 405 White Salmon Valley      </t>
  </si>
  <si>
    <t>20406</t>
  </si>
  <si>
    <t xml:space="preserve">20 406 Lyle                     </t>
  </si>
  <si>
    <t>21014</t>
  </si>
  <si>
    <t xml:space="preserve">21 014 Napavine                 </t>
  </si>
  <si>
    <t>21036</t>
  </si>
  <si>
    <t xml:space="preserve">21 036 Evaline                  </t>
  </si>
  <si>
    <t>21206</t>
  </si>
  <si>
    <t xml:space="preserve">21 206 Mossyrock                </t>
  </si>
  <si>
    <t>21214</t>
  </si>
  <si>
    <t xml:space="preserve">21 214 Morton                   </t>
  </si>
  <si>
    <t>21226</t>
  </si>
  <si>
    <t xml:space="preserve">21 226 Adna                     </t>
  </si>
  <si>
    <t>21232</t>
  </si>
  <si>
    <t xml:space="preserve">21 232 Winlock                  </t>
  </si>
  <si>
    <t>21234</t>
  </si>
  <si>
    <t xml:space="preserve">21 234 Boistfort                </t>
  </si>
  <si>
    <t>21237</t>
  </si>
  <si>
    <t xml:space="preserve">21 237 Toledo                   </t>
  </si>
  <si>
    <t>21300</t>
  </si>
  <si>
    <t xml:space="preserve">21 300 Onalaska                 </t>
  </si>
  <si>
    <t>21301</t>
  </si>
  <si>
    <t xml:space="preserve">21 301 Pe Ell                   </t>
  </si>
  <si>
    <t>21302</t>
  </si>
  <si>
    <t xml:space="preserve">21 302 Chehalis                 </t>
  </si>
  <si>
    <t>21303</t>
  </si>
  <si>
    <t xml:space="preserve">21 303 White Pass               </t>
  </si>
  <si>
    <t>21401</t>
  </si>
  <si>
    <t xml:space="preserve">21 401 Centralia                </t>
  </si>
  <si>
    <t>22008</t>
  </si>
  <si>
    <t xml:space="preserve">22 008 Sprague                  </t>
  </si>
  <si>
    <t>22009</t>
  </si>
  <si>
    <t xml:space="preserve">22 009 Reardan-Edwall           </t>
  </si>
  <si>
    <t>22017</t>
  </si>
  <si>
    <t xml:space="preserve">22 017 Almira                   </t>
  </si>
  <si>
    <t>22073</t>
  </si>
  <si>
    <t xml:space="preserve">22 073 Creston                  </t>
  </si>
  <si>
    <t>22105</t>
  </si>
  <si>
    <t xml:space="preserve">22 105 Odessa                   </t>
  </si>
  <si>
    <t>22200</t>
  </si>
  <si>
    <t xml:space="preserve">22 200 Wilbur                   </t>
  </si>
  <si>
    <t>22204</t>
  </si>
  <si>
    <t xml:space="preserve">22 204 Harrington               </t>
  </si>
  <si>
    <t>22207</t>
  </si>
  <si>
    <t xml:space="preserve">22 207 Davenport                </t>
  </si>
  <si>
    <t>23042</t>
  </si>
  <si>
    <t xml:space="preserve">23 042 Southside                </t>
  </si>
  <si>
    <t>23054</t>
  </si>
  <si>
    <t xml:space="preserve">23 054 Grapeview                </t>
  </si>
  <si>
    <t>23309</t>
  </si>
  <si>
    <t xml:space="preserve">23 309 Shelton                  </t>
  </si>
  <si>
    <t>23311</t>
  </si>
  <si>
    <t xml:space="preserve">23 311 Mary M. Knight           </t>
  </si>
  <si>
    <t>23402</t>
  </si>
  <si>
    <t xml:space="preserve">23 402 Pioneer                  </t>
  </si>
  <si>
    <t>23403</t>
  </si>
  <si>
    <t xml:space="preserve">23 403 North Mason              </t>
  </si>
  <si>
    <t>23404</t>
  </si>
  <si>
    <t xml:space="preserve">23 404 Hood Canal               </t>
  </si>
  <si>
    <t>24014</t>
  </si>
  <si>
    <t xml:space="preserve">24 014 Nespelem                 </t>
  </si>
  <si>
    <t>24019</t>
  </si>
  <si>
    <t xml:space="preserve">24 019 Omak                     </t>
  </si>
  <si>
    <t>24105</t>
  </si>
  <si>
    <t xml:space="preserve">24 105 Okanogan                 </t>
  </si>
  <si>
    <t>24111</t>
  </si>
  <si>
    <t xml:space="preserve">24 111 Brewster                 </t>
  </si>
  <si>
    <t>24122</t>
  </si>
  <si>
    <t xml:space="preserve">24 122 Pateros                  </t>
  </si>
  <si>
    <t>24350</t>
  </si>
  <si>
    <t xml:space="preserve">24 350 Methow Valley            </t>
  </si>
  <si>
    <t>24404</t>
  </si>
  <si>
    <t xml:space="preserve">24 404 Tonasket                 </t>
  </si>
  <si>
    <t>24410</t>
  </si>
  <si>
    <t xml:space="preserve">24 410 Oroville                 </t>
  </si>
  <si>
    <t>25101</t>
  </si>
  <si>
    <t xml:space="preserve">25 101 Ocean Beach              </t>
  </si>
  <si>
    <t>25116</t>
  </si>
  <si>
    <t xml:space="preserve">25 116 Raymond                  </t>
  </si>
  <si>
    <t>25118</t>
  </si>
  <si>
    <t xml:space="preserve">25 118 South Bend               </t>
  </si>
  <si>
    <t>25155</t>
  </si>
  <si>
    <t>25 155 Naselle-Grays River Valley</t>
  </si>
  <si>
    <t>25160</t>
  </si>
  <si>
    <t xml:space="preserve">25 160 Willapa Valley           </t>
  </si>
  <si>
    <t>25200</t>
  </si>
  <si>
    <t xml:space="preserve">25 200 North River              </t>
  </si>
  <si>
    <t>26056</t>
  </si>
  <si>
    <t xml:space="preserve">26 056 Newport                  </t>
  </si>
  <si>
    <t>26059</t>
  </si>
  <si>
    <t xml:space="preserve">26 059 Cusick                   </t>
  </si>
  <si>
    <t>26070</t>
  </si>
  <si>
    <t xml:space="preserve">26 070 Selkirk                  </t>
  </si>
  <si>
    <t>27001</t>
  </si>
  <si>
    <t xml:space="preserve">27 001 Steilacoom Historical    </t>
  </si>
  <si>
    <t>27003</t>
  </si>
  <si>
    <t xml:space="preserve">27 003 Puyallup                 </t>
  </si>
  <si>
    <t>27010</t>
  </si>
  <si>
    <t xml:space="preserve">27 010 Tacoma                   </t>
  </si>
  <si>
    <t>27019</t>
  </si>
  <si>
    <t xml:space="preserve">27 019 Carbonado                </t>
  </si>
  <si>
    <t>27083</t>
  </si>
  <si>
    <t xml:space="preserve">27 083 University Place         </t>
  </si>
  <si>
    <t>27320</t>
  </si>
  <si>
    <t xml:space="preserve">27 320 Sumner                   </t>
  </si>
  <si>
    <t>27343</t>
  </si>
  <si>
    <t xml:space="preserve">27 343 Dieringer                </t>
  </si>
  <si>
    <t>27344</t>
  </si>
  <si>
    <t xml:space="preserve">27 344 Orting                   </t>
  </si>
  <si>
    <t>27400</t>
  </si>
  <si>
    <t xml:space="preserve">27 400 Clover Park              </t>
  </si>
  <si>
    <t>27401</t>
  </si>
  <si>
    <t xml:space="preserve">27 401 Peninsula                </t>
  </si>
  <si>
    <t>27402</t>
  </si>
  <si>
    <t xml:space="preserve">27 402 Franklin Pierce          </t>
  </si>
  <si>
    <t>27403</t>
  </si>
  <si>
    <t xml:space="preserve">27 403 Bethel                   </t>
  </si>
  <si>
    <t>27404</t>
  </si>
  <si>
    <t xml:space="preserve">27 404 Eatonville               </t>
  </si>
  <si>
    <t>27416</t>
  </si>
  <si>
    <t xml:space="preserve">27 416 White River              </t>
  </si>
  <si>
    <t>27417</t>
  </si>
  <si>
    <t xml:space="preserve">27 417 Fife                     </t>
  </si>
  <si>
    <t>27901</t>
  </si>
  <si>
    <t>27 901 Chief Leschi Tribal</t>
  </si>
  <si>
    <t>27904</t>
  </si>
  <si>
    <t xml:space="preserve">27 904 Green Dot Destiny Charter        </t>
  </si>
  <si>
    <t>27905</t>
  </si>
  <si>
    <t xml:space="preserve">27 905 Summit Olympus Charter   </t>
  </si>
  <si>
    <t>27909</t>
  </si>
  <si>
    <t xml:space="preserve">27 909 Soar Academy Charter     </t>
  </si>
  <si>
    <t>28010</t>
  </si>
  <si>
    <t xml:space="preserve">28 010 Shaw Island              </t>
  </si>
  <si>
    <t>28137</t>
  </si>
  <si>
    <t xml:space="preserve">28 137 Orcas Island             </t>
  </si>
  <si>
    <t>28144</t>
  </si>
  <si>
    <t xml:space="preserve">28 144 Lopez Island             </t>
  </si>
  <si>
    <t>28149</t>
  </si>
  <si>
    <t xml:space="preserve">28 149 San Juan Island          </t>
  </si>
  <si>
    <t>29011</t>
  </si>
  <si>
    <t xml:space="preserve">29 011 Concrete                 </t>
  </si>
  <si>
    <t>29100</t>
  </si>
  <si>
    <t xml:space="preserve">29 100 Burlington-Edison        </t>
  </si>
  <si>
    <t>29101</t>
  </si>
  <si>
    <t xml:space="preserve">29 101 Sedro-Woolley            </t>
  </si>
  <si>
    <t>29103</t>
  </si>
  <si>
    <t xml:space="preserve">29 103 Anacortes                </t>
  </si>
  <si>
    <t>29311</t>
  </si>
  <si>
    <t xml:space="preserve">29 311 La Conner                </t>
  </si>
  <si>
    <t>29317</t>
  </si>
  <si>
    <t xml:space="preserve">29 317 Conway                   </t>
  </si>
  <si>
    <t>29320</t>
  </si>
  <si>
    <t xml:space="preserve">29 320 Mount Vernon             </t>
  </si>
  <si>
    <t>30002</t>
  </si>
  <si>
    <t xml:space="preserve">30 002 Skamania                 </t>
  </si>
  <si>
    <t>30029</t>
  </si>
  <si>
    <t xml:space="preserve">30 029 Mount Pleasant           </t>
  </si>
  <si>
    <t>30031</t>
  </si>
  <si>
    <t xml:space="preserve">30 031 Mill A                   </t>
  </si>
  <si>
    <t>30303</t>
  </si>
  <si>
    <t xml:space="preserve">30 303 Stevenson-Carson         </t>
  </si>
  <si>
    <t>31002</t>
  </si>
  <si>
    <t xml:space="preserve">31 002 Everett                  </t>
  </si>
  <si>
    <t>31004</t>
  </si>
  <si>
    <t xml:space="preserve">31 004 Lake Stevens             </t>
  </si>
  <si>
    <t>31006</t>
  </si>
  <si>
    <t xml:space="preserve">31 006 Mukilteo                 </t>
  </si>
  <si>
    <t>31015</t>
  </si>
  <si>
    <t xml:space="preserve">31 015 Edmonds                  </t>
  </si>
  <si>
    <t>31016</t>
  </si>
  <si>
    <t xml:space="preserve">31 016 Arlington                </t>
  </si>
  <si>
    <t>31025</t>
  </si>
  <si>
    <t xml:space="preserve">31 025 Marysville               </t>
  </si>
  <si>
    <t>31063</t>
  </si>
  <si>
    <t xml:space="preserve">31 063 Index                    </t>
  </si>
  <si>
    <t>31103</t>
  </si>
  <si>
    <t xml:space="preserve">31 103 Monroe                   </t>
  </si>
  <si>
    <t>31201</t>
  </si>
  <si>
    <t xml:space="preserve">31 201 Snohomish                </t>
  </si>
  <si>
    <t>31306</t>
  </si>
  <si>
    <t xml:space="preserve">31 306 Lakewood                 </t>
  </si>
  <si>
    <t>31311</t>
  </si>
  <si>
    <t xml:space="preserve">31 311 Sultan                   </t>
  </si>
  <si>
    <t>31330</t>
  </si>
  <si>
    <t xml:space="preserve">31 330 Darrington               </t>
  </si>
  <si>
    <t>31332</t>
  </si>
  <si>
    <t xml:space="preserve">31 332 Granite Falls            </t>
  </si>
  <si>
    <t>31401</t>
  </si>
  <si>
    <t xml:space="preserve">31 401 Stanwood-Camano          </t>
  </si>
  <si>
    <t>32081</t>
  </si>
  <si>
    <t xml:space="preserve">32 081 Spokane                  </t>
  </si>
  <si>
    <t>32123</t>
  </si>
  <si>
    <t xml:space="preserve">32 123 Orchard Prairie          </t>
  </si>
  <si>
    <t>32312</t>
  </si>
  <si>
    <t xml:space="preserve">32 312 Great Northern           </t>
  </si>
  <si>
    <t>32325</t>
  </si>
  <si>
    <t xml:space="preserve">32 325 Nine Mile Falls          </t>
  </si>
  <si>
    <t>32326</t>
  </si>
  <si>
    <t xml:space="preserve">32 326 Medical Lake             </t>
  </si>
  <si>
    <t>32354</t>
  </si>
  <si>
    <t xml:space="preserve">32 354 Mead                     </t>
  </si>
  <si>
    <t>32356</t>
  </si>
  <si>
    <t xml:space="preserve">32 356 Central Valley           </t>
  </si>
  <si>
    <t>32358</t>
  </si>
  <si>
    <t xml:space="preserve">32 358 Freeman                  </t>
  </si>
  <si>
    <t>32360</t>
  </si>
  <si>
    <t xml:space="preserve">32 360 Cheney                   </t>
  </si>
  <si>
    <t>32361</t>
  </si>
  <si>
    <t xml:space="preserve">32 361 East Valley (Spokane)    </t>
  </si>
  <si>
    <t>32362</t>
  </si>
  <si>
    <t xml:space="preserve">32 362 Liberty                  </t>
  </si>
  <si>
    <t>32363</t>
  </si>
  <si>
    <t xml:space="preserve">32 363 West Valley (Spokane)    </t>
  </si>
  <si>
    <t>32414</t>
  </si>
  <si>
    <t xml:space="preserve">32 414 Deer Park                </t>
  </si>
  <si>
    <t>32416</t>
  </si>
  <si>
    <t xml:space="preserve">32 416 Riverside                </t>
  </si>
  <si>
    <t>32901</t>
  </si>
  <si>
    <t>32 901 Spokane Intl Acad Charter</t>
  </si>
  <si>
    <t>32903</t>
  </si>
  <si>
    <t>32 903 Lumen Charter</t>
  </si>
  <si>
    <t>32907</t>
  </si>
  <si>
    <t xml:space="preserve">32 907 Pride Prep Charter       </t>
  </si>
  <si>
    <t>33030</t>
  </si>
  <si>
    <t xml:space="preserve">33 030 Onion Creek              </t>
  </si>
  <si>
    <t>33036</t>
  </si>
  <si>
    <t xml:space="preserve">33 036 Chewelah                 </t>
  </si>
  <si>
    <t>33049</t>
  </si>
  <si>
    <t xml:space="preserve">33 049 Wellpinit                </t>
  </si>
  <si>
    <t>33070</t>
  </si>
  <si>
    <t xml:space="preserve">33 070 Valley                   </t>
  </si>
  <si>
    <t>33115</t>
  </si>
  <si>
    <t xml:space="preserve">33 115 Colville                 </t>
  </si>
  <si>
    <t>33183</t>
  </si>
  <si>
    <t xml:space="preserve">33 183 Loon Lake                </t>
  </si>
  <si>
    <t>33202</t>
  </si>
  <si>
    <t xml:space="preserve">33 202 Summit Valley            </t>
  </si>
  <si>
    <t>33205</t>
  </si>
  <si>
    <t xml:space="preserve">33 205 Evergreen (Stevens)      </t>
  </si>
  <si>
    <t>33206</t>
  </si>
  <si>
    <t xml:space="preserve">33 206 Columbia (Stevens)       </t>
  </si>
  <si>
    <t>33207</t>
  </si>
  <si>
    <t xml:space="preserve">33 207 Mary Walker              </t>
  </si>
  <si>
    <t>33211</t>
  </si>
  <si>
    <t xml:space="preserve">33 211 Northport                </t>
  </si>
  <si>
    <t>33212</t>
  </si>
  <si>
    <t xml:space="preserve">33 212 Kettle Falls             </t>
  </si>
  <si>
    <t>34002</t>
  </si>
  <si>
    <t xml:space="preserve">34 002 Yelm                     </t>
  </si>
  <si>
    <t>34003</t>
  </si>
  <si>
    <t xml:space="preserve">34 003 North Thurston           </t>
  </si>
  <si>
    <t>34033</t>
  </si>
  <si>
    <t xml:space="preserve">34 033 Tumwater                 </t>
  </si>
  <si>
    <t>34111</t>
  </si>
  <si>
    <t xml:space="preserve">34 111 Olympia                  </t>
  </si>
  <si>
    <t>34307</t>
  </si>
  <si>
    <t xml:space="preserve">34 307 Rainier                  </t>
  </si>
  <si>
    <t>34324</t>
  </si>
  <si>
    <t xml:space="preserve">34 324 Griffin                  </t>
  </si>
  <si>
    <t>34401</t>
  </si>
  <si>
    <t xml:space="preserve">34 401 Rochester                </t>
  </si>
  <si>
    <t>34402</t>
  </si>
  <si>
    <t xml:space="preserve">34 402 Tenino                   </t>
  </si>
  <si>
    <t>34901</t>
  </si>
  <si>
    <t>34 901 WA HE LUT Indian Tribal</t>
  </si>
  <si>
    <t>35200</t>
  </si>
  <si>
    <t xml:space="preserve">35 200 Wahkiakum                </t>
  </si>
  <si>
    <t>36101</t>
  </si>
  <si>
    <t xml:space="preserve">36 101 Dixie                    </t>
  </si>
  <si>
    <t>36140</t>
  </si>
  <si>
    <t xml:space="preserve">36 140 Walla Walla              </t>
  </si>
  <si>
    <t>36250</t>
  </si>
  <si>
    <t xml:space="preserve">36 250 College Place            </t>
  </si>
  <si>
    <t>36300</t>
  </si>
  <si>
    <t xml:space="preserve">36 300 Touchet                  </t>
  </si>
  <si>
    <t>36400</t>
  </si>
  <si>
    <t xml:space="preserve">36 400 Columbia (Walla Walla)   </t>
  </si>
  <si>
    <t>36401</t>
  </si>
  <si>
    <t xml:space="preserve">36 401 Waitsburg                </t>
  </si>
  <si>
    <t>36402</t>
  </si>
  <si>
    <t xml:space="preserve">36 402 Prescott                 </t>
  </si>
  <si>
    <t>36901</t>
  </si>
  <si>
    <t>36 901 Willow Charter</t>
  </si>
  <si>
    <t>37501</t>
  </si>
  <si>
    <t xml:space="preserve">37 501 Bellingham               </t>
  </si>
  <si>
    <t>37502</t>
  </si>
  <si>
    <t xml:space="preserve">37 502 Ferndale                 </t>
  </si>
  <si>
    <t>37503</t>
  </si>
  <si>
    <t xml:space="preserve">37 503 Blaine                   </t>
  </si>
  <si>
    <t>37504</t>
  </si>
  <si>
    <t xml:space="preserve">37 504 Lynden                   </t>
  </si>
  <si>
    <t>37505</t>
  </si>
  <si>
    <t xml:space="preserve">37 505 Meridian                 </t>
  </si>
  <si>
    <t>37506</t>
  </si>
  <si>
    <t xml:space="preserve">37 506 Nooksack Valley          </t>
  </si>
  <si>
    <t>37507</t>
  </si>
  <si>
    <t xml:space="preserve">37 507 Mount Baker              </t>
  </si>
  <si>
    <t>37902</t>
  </si>
  <si>
    <t>37 902 Whatcom Intergenerational Charter</t>
  </si>
  <si>
    <t>37903</t>
  </si>
  <si>
    <t xml:space="preserve">37 903 Lummi Tribal             </t>
  </si>
  <si>
    <t>38126</t>
  </si>
  <si>
    <t xml:space="preserve">38 126 Lacrosse                 </t>
  </si>
  <si>
    <t>38264</t>
  </si>
  <si>
    <t xml:space="preserve">38 264 Lamont                   </t>
  </si>
  <si>
    <t>38265</t>
  </si>
  <si>
    <t xml:space="preserve">38 265 Tekoa                    </t>
  </si>
  <si>
    <t>38267</t>
  </si>
  <si>
    <t xml:space="preserve">38 267 Pullman                  </t>
  </si>
  <si>
    <t>38300</t>
  </si>
  <si>
    <t xml:space="preserve">38 300 Colfax                   </t>
  </si>
  <si>
    <t>38301</t>
  </si>
  <si>
    <t xml:space="preserve">38 301 Palouse                  </t>
  </si>
  <si>
    <t>38302</t>
  </si>
  <si>
    <t xml:space="preserve">38 302 Garfield                 </t>
  </si>
  <si>
    <t>38304</t>
  </si>
  <si>
    <t xml:space="preserve">38 304 Steptoe                  </t>
  </si>
  <si>
    <t>38306</t>
  </si>
  <si>
    <t xml:space="preserve">38 306 Colton                   </t>
  </si>
  <si>
    <t>38308</t>
  </si>
  <si>
    <t xml:space="preserve">38 308 Endicott                 </t>
  </si>
  <si>
    <t>38320</t>
  </si>
  <si>
    <t xml:space="preserve">38 320 Rosalia                  </t>
  </si>
  <si>
    <t>38322</t>
  </si>
  <si>
    <t xml:space="preserve">38 322 St. John                 </t>
  </si>
  <si>
    <t>38324</t>
  </si>
  <si>
    <t xml:space="preserve">38 324 Oakesdale                </t>
  </si>
  <si>
    <t>39002</t>
  </si>
  <si>
    <t xml:space="preserve">39 002 Union Gap                </t>
  </si>
  <si>
    <t>39003</t>
  </si>
  <si>
    <t xml:space="preserve">39 003 Naches Valley            </t>
  </si>
  <si>
    <t>39007</t>
  </si>
  <si>
    <t xml:space="preserve">39 007 Yakima                   </t>
  </si>
  <si>
    <t>39090</t>
  </si>
  <si>
    <t xml:space="preserve">39 090 East Valley (Yakima)     </t>
  </si>
  <si>
    <t>39119</t>
  </si>
  <si>
    <t xml:space="preserve">39 119 Selah                    </t>
  </si>
  <si>
    <t>39120</t>
  </si>
  <si>
    <t xml:space="preserve">39 120 Mabton                   </t>
  </si>
  <si>
    <t>39200</t>
  </si>
  <si>
    <t xml:space="preserve">39 200 Grandview                </t>
  </si>
  <si>
    <t>39201</t>
  </si>
  <si>
    <t xml:space="preserve">39 201 Sunnyside                </t>
  </si>
  <si>
    <t>39202</t>
  </si>
  <si>
    <t xml:space="preserve">39 202 Toppenish                </t>
  </si>
  <si>
    <t>39203</t>
  </si>
  <si>
    <t xml:space="preserve">39 203 Highland                 </t>
  </si>
  <si>
    <t>39204</t>
  </si>
  <si>
    <t xml:space="preserve">39 204 Granger                  </t>
  </si>
  <si>
    <t>39205</t>
  </si>
  <si>
    <t xml:space="preserve">39 205 Zillah                   </t>
  </si>
  <si>
    <t>39207</t>
  </si>
  <si>
    <t xml:space="preserve">39 207 Wapato                   </t>
  </si>
  <si>
    <t>39208</t>
  </si>
  <si>
    <t xml:space="preserve">39 208 West Valley (Yakima)     </t>
  </si>
  <si>
    <t>39209</t>
  </si>
  <si>
    <t xml:space="preserve">39 209 Mount Adams              </t>
  </si>
  <si>
    <t>39901</t>
  </si>
  <si>
    <t>39 901 Yakama Nation Tribal</t>
  </si>
  <si>
    <t>Running Start Combined FTE for SY 2020-21</t>
  </si>
  <si>
    <t>Removed Maximum</t>
  </si>
  <si>
    <t>not specified</t>
  </si>
  <si>
    <t>Senate Budget 
3/25/21</t>
  </si>
  <si>
    <t>House Budget
3/26/21</t>
  </si>
  <si>
    <t>Conference Budget 
4/24/21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</si>
</sst>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&quot;$&quot;* #,##0_);_(&quot;$&quot;* \(#,##0\);_(&quot;$&quot;* &quot;-&quot;??_);_(@_)"/>
    <numFmt numFmtId="167" formatCode="0.0"/>
    <numFmt numFmtId="168" formatCode="#,##0.0_);[Red]\(#,##0.0\)"/>
    <numFmt numFmtId="169" formatCode="0.000%"/>
    <numFmt numFmtId="170" formatCode="0.0%"/>
    <numFmt numFmtId="171" formatCode="_(&quot;$&quot;* #,##0.0_);_(&quot;$&quot;* \(#,##0.0\);_(&quot;$&quot;* &quot;-&quot;?_);_(@_)"/>
    <numFmt numFmtId="172" formatCode="_(* #,##0_);_(* \(#,##0\);_(* &quot;-&quot;??_);_(@_)"/>
    <numFmt numFmtId="173" formatCode="0.0000%"/>
    <numFmt numFmtId="174" formatCode="#,##0.000_);\(#,##0.000\)"/>
  </numFmts>
  <fonts count="2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DUTCH"/>
    </font>
    <font>
      <b/>
      <i/>
      <u/>
      <sz val="10"/>
      <color theme="1"/>
      <name val="Calibri"/>
      <family val="2"/>
      <scheme val="minor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b/>
      <u/>
      <sz val="10"/>
      <name val="Times New Roman"/>
      <family val="1"/>
    </font>
    <font>
      <b/>
      <u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43" fontId="3" fillId="0" borderId="0" applyFont="0" applyFill="0" applyBorder="0" applyAlignment="0" applyProtection="0"/>
  </cellStyleXfs>
  <cellXfs count="24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/>
    <xf numFmtId="164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7" fillId="0" borderId="0" xfId="0" applyFo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6" fillId="0" borderId="0" xfId="0" applyFont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9" fillId="0" borderId="0" xfId="0" applyFont="1" applyFill="1"/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0" fillId="0" borderId="0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44" fontId="0" fillId="0" borderId="0" xfId="1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/>
    </xf>
    <xf numFmtId="0" fontId="11" fillId="0" borderId="0" xfId="0" applyFont="1" applyFill="1"/>
    <xf numFmtId="0" fontId="0" fillId="0" borderId="7" xfId="0" applyFont="1" applyFill="1" applyBorder="1" applyAlignment="1">
      <alignment vertical="top"/>
    </xf>
    <xf numFmtId="0" fontId="0" fillId="0" borderId="7" xfId="0" applyFont="1" applyFill="1" applyBorder="1" applyAlignment="1">
      <alignment horizontal="center" vertical="top"/>
    </xf>
    <xf numFmtId="165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8" fillId="0" borderId="0" xfId="0" applyFont="1" applyFill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/>
    </xf>
    <xf numFmtId="169" fontId="0" fillId="0" borderId="1" xfId="2" applyNumberFormat="1" applyFont="1" applyFill="1" applyBorder="1" applyAlignment="1">
      <alignment horizontal="center"/>
    </xf>
    <xf numFmtId="170" fontId="0" fillId="0" borderId="1" xfId="2" applyNumberFormat="1" applyFont="1" applyFill="1" applyBorder="1" applyAlignment="1">
      <alignment horizontal="center"/>
    </xf>
    <xf numFmtId="10" fontId="0" fillId="0" borderId="1" xfId="2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/>
    </xf>
    <xf numFmtId="2" fontId="0" fillId="2" borderId="1" xfId="0" applyNumberFormat="1" applyFont="1" applyFill="1" applyBorder="1" applyAlignment="1">
      <alignment horizontal="center"/>
    </xf>
    <xf numFmtId="0" fontId="13" fillId="0" borderId="0" xfId="0" applyFont="1" applyFill="1"/>
    <xf numFmtId="9" fontId="0" fillId="0" borderId="0" xfId="0" applyNumberFormat="1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168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4" fillId="0" borderId="0" xfId="0" applyFont="1" applyFill="1"/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4" fontId="0" fillId="0" borderId="0" xfId="1" applyNumberFormat="1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0" fontId="15" fillId="0" borderId="1" xfId="0" applyNumberFormat="1" applyFont="1" applyFill="1" applyBorder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 applyAlignment="1">
      <alignment horizontal="center" vertical="center"/>
    </xf>
    <xf numFmtId="166" fontId="0" fillId="0" borderId="0" xfId="1" applyNumberFormat="1" applyFont="1" applyFill="1" applyBorder="1" applyAlignment="1">
      <alignment horizontal="center" vertical="center"/>
    </xf>
    <xf numFmtId="44" fontId="0" fillId="0" borderId="1" xfId="1" applyFont="1" applyFill="1" applyBorder="1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166" fontId="0" fillId="0" borderId="1" xfId="1" applyNumberFormat="1" applyFont="1" applyFill="1" applyBorder="1"/>
    <xf numFmtId="166" fontId="0" fillId="0" borderId="0" xfId="1" applyNumberFormat="1" applyFont="1" applyFill="1" applyBorder="1"/>
    <xf numFmtId="0" fontId="0" fillId="0" borderId="7" xfId="0" applyFont="1" applyFill="1" applyBorder="1" applyAlignment="1">
      <alignment horizontal="right" vertical="top" wrapText="1"/>
    </xf>
    <xf numFmtId="42" fontId="0" fillId="0" borderId="5" xfId="0" applyNumberFormat="1" applyFont="1" applyFill="1" applyBorder="1" applyAlignment="1">
      <alignment horizontal="center" vertical="center"/>
    </xf>
    <xf numFmtId="42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 wrapText="1"/>
    </xf>
    <xf numFmtId="166" fontId="0" fillId="0" borderId="5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166" fontId="8" fillId="0" borderId="0" xfId="1" applyNumberFormat="1" applyFont="1" applyFill="1" applyBorder="1"/>
    <xf numFmtId="10" fontId="0" fillId="0" borderId="0" xfId="2" applyNumberFormat="1" applyFont="1" applyFill="1" applyBorder="1" applyAlignment="1">
      <alignment horizontal="center"/>
    </xf>
    <xf numFmtId="0" fontId="13" fillId="0" borderId="0" xfId="0" applyFont="1" applyFill="1" applyBorder="1"/>
    <xf numFmtId="10" fontId="0" fillId="0" borderId="0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0" fillId="0" borderId="0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166" fontId="0" fillId="0" borderId="1" xfId="1" applyNumberFormat="1" applyFont="1" applyFill="1" applyBorder="1" applyAlignment="1">
      <alignment horizontal="center"/>
    </xf>
    <xf numFmtId="0" fontId="13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 wrapText="1"/>
    </xf>
    <xf numFmtId="166" fontId="0" fillId="0" borderId="5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horizontal="center"/>
    </xf>
    <xf numFmtId="44" fontId="13" fillId="0" borderId="0" xfId="1" applyFont="1" applyFill="1" applyBorder="1" applyAlignment="1">
      <alignment horizontal="center" vertical="center"/>
    </xf>
    <xf numFmtId="8" fontId="0" fillId="0" borderId="0" xfId="0" applyNumberFormat="1" applyFont="1" applyFill="1" applyBorder="1"/>
    <xf numFmtId="0" fontId="0" fillId="0" borderId="7" xfId="0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167" fontId="0" fillId="0" borderId="1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left"/>
    </xf>
    <xf numFmtId="164" fontId="0" fillId="0" borderId="0" xfId="0" applyNumberFormat="1" applyFont="1" applyFill="1"/>
    <xf numFmtId="1" fontId="0" fillId="0" borderId="1" xfId="1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44" fontId="0" fillId="0" borderId="0" xfId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/>
    <xf numFmtId="164" fontId="0" fillId="0" borderId="0" xfId="0" applyNumberFormat="1" applyFont="1" applyFill="1" applyAlignment="1">
      <alignment horizontal="center"/>
    </xf>
    <xf numFmtId="166" fontId="4" fillId="0" borderId="0" xfId="1" applyNumberFormat="1" applyFont="1" applyFill="1" applyBorder="1"/>
    <xf numFmtId="0" fontId="1" fillId="0" borderId="0" xfId="0" applyFont="1" applyFill="1" applyBorder="1" applyAlignment="1">
      <alignment horizontal="center"/>
    </xf>
    <xf numFmtId="10" fontId="0" fillId="0" borderId="0" xfId="0" applyNumberFormat="1" applyFont="1" applyFill="1"/>
    <xf numFmtId="10" fontId="0" fillId="0" borderId="0" xfId="2" applyNumberFormat="1" applyFont="1" applyFill="1"/>
    <xf numFmtId="10" fontId="8" fillId="0" borderId="0" xfId="0" applyNumberFormat="1" applyFont="1" applyFill="1" applyBorder="1" applyAlignment="1">
      <alignment horizontal="left"/>
    </xf>
    <xf numFmtId="0" fontId="3" fillId="0" borderId="1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4" fontId="0" fillId="0" borderId="1" xfId="1" applyNumberFormat="1" applyFont="1" applyFill="1" applyBorder="1" applyAlignment="1">
      <alignment horizontal="center"/>
    </xf>
    <xf numFmtId="0" fontId="5" fillId="0" borderId="0" xfId="0" applyFont="1" applyFill="1"/>
    <xf numFmtId="14" fontId="3" fillId="0" borderId="1" xfId="1" applyNumberFormat="1" applyFont="1" applyFill="1" applyBorder="1" applyAlignment="1">
      <alignment horizontal="center"/>
    </xf>
    <xf numFmtId="171" fontId="0" fillId="0" borderId="0" xfId="0" applyNumberFormat="1" applyFont="1" applyFill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44" fontId="0" fillId="0" borderId="1" xfId="0" applyNumberFormat="1" applyFont="1" applyFill="1" applyBorder="1" applyAlignment="1">
      <alignment horizontal="right"/>
    </xf>
    <xf numFmtId="44" fontId="0" fillId="0" borderId="1" xfId="0" applyNumberFormat="1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vertical="top" wrapText="1"/>
    </xf>
    <xf numFmtId="0" fontId="0" fillId="0" borderId="8" xfId="0" applyFont="1" applyFill="1" applyBorder="1"/>
    <xf numFmtId="0" fontId="0" fillId="0" borderId="1" xfId="1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/>
    <xf numFmtId="172" fontId="15" fillId="0" borderId="0" xfId="4" applyNumberFormat="1" applyFont="1" applyBorder="1" applyAlignment="1">
      <alignment horizontal="left"/>
    </xf>
    <xf numFmtId="2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173" fontId="0" fillId="0" borderId="0" xfId="0" applyNumberFormat="1" applyFont="1" applyFill="1"/>
    <xf numFmtId="0" fontId="17" fillId="0" borderId="0" xfId="0" applyFont="1" applyFill="1"/>
    <xf numFmtId="44" fontId="0" fillId="0" borderId="1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3" quotePrefix="1" applyFont="1" applyAlignment="1">
      <alignment horizontal="centerContinuous"/>
    </xf>
    <xf numFmtId="0" fontId="19" fillId="0" borderId="0" xfId="3" applyFont="1"/>
    <xf numFmtId="0" fontId="20" fillId="0" borderId="0" xfId="3" applyFont="1"/>
    <xf numFmtId="0" fontId="19" fillId="0" borderId="0" xfId="3" applyFont="1" applyAlignment="1">
      <alignment horizontal="centerContinuous"/>
    </xf>
    <xf numFmtId="174" fontId="21" fillId="0" borderId="0" xfId="3" applyNumberFormat="1" applyFont="1" applyAlignment="1">
      <alignment horizontal="right"/>
    </xf>
    <xf numFmtId="0" fontId="21" fillId="0" borderId="0" xfId="3" applyFont="1"/>
    <xf numFmtId="0" fontId="23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24" fillId="0" borderId="9" xfId="3" applyFont="1" applyBorder="1" applyAlignment="1">
      <alignment horizontal="centerContinuous"/>
    </xf>
    <xf numFmtId="0" fontId="19" fillId="0" borderId="9" xfId="3" applyFont="1" applyBorder="1" applyAlignment="1">
      <alignment horizontal="centerContinuous"/>
    </xf>
    <xf numFmtId="0" fontId="21" fillId="0" borderId="9" xfId="3" applyFont="1" applyBorder="1" applyAlignment="1">
      <alignment horizontal="centerContinuous"/>
    </xf>
    <xf numFmtId="0" fontId="25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25" fillId="0" borderId="0" xfId="3" applyFont="1" applyAlignment="1">
      <alignment horizontal="right" vertical="center"/>
    </xf>
    <xf numFmtId="0" fontId="25" fillId="0" borderId="0" xfId="3" applyFont="1" applyAlignment="1">
      <alignment horizontal="center" vertical="center"/>
    </xf>
    <xf numFmtId="43" fontId="19" fillId="0" borderId="0" xfId="4" applyFont="1" applyFill="1" applyBorder="1" applyAlignment="1">
      <alignment horizontal="right"/>
    </xf>
    <xf numFmtId="43" fontId="23" fillId="0" borderId="0" xfId="4" applyFont="1" applyFill="1" applyBorder="1" applyAlignment="1">
      <alignment horizontal="right"/>
    </xf>
    <xf numFmtId="43" fontId="15" fillId="0" borderId="0" xfId="4" applyFont="1" applyFill="1" applyAlignment="1">
      <alignment horizontal="right"/>
    </xf>
    <xf numFmtId="44" fontId="0" fillId="0" borderId="10" xfId="1" applyFont="1" applyFill="1" applyBorder="1" applyAlignment="1">
      <alignment horizontal="center"/>
    </xf>
    <xf numFmtId="0" fontId="8" fillId="0" borderId="0" xfId="0" applyFont="1" applyFill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left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172" fontId="15" fillId="0" borderId="0" xfId="4" applyNumberFormat="1" applyFont="1" applyBorder="1" applyAlignment="1">
      <alignment horizontal="left" indent="3"/>
    </xf>
    <xf numFmtId="165" fontId="0" fillId="0" borderId="6" xfId="0" applyNumberFormat="1" applyFont="1" applyFill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3" fontId="0" fillId="0" borderId="0" xfId="4" applyFont="1" applyFill="1"/>
    <xf numFmtId="0" fontId="0" fillId="3" borderId="1" xfId="0" applyFont="1" applyFill="1" applyBorder="1" applyAlignment="1">
      <alignment horizontal="center"/>
    </xf>
    <xf numFmtId="165" fontId="0" fillId="0" borderId="4" xfId="0" applyNumberFormat="1" applyFont="1" applyFill="1" applyBorder="1" applyAlignment="1">
      <alignment horizontal="center"/>
    </xf>
    <xf numFmtId="165" fontId="0" fillId="0" borderId="4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horizontal="center"/>
    </xf>
    <xf numFmtId="44" fontId="0" fillId="0" borderId="0" xfId="0" applyNumberFormat="1" applyFont="1" applyFill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22" fillId="0" borderId="0" xfId="3" applyFont="1" applyAlignment="1">
      <alignment horizontal="centerContinuous"/>
    </xf>
    <xf numFmtId="0" fontId="19" fillId="0" borderId="0" xfId="0" applyFont="1" applyAlignment="1">
      <alignment horizontal="left"/>
    </xf>
    <xf numFmtId="43" fontId="19" fillId="0" borderId="0" xfId="0" applyNumberFormat="1" applyFont="1" applyAlignment="1">
      <alignment horizontal="left"/>
    </xf>
    <xf numFmtId="0" fontId="15" fillId="0" borderId="0" xfId="0" applyFont="1"/>
    <xf numFmtId="0" fontId="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/>
  </cellXfs>
  <cellStyles count="5">
    <cellStyle name="Comma" xfId="4" builtinId="3"/>
    <cellStyle name="Currency" xfId="1" builtinId="4"/>
    <cellStyle name="Normal" xfId="0" builtinId="0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chelle Matakas" id="{071DF258-0609-4C67-9A64-85EC42B5294D}" userId="S::Michelle.Matakas@k12.wa.us::36840e67-fe79-4865-b32a-7bfa16c7957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8" dT="2021-03-30T18:06:54.54" personId="{071DF258-0609-4C67-9A64-85EC42B5294D}" id="{FE7939FA-CF2D-49FD-93A4-F7CB0753BE42}">
    <text>in budget section 942 or 943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K184"/>
  <sheetViews>
    <sheetView tabSelected="1" zoomScale="80" zoomScaleNormal="80" workbookViewId="0">
      <pane ySplit="5" topLeftCell="A6" activePane="bottomLeft" state="frozen"/>
      <selection pane="bottomLeft" activeCell="J130" sqref="J130"/>
    </sheetView>
  </sheetViews>
  <sheetFormatPr defaultColWidth="14.85546875" defaultRowHeight="15"/>
  <cols>
    <col min="1" max="1" width="24.140625" style="29" customWidth="1"/>
    <col min="2" max="2" width="14.85546875" style="29"/>
    <col min="3" max="3" width="23.7109375" style="29" customWidth="1"/>
    <col min="4" max="4" width="15.5703125" style="29" hidden="1" customWidth="1"/>
    <col min="5" max="5" width="16.7109375" style="29" customWidth="1"/>
    <col min="6" max="6" width="17" style="29" customWidth="1"/>
    <col min="7" max="7" width="16.140625" style="29" customWidth="1"/>
    <col min="8" max="8" width="17.85546875" style="29" customWidth="1"/>
    <col min="9" max="9" width="18.28515625" style="29" customWidth="1"/>
    <col min="10" max="16384" width="14.85546875" style="29"/>
  </cols>
  <sheetData>
    <row r="1" spans="1:10">
      <c r="A1" s="29" t="s">
        <v>153</v>
      </c>
    </row>
    <row r="2" spans="1:10">
      <c r="A2" s="29" t="s">
        <v>85</v>
      </c>
    </row>
    <row r="3" spans="1:10">
      <c r="A3" s="29" t="s">
        <v>155</v>
      </c>
    </row>
    <row r="4" spans="1:10">
      <c r="A4" s="215" t="s">
        <v>156</v>
      </c>
      <c r="B4" s="215"/>
      <c r="C4" s="215"/>
      <c r="D4" s="215"/>
      <c r="E4" s="215"/>
      <c r="F4" s="215"/>
      <c r="G4" s="215"/>
      <c r="H4" s="215"/>
    </row>
    <row r="5" spans="1:10" ht="51.75" customHeight="1">
      <c r="A5" s="107"/>
      <c r="B5" s="107"/>
      <c r="C5" s="108"/>
      <c r="D5" s="32" t="s">
        <v>55</v>
      </c>
      <c r="E5" s="195" t="s">
        <v>215</v>
      </c>
      <c r="F5" s="32" t="s">
        <v>222</v>
      </c>
      <c r="G5" s="32" t="s">
        <v>879</v>
      </c>
      <c r="H5" s="32" t="s">
        <v>880</v>
      </c>
      <c r="I5" s="32" t="s">
        <v>881</v>
      </c>
    </row>
    <row r="6" spans="1:10">
      <c r="A6" s="28" t="s">
        <v>102</v>
      </c>
      <c r="E6" s="40"/>
      <c r="I6" s="149"/>
    </row>
    <row r="7" spans="1:10">
      <c r="A7" s="29" t="s">
        <v>40</v>
      </c>
      <c r="D7" s="40" t="s">
        <v>56</v>
      </c>
      <c r="E7" s="81">
        <v>0.24030000000000001</v>
      </c>
      <c r="F7" s="81">
        <v>0.2271</v>
      </c>
      <c r="G7" s="81">
        <v>0.2271</v>
      </c>
      <c r="H7" s="81">
        <v>0.2271</v>
      </c>
      <c r="I7" s="81">
        <v>0.2271</v>
      </c>
    </row>
    <row r="8" spans="1:10">
      <c r="A8" s="29" t="s">
        <v>31</v>
      </c>
      <c r="D8" s="40" t="s">
        <v>58</v>
      </c>
      <c r="E8" s="81">
        <v>0.2339</v>
      </c>
      <c r="F8" s="81">
        <v>0.22070000000000001</v>
      </c>
      <c r="G8" s="81">
        <v>0.22070000000000001</v>
      </c>
      <c r="H8" s="81">
        <v>0.22070000000000001</v>
      </c>
      <c r="I8" s="81">
        <v>0.22070000000000001</v>
      </c>
    </row>
    <row r="9" spans="1:10">
      <c r="A9" s="29" t="s">
        <v>89</v>
      </c>
      <c r="D9" s="40" t="s">
        <v>57</v>
      </c>
      <c r="E9" s="81">
        <v>0.24440000000000001</v>
      </c>
      <c r="F9" s="81">
        <v>0.22750000000000001</v>
      </c>
      <c r="G9" s="81">
        <v>0.22750000000000001</v>
      </c>
      <c r="H9" s="81">
        <v>0.22750000000000001</v>
      </c>
      <c r="I9" s="81">
        <v>0.22750000000000001</v>
      </c>
    </row>
    <row r="10" spans="1:10">
      <c r="A10" s="29" t="s">
        <v>90</v>
      </c>
      <c r="D10" s="40" t="s">
        <v>59</v>
      </c>
      <c r="E10" s="81">
        <v>0.2094</v>
      </c>
      <c r="F10" s="81">
        <v>0.1925</v>
      </c>
      <c r="G10" s="81">
        <v>0.1925</v>
      </c>
      <c r="H10" s="81">
        <v>0.1925</v>
      </c>
      <c r="I10" s="81">
        <v>0.1925</v>
      </c>
    </row>
    <row r="11" spans="1:10" ht="12.75" customHeight="1">
      <c r="D11" s="40"/>
      <c r="E11" s="82"/>
      <c r="I11" s="36"/>
    </row>
    <row r="12" spans="1:10">
      <c r="A12" s="28" t="s">
        <v>103</v>
      </c>
      <c r="D12" s="40"/>
      <c r="E12" s="82"/>
      <c r="I12" s="36"/>
    </row>
    <row r="13" spans="1:10">
      <c r="A13" s="29" t="s">
        <v>45</v>
      </c>
      <c r="C13" s="136"/>
      <c r="D13" s="40" t="s">
        <v>51</v>
      </c>
      <c r="E13" s="81">
        <f>15.56%+0.18%</f>
        <v>0.15740000000000001</v>
      </c>
      <c r="F13" s="81">
        <f>14.24%+0.18%</f>
        <v>0.14419999999999999</v>
      </c>
      <c r="G13" s="81">
        <v>0.14419999999999999</v>
      </c>
      <c r="H13" s="81">
        <v>0.14419999999999999</v>
      </c>
      <c r="I13" s="81">
        <v>0.14419999999999999</v>
      </c>
      <c r="J13" s="166"/>
    </row>
    <row r="14" spans="1:10">
      <c r="A14" s="29" t="s">
        <v>92</v>
      </c>
      <c r="C14" s="135"/>
      <c r="D14" s="40" t="s">
        <v>51</v>
      </c>
      <c r="E14" s="81">
        <f>12.79%+0.18%</f>
        <v>0.12969999999999998</v>
      </c>
      <c r="F14" s="81">
        <f>10.07%+0.18%</f>
        <v>0.10249999999999999</v>
      </c>
      <c r="G14" s="81">
        <v>0.10249999999999999</v>
      </c>
      <c r="H14" s="81">
        <v>0.10249999999999999</v>
      </c>
      <c r="I14" s="81">
        <v>0.10249999999999999</v>
      </c>
    </row>
    <row r="15" spans="1:10">
      <c r="A15" s="29" t="s">
        <v>47</v>
      </c>
      <c r="D15" s="40" t="s">
        <v>51</v>
      </c>
      <c r="E15" s="81">
        <f>13.12%+0.18%</f>
        <v>0.13299999999999998</v>
      </c>
      <c r="F15" s="81">
        <f>11.47%+0.18%</f>
        <v>0.11650000000000001</v>
      </c>
      <c r="G15" s="81">
        <v>0.11650000000000001</v>
      </c>
      <c r="H15" s="81">
        <v>0.11650000000000001</v>
      </c>
      <c r="I15" s="81">
        <v>0.11650000000000001</v>
      </c>
    </row>
    <row r="16" spans="1:10">
      <c r="D16" s="40"/>
      <c r="I16" s="36"/>
    </row>
    <row r="17" spans="1:11">
      <c r="A17" s="28" t="s">
        <v>191</v>
      </c>
      <c r="D17" s="40"/>
      <c r="I17" s="36"/>
    </row>
    <row r="18" spans="1:11">
      <c r="A18" s="29" t="s">
        <v>196</v>
      </c>
      <c r="D18" s="40" t="s">
        <v>51</v>
      </c>
      <c r="E18" s="43">
        <v>1000</v>
      </c>
      <c r="F18" s="43" t="s">
        <v>6</v>
      </c>
      <c r="G18" s="43">
        <v>968</v>
      </c>
      <c r="H18" s="43">
        <v>968</v>
      </c>
      <c r="I18" s="43">
        <v>968</v>
      </c>
    </row>
    <row r="19" spans="1:11">
      <c r="A19" s="29" t="s">
        <v>234</v>
      </c>
      <c r="D19" s="40"/>
      <c r="E19" s="43" t="s">
        <v>192</v>
      </c>
      <c r="F19" s="43">
        <v>1011</v>
      </c>
      <c r="G19" s="43" t="s">
        <v>192</v>
      </c>
      <c r="H19" s="43" t="s">
        <v>192</v>
      </c>
      <c r="I19" s="43" t="s">
        <v>192</v>
      </c>
    </row>
    <row r="20" spans="1:11">
      <c r="A20" s="29" t="s">
        <v>223</v>
      </c>
      <c r="D20" s="40"/>
      <c r="E20" s="43" t="s">
        <v>192</v>
      </c>
      <c r="F20" s="43">
        <v>1051</v>
      </c>
      <c r="G20" s="43" t="s">
        <v>192</v>
      </c>
      <c r="H20" s="43" t="s">
        <v>192</v>
      </c>
      <c r="I20" s="43" t="s">
        <v>192</v>
      </c>
    </row>
    <row r="21" spans="1:11" ht="11.25" customHeight="1">
      <c r="D21" s="40"/>
    </row>
    <row r="22" spans="1:11" ht="15" customHeight="1">
      <c r="A22" s="28" t="s">
        <v>194</v>
      </c>
      <c r="D22" s="40"/>
    </row>
    <row r="23" spans="1:11" ht="15" customHeight="1">
      <c r="A23" s="29" t="s">
        <v>197</v>
      </c>
      <c r="D23" s="40" t="s">
        <v>51</v>
      </c>
      <c r="E23" s="155">
        <v>1.02</v>
      </c>
      <c r="F23" s="43" t="s">
        <v>6</v>
      </c>
      <c r="G23" s="43" t="s">
        <v>6</v>
      </c>
      <c r="H23" s="41" t="s">
        <v>6</v>
      </c>
      <c r="I23" s="41" t="s">
        <v>6</v>
      </c>
    </row>
    <row r="24" spans="1:11" ht="15" customHeight="1">
      <c r="D24" s="40"/>
    </row>
    <row r="25" spans="1:11" ht="15" customHeight="1">
      <c r="A25" s="28" t="s">
        <v>198</v>
      </c>
      <c r="D25" s="40"/>
    </row>
    <row r="26" spans="1:11" ht="15" customHeight="1">
      <c r="A26" s="29" t="s">
        <v>197</v>
      </c>
      <c r="D26" s="40" t="s">
        <v>51</v>
      </c>
      <c r="E26" s="155">
        <v>1.43</v>
      </c>
      <c r="F26" s="43" t="s">
        <v>6</v>
      </c>
      <c r="G26" s="156" t="s">
        <v>6</v>
      </c>
      <c r="H26" s="156" t="s">
        <v>6</v>
      </c>
      <c r="I26" s="156" t="s">
        <v>6</v>
      </c>
    </row>
    <row r="27" spans="1:11" ht="11.25" customHeight="1">
      <c r="D27" s="40"/>
    </row>
    <row r="28" spans="1:11">
      <c r="A28" s="28" t="s">
        <v>227</v>
      </c>
      <c r="D28" s="40" t="s">
        <v>51</v>
      </c>
      <c r="E28" s="64">
        <v>73.36</v>
      </c>
      <c r="F28" s="64">
        <v>73.7</v>
      </c>
      <c r="G28" s="64" t="s">
        <v>878</v>
      </c>
      <c r="H28" s="64">
        <v>72.08</v>
      </c>
      <c r="I28" s="64">
        <v>72.08</v>
      </c>
      <c r="J28" s="189"/>
      <c r="K28" s="36"/>
    </row>
    <row r="29" spans="1:11">
      <c r="A29" s="28" t="s">
        <v>226</v>
      </c>
      <c r="D29" s="40"/>
      <c r="E29" s="206"/>
      <c r="F29" s="206"/>
      <c r="G29" s="206"/>
      <c r="H29" s="206"/>
      <c r="I29" s="206"/>
      <c r="J29" s="206"/>
      <c r="K29" s="36"/>
    </row>
    <row r="30" spans="1:11" ht="11.25" customHeight="1">
      <c r="D30" s="40"/>
    </row>
    <row r="31" spans="1:11">
      <c r="A31" s="28" t="s">
        <v>151</v>
      </c>
      <c r="D31" s="40"/>
    </row>
    <row r="32" spans="1:11">
      <c r="A32" s="29" t="s">
        <v>183</v>
      </c>
      <c r="D32" s="86" t="s">
        <v>186</v>
      </c>
      <c r="E32" s="109">
        <v>67585</v>
      </c>
      <c r="F32" s="109">
        <f>ROUND(E32*1.02,0)</f>
        <v>68937</v>
      </c>
      <c r="G32" s="109">
        <v>68937</v>
      </c>
      <c r="H32" s="109">
        <v>68937</v>
      </c>
      <c r="I32" s="109">
        <v>68937</v>
      </c>
    </row>
    <row r="33" spans="1:9">
      <c r="A33" s="29" t="s">
        <v>29</v>
      </c>
      <c r="D33" s="86" t="s">
        <v>187</v>
      </c>
      <c r="E33" s="87">
        <v>48483</v>
      </c>
      <c r="F33" s="109">
        <f>ROUND(E33*1.02,0)</f>
        <v>49453</v>
      </c>
      <c r="G33" s="87">
        <v>49453</v>
      </c>
      <c r="H33" s="87">
        <v>49453</v>
      </c>
      <c r="I33" s="87">
        <v>49453</v>
      </c>
    </row>
    <row r="34" spans="1:9">
      <c r="A34" s="29" t="s">
        <v>30</v>
      </c>
      <c r="D34" s="86" t="s">
        <v>188</v>
      </c>
      <c r="E34" s="87">
        <v>100321</v>
      </c>
      <c r="F34" s="109">
        <f>ROUND(E34*1.02,0)</f>
        <v>102327</v>
      </c>
      <c r="G34" s="87">
        <v>102327</v>
      </c>
      <c r="H34" s="87">
        <v>102327</v>
      </c>
      <c r="I34" s="87">
        <v>102327</v>
      </c>
    </row>
    <row r="35" spans="1:9">
      <c r="A35" s="29" t="s">
        <v>228</v>
      </c>
      <c r="D35" s="86"/>
      <c r="E35" s="140">
        <v>43885</v>
      </c>
      <c r="F35" s="140">
        <v>44228</v>
      </c>
      <c r="G35" s="142">
        <v>44228</v>
      </c>
      <c r="H35" s="142">
        <v>44228</v>
      </c>
      <c r="I35" s="140">
        <v>44228</v>
      </c>
    </row>
    <row r="36" spans="1:9">
      <c r="A36" s="29" t="s">
        <v>181</v>
      </c>
      <c r="D36" s="86"/>
      <c r="E36" s="138" t="s">
        <v>218</v>
      </c>
      <c r="F36" s="150" t="s">
        <v>218</v>
      </c>
      <c r="G36" s="127" t="s">
        <v>233</v>
      </c>
      <c r="H36" s="127" t="s">
        <v>233</v>
      </c>
      <c r="I36" s="138" t="s">
        <v>233</v>
      </c>
    </row>
    <row r="37" spans="1:9">
      <c r="D37" s="86"/>
      <c r="E37" s="141"/>
      <c r="F37" s="99"/>
      <c r="G37" s="88"/>
      <c r="H37" s="88"/>
      <c r="I37" s="88"/>
    </row>
    <row r="38" spans="1:9">
      <c r="D38" s="86"/>
      <c r="F38" s="99"/>
      <c r="G38" s="88"/>
      <c r="H38" s="88"/>
      <c r="I38" s="88"/>
    </row>
    <row r="39" spans="1:9" ht="12.75" customHeight="1">
      <c r="A39" s="190"/>
      <c r="B39" s="190"/>
      <c r="C39" s="110"/>
      <c r="D39" s="192"/>
      <c r="E39" s="192"/>
    </row>
    <row r="40" spans="1:9" ht="30" customHeight="1">
      <c r="A40" s="216" t="s">
        <v>133</v>
      </c>
      <c r="B40" s="216"/>
      <c r="C40" s="219" t="s">
        <v>73</v>
      </c>
      <c r="D40" s="220"/>
      <c r="E40" s="90">
        <f>ROUND(E41*0.6,0)</f>
        <v>3356</v>
      </c>
      <c r="F40" s="90">
        <f>ROUND(F41*0.6,0)</f>
        <v>3423</v>
      </c>
      <c r="G40" s="90">
        <f>ROUND(G41*0.6,0)</f>
        <v>3423</v>
      </c>
      <c r="H40" s="90">
        <f>ROUND(H41*0.6,0)</f>
        <v>3423</v>
      </c>
      <c r="I40" s="90">
        <v>3423</v>
      </c>
    </row>
    <row r="41" spans="1:9" ht="30" customHeight="1">
      <c r="A41" s="190"/>
      <c r="B41" s="190"/>
      <c r="C41" s="217" t="s">
        <v>74</v>
      </c>
      <c r="D41" s="218"/>
      <c r="E41" s="91">
        <f>5505*1.016</f>
        <v>5593.08</v>
      </c>
      <c r="F41" s="91">
        <f>ROUND(E41*1.02,0)</f>
        <v>5705</v>
      </c>
      <c r="G41" s="91">
        <v>5705</v>
      </c>
      <c r="H41" s="91">
        <v>5705</v>
      </c>
      <c r="I41" s="91">
        <v>5705</v>
      </c>
    </row>
    <row r="42" spans="1:9">
      <c r="A42" s="92"/>
      <c r="B42" s="93"/>
      <c r="C42" s="93"/>
      <c r="D42" s="93"/>
      <c r="E42" s="93"/>
      <c r="F42" s="93"/>
    </row>
    <row r="43" spans="1:9" ht="8.25" customHeight="1">
      <c r="A43" s="92"/>
      <c r="B43" s="194"/>
      <c r="C43" s="194"/>
      <c r="D43" s="194"/>
      <c r="E43" s="194"/>
      <c r="F43" s="194"/>
    </row>
    <row r="44" spans="1:9" ht="27.6" customHeight="1">
      <c r="A44" s="216" t="s">
        <v>134</v>
      </c>
      <c r="B44" s="216"/>
      <c r="C44" s="111"/>
      <c r="D44" s="108" t="s">
        <v>73</v>
      </c>
      <c r="E44" s="112">
        <v>3000</v>
      </c>
      <c r="F44" s="112">
        <f>F45*0.6</f>
        <v>3000</v>
      </c>
      <c r="G44" s="112">
        <f>G45*0.6</f>
        <v>3000</v>
      </c>
      <c r="H44" s="112">
        <f>H45*0.6</f>
        <v>3000</v>
      </c>
      <c r="I44" s="112">
        <v>3000</v>
      </c>
    </row>
    <row r="45" spans="1:9" ht="21.75" customHeight="1">
      <c r="A45" s="190"/>
      <c r="B45" s="190"/>
      <c r="C45" s="143"/>
      <c r="D45" s="113" t="s">
        <v>51</v>
      </c>
      <c r="E45" s="95">
        <v>5000</v>
      </c>
      <c r="F45" s="95">
        <v>5000</v>
      </c>
      <c r="G45" s="95">
        <v>5000</v>
      </c>
      <c r="H45" s="95">
        <v>5000</v>
      </c>
      <c r="I45" s="95">
        <v>5000</v>
      </c>
    </row>
    <row r="46" spans="1:9">
      <c r="A46" s="28"/>
      <c r="D46" s="40"/>
      <c r="E46" s="100"/>
    </row>
    <row r="47" spans="1:9">
      <c r="A47" s="28" t="s">
        <v>52</v>
      </c>
      <c r="C47" s="40"/>
    </row>
    <row r="48" spans="1:9">
      <c r="A48" s="28"/>
      <c r="B48" s="29" t="s">
        <v>142</v>
      </c>
      <c r="C48" s="40"/>
      <c r="D48" s="147" t="s">
        <v>125</v>
      </c>
      <c r="E48" s="51">
        <v>17</v>
      </c>
      <c r="F48" s="51" t="s">
        <v>6</v>
      </c>
      <c r="G48" s="51" t="s">
        <v>6</v>
      </c>
      <c r="H48" s="51" t="s">
        <v>6</v>
      </c>
      <c r="I48" s="51" t="s">
        <v>6</v>
      </c>
    </row>
    <row r="49" spans="1:9">
      <c r="A49" s="28"/>
      <c r="B49" s="29" t="s">
        <v>143</v>
      </c>
      <c r="C49" s="40"/>
      <c r="D49" s="147" t="s">
        <v>125</v>
      </c>
      <c r="E49" s="51">
        <v>17</v>
      </c>
      <c r="F49" s="51" t="s">
        <v>6</v>
      </c>
      <c r="G49" s="51" t="s">
        <v>6</v>
      </c>
      <c r="H49" s="51" t="s">
        <v>6</v>
      </c>
      <c r="I49" s="51" t="s">
        <v>6</v>
      </c>
    </row>
    <row r="50" spans="1:9">
      <c r="A50" s="28"/>
      <c r="B50" s="29" t="s">
        <v>144</v>
      </c>
      <c r="C50" s="40"/>
      <c r="D50" s="147" t="s">
        <v>125</v>
      </c>
      <c r="E50" s="51">
        <v>17</v>
      </c>
      <c r="F50" s="51" t="s">
        <v>6</v>
      </c>
      <c r="G50" s="51" t="s">
        <v>6</v>
      </c>
      <c r="H50" s="51" t="s">
        <v>6</v>
      </c>
      <c r="I50" s="51" t="s">
        <v>6</v>
      </c>
    </row>
    <row r="51" spans="1:9">
      <c r="A51" s="28"/>
      <c r="B51" s="29" t="s">
        <v>145</v>
      </c>
      <c r="C51" s="40"/>
      <c r="D51" s="147" t="s">
        <v>125</v>
      </c>
      <c r="E51" s="51">
        <v>17</v>
      </c>
      <c r="F51" s="51" t="s">
        <v>6</v>
      </c>
      <c r="G51" s="51" t="s">
        <v>6</v>
      </c>
      <c r="H51" s="51" t="s">
        <v>6</v>
      </c>
      <c r="I51" s="51" t="s">
        <v>6</v>
      </c>
    </row>
    <row r="52" spans="1:9">
      <c r="A52" s="28"/>
      <c r="C52" s="40"/>
      <c r="D52" s="147"/>
      <c r="E52" s="28"/>
      <c r="F52" s="96"/>
      <c r="G52" s="96"/>
      <c r="H52" s="96"/>
      <c r="I52" s="96"/>
    </row>
    <row r="53" spans="1:9">
      <c r="A53" s="28"/>
      <c r="C53" s="40"/>
      <c r="D53" s="147"/>
      <c r="E53" s="28"/>
      <c r="F53" s="96"/>
      <c r="G53" s="96"/>
      <c r="H53" s="96"/>
      <c r="I53" s="96"/>
    </row>
    <row r="54" spans="1:9" ht="15" customHeight="1">
      <c r="A54" s="125" t="s">
        <v>182</v>
      </c>
      <c r="B54" s="105"/>
      <c r="D54" s="40"/>
      <c r="E54" s="46" t="s">
        <v>200</v>
      </c>
      <c r="F54" s="51" t="s">
        <v>6</v>
      </c>
      <c r="G54" s="46" t="s">
        <v>6</v>
      </c>
      <c r="H54" s="46" t="s">
        <v>6</v>
      </c>
      <c r="I54" s="46" t="s">
        <v>6</v>
      </c>
    </row>
    <row r="55" spans="1:9" ht="15" customHeight="1">
      <c r="A55" s="105"/>
      <c r="B55" s="105"/>
      <c r="D55" s="40"/>
      <c r="E55" s="137"/>
      <c r="F55" s="137"/>
      <c r="G55" s="137"/>
      <c r="H55" s="137"/>
      <c r="I55" s="137"/>
    </row>
    <row r="56" spans="1:9" customFormat="1" ht="12.75" customHeight="1">
      <c r="A56" s="71" t="s">
        <v>110</v>
      </c>
      <c r="B56" s="10"/>
      <c r="F56" s="16"/>
    </row>
    <row r="57" spans="1:9" customFormat="1" ht="12.75" customHeight="1">
      <c r="A57" s="1" t="s">
        <v>7</v>
      </c>
      <c r="B57" s="1"/>
      <c r="C57" s="3"/>
      <c r="D57" s="14">
        <v>1.2529999999999999</v>
      </c>
      <c r="E57" s="14">
        <v>1.2529999999999999</v>
      </c>
      <c r="F57" s="14" t="s">
        <v>6</v>
      </c>
      <c r="G57" s="14" t="s">
        <v>6</v>
      </c>
      <c r="H57" s="14" t="s">
        <v>6</v>
      </c>
      <c r="I57" s="14" t="s">
        <v>6</v>
      </c>
    </row>
    <row r="58" spans="1:9" customFormat="1" ht="12.75" customHeight="1">
      <c r="A58" s="1" t="s">
        <v>8</v>
      </c>
      <c r="B58" s="1"/>
      <c r="C58" s="3"/>
      <c r="D58" s="14">
        <v>0.66300000000000003</v>
      </c>
      <c r="E58" s="14">
        <v>0.66300000000000003</v>
      </c>
      <c r="F58" s="14" t="s">
        <v>6</v>
      </c>
      <c r="G58" s="14" t="s">
        <v>6</v>
      </c>
      <c r="H58" s="14" t="s">
        <v>6</v>
      </c>
      <c r="I58" s="14" t="s">
        <v>6</v>
      </c>
    </row>
    <row r="59" spans="1:9" customFormat="1" ht="12.75" customHeight="1">
      <c r="A59" s="1" t="s">
        <v>124</v>
      </c>
      <c r="B59" s="1"/>
      <c r="C59" s="3"/>
      <c r="D59" s="14">
        <v>0.49299999999999999</v>
      </c>
      <c r="E59" s="14">
        <v>0.49299999999999999</v>
      </c>
      <c r="F59" s="14" t="s">
        <v>6</v>
      </c>
      <c r="G59" s="14" t="s">
        <v>6</v>
      </c>
      <c r="H59" s="14" t="s">
        <v>6</v>
      </c>
      <c r="I59" s="14" t="s">
        <v>6</v>
      </c>
    </row>
    <row r="60" spans="1:9" customFormat="1" ht="15.6" customHeight="1">
      <c r="A60" s="1" t="s">
        <v>216</v>
      </c>
      <c r="B60" s="1"/>
      <c r="C60" s="3"/>
      <c r="D60" s="14">
        <v>0.49299999999999999</v>
      </c>
      <c r="E60" s="18">
        <v>0.307</v>
      </c>
      <c r="F60" s="18" t="s">
        <v>6</v>
      </c>
      <c r="G60" s="18" t="s">
        <v>6</v>
      </c>
      <c r="H60" s="18" t="s">
        <v>6</v>
      </c>
      <c r="I60" s="18" t="s">
        <v>6</v>
      </c>
    </row>
    <row r="61" spans="1:9" customFormat="1" ht="12.75" customHeight="1">
      <c r="A61" s="6" t="s">
        <v>9</v>
      </c>
      <c r="B61" s="6"/>
      <c r="C61" s="3"/>
      <c r="D61" s="15"/>
      <c r="E61" s="200"/>
      <c r="F61" s="200"/>
      <c r="G61" s="200"/>
      <c r="H61" s="200"/>
      <c r="I61" s="200"/>
    </row>
    <row r="62" spans="1:9" customFormat="1" ht="12.75" customHeight="1">
      <c r="A62" s="1"/>
      <c r="B62" s="1" t="s">
        <v>10</v>
      </c>
      <c r="C62" s="3"/>
      <c r="D62" s="14">
        <v>7.5999999999999998E-2</v>
      </c>
      <c r="E62" s="14">
        <v>7.5999999999999998E-2</v>
      </c>
      <c r="F62" s="14" t="s">
        <v>6</v>
      </c>
      <c r="G62" s="14" t="s">
        <v>6</v>
      </c>
      <c r="H62" s="14" t="s">
        <v>6</v>
      </c>
      <c r="I62" s="14" t="s">
        <v>6</v>
      </c>
    </row>
    <row r="63" spans="1:9" customFormat="1" ht="12.75" customHeight="1">
      <c r="A63" s="1"/>
      <c r="B63" s="1" t="s">
        <v>11</v>
      </c>
      <c r="C63" s="3"/>
      <c r="D63" s="14">
        <v>4.2000000000000003E-2</v>
      </c>
      <c r="E63" s="14">
        <v>4.2000000000000003E-2</v>
      </c>
      <c r="F63" s="14" t="s">
        <v>6</v>
      </c>
      <c r="G63" s="14" t="s">
        <v>6</v>
      </c>
      <c r="H63" s="14" t="s">
        <v>6</v>
      </c>
      <c r="I63" s="14" t="s">
        <v>6</v>
      </c>
    </row>
    <row r="64" spans="1:9" customFormat="1" ht="12.75" customHeight="1">
      <c r="A64" s="1"/>
      <c r="B64" s="1" t="s">
        <v>12</v>
      </c>
      <c r="C64" s="3"/>
      <c r="D64" s="14">
        <v>1.7000000000000001E-2</v>
      </c>
      <c r="E64" s="14">
        <v>1.7000000000000001E-2</v>
      </c>
      <c r="F64" s="14" t="s">
        <v>6</v>
      </c>
      <c r="G64" s="14" t="s">
        <v>6</v>
      </c>
      <c r="H64" s="14" t="s">
        <v>6</v>
      </c>
      <c r="I64" s="14" t="s">
        <v>6</v>
      </c>
    </row>
    <row r="65" spans="1:9" customFormat="1" ht="12.75" customHeight="1">
      <c r="A65" s="1" t="s">
        <v>13</v>
      </c>
      <c r="B65" s="1"/>
      <c r="C65" s="3"/>
      <c r="D65" s="14">
        <v>0.93600000000000005</v>
      </c>
      <c r="E65" s="14">
        <v>0.93600000000000005</v>
      </c>
      <c r="F65" s="14" t="s">
        <v>6</v>
      </c>
      <c r="G65" s="14" t="s">
        <v>6</v>
      </c>
      <c r="H65" s="14" t="s">
        <v>6</v>
      </c>
      <c r="I65" s="14" t="s">
        <v>6</v>
      </c>
    </row>
    <row r="66" spans="1:9" customFormat="1" ht="12.75" customHeight="1">
      <c r="A66" s="1" t="s">
        <v>14</v>
      </c>
      <c r="B66" s="1"/>
      <c r="C66" s="3"/>
      <c r="D66" s="14">
        <v>2.012</v>
      </c>
      <c r="E66" s="14">
        <v>2.012</v>
      </c>
      <c r="F66" s="14" t="s">
        <v>6</v>
      </c>
      <c r="G66" s="14" t="s">
        <v>6</v>
      </c>
      <c r="H66" s="14" t="s">
        <v>6</v>
      </c>
      <c r="I66" s="14" t="s">
        <v>6</v>
      </c>
    </row>
    <row r="67" spans="1:9" customFormat="1" ht="12.75" customHeight="1">
      <c r="A67" s="1" t="s">
        <v>15</v>
      </c>
      <c r="B67" s="1"/>
      <c r="C67" s="3"/>
      <c r="D67" s="14">
        <v>1.657</v>
      </c>
      <c r="E67" s="14">
        <v>1.657</v>
      </c>
      <c r="F67" s="14" t="s">
        <v>6</v>
      </c>
      <c r="G67" s="14" t="s">
        <v>6</v>
      </c>
      <c r="H67" s="14" t="s">
        <v>6</v>
      </c>
      <c r="I67" s="14" t="s">
        <v>6</v>
      </c>
    </row>
    <row r="68" spans="1:9" customFormat="1" ht="12.75" customHeight="1">
      <c r="A68" s="1" t="s">
        <v>16</v>
      </c>
      <c r="B68" s="1"/>
      <c r="C68" s="3"/>
      <c r="D68" s="14">
        <v>7.9000000000000001E-2</v>
      </c>
      <c r="E68" s="14">
        <v>7.9000000000000001E-2</v>
      </c>
      <c r="F68" s="14" t="s">
        <v>6</v>
      </c>
      <c r="G68" s="14" t="s">
        <v>6</v>
      </c>
      <c r="H68" s="14" t="s">
        <v>6</v>
      </c>
      <c r="I68" s="14" t="s">
        <v>6</v>
      </c>
    </row>
    <row r="69" spans="1:9" customFormat="1" ht="12.75" customHeight="1">
      <c r="A69" s="1" t="s">
        <v>140</v>
      </c>
      <c r="B69" s="1"/>
      <c r="C69" s="1"/>
      <c r="D69" s="128">
        <v>8.2500000000000004E-2</v>
      </c>
      <c r="E69" s="128">
        <v>8.2500000000000004E-2</v>
      </c>
      <c r="F69" s="128" t="s">
        <v>6</v>
      </c>
      <c r="G69" s="128" t="s">
        <v>6</v>
      </c>
      <c r="H69" s="128" t="s">
        <v>6</v>
      </c>
      <c r="I69" s="128" t="s">
        <v>6</v>
      </c>
    </row>
    <row r="70" spans="1:9" customFormat="1" ht="12.75" customHeight="1">
      <c r="A70" s="13" t="s">
        <v>217</v>
      </c>
      <c r="B70" s="29"/>
      <c r="C70" s="13"/>
      <c r="D70" s="26"/>
      <c r="E70" s="134"/>
      <c r="F70" s="17"/>
      <c r="G70" s="16"/>
      <c r="H70" s="134"/>
    </row>
    <row r="71" spans="1:9" customFormat="1" ht="12.75" customHeight="1">
      <c r="A71" s="29"/>
      <c r="B71" s="1"/>
      <c r="C71" s="1"/>
      <c r="D71" s="151"/>
      <c r="E71" s="151"/>
      <c r="F71" s="152"/>
      <c r="G71" s="120"/>
      <c r="H71" s="120"/>
    </row>
    <row r="72" spans="1:9">
      <c r="A72" s="71" t="s">
        <v>111</v>
      </c>
    </row>
    <row r="73" spans="1:9">
      <c r="B73" s="10"/>
      <c r="C73" s="1"/>
      <c r="D73" s="1"/>
      <c r="E73" s="1"/>
      <c r="F73" s="1"/>
      <c r="G73" s="1"/>
      <c r="H73" s="68"/>
      <c r="I73" s="68"/>
    </row>
    <row r="74" spans="1:9">
      <c r="A74" s="1" t="s">
        <v>7</v>
      </c>
      <c r="B74" s="1"/>
      <c r="C74" s="3"/>
      <c r="D74" s="3" t="s">
        <v>169</v>
      </c>
      <c r="E74" s="4">
        <v>1.353</v>
      </c>
      <c r="F74" s="4" t="s">
        <v>6</v>
      </c>
      <c r="G74" s="4" t="s">
        <v>6</v>
      </c>
      <c r="H74" s="4" t="s">
        <v>6</v>
      </c>
      <c r="I74" s="4" t="s">
        <v>6</v>
      </c>
    </row>
    <row r="75" spans="1:9">
      <c r="A75" s="1" t="s">
        <v>8</v>
      </c>
      <c r="B75" s="1"/>
      <c r="C75" s="3"/>
      <c r="D75" s="3" t="s">
        <v>170</v>
      </c>
      <c r="E75" s="4">
        <v>0.51900000000000002</v>
      </c>
      <c r="F75" s="4" t="s">
        <v>6</v>
      </c>
      <c r="G75" s="4" t="s">
        <v>6</v>
      </c>
      <c r="H75" s="4" t="s">
        <v>6</v>
      </c>
      <c r="I75" s="4" t="s">
        <v>6</v>
      </c>
    </row>
    <row r="76" spans="1:9">
      <c r="A76" s="1" t="s">
        <v>124</v>
      </c>
      <c r="B76" s="1"/>
      <c r="C76" s="3"/>
      <c r="D76" s="3" t="s">
        <v>171</v>
      </c>
      <c r="E76" s="18">
        <v>1.216</v>
      </c>
      <c r="F76" s="18" t="s">
        <v>6</v>
      </c>
      <c r="G76" s="18" t="s">
        <v>6</v>
      </c>
      <c r="H76" s="18" t="s">
        <v>6</v>
      </c>
      <c r="I76" s="18" t="s">
        <v>6</v>
      </c>
    </row>
    <row r="77" spans="1:9" customFormat="1" ht="12.75" customHeight="1">
      <c r="A77" s="1" t="s">
        <v>216</v>
      </c>
      <c r="B77" s="1"/>
      <c r="C77" s="3"/>
      <c r="D77" s="14">
        <v>0.49299999999999999</v>
      </c>
      <c r="E77" s="18">
        <v>0.51200000000000001</v>
      </c>
      <c r="F77" s="18" t="s">
        <v>6</v>
      </c>
      <c r="G77" s="18" t="s">
        <v>6</v>
      </c>
      <c r="H77" s="18" t="s">
        <v>6</v>
      </c>
      <c r="I77" s="18" t="s">
        <v>6</v>
      </c>
    </row>
    <row r="78" spans="1:9">
      <c r="A78" s="6" t="s">
        <v>199</v>
      </c>
      <c r="B78" s="6"/>
      <c r="C78" s="3"/>
      <c r="D78" s="3"/>
      <c r="E78" s="200"/>
      <c r="F78" s="200"/>
      <c r="G78" s="200"/>
      <c r="H78" s="200"/>
      <c r="I78" s="200"/>
    </row>
    <row r="79" spans="1:9">
      <c r="A79" s="1"/>
      <c r="B79" s="1" t="s">
        <v>10</v>
      </c>
      <c r="C79" s="3"/>
      <c r="D79" s="3" t="s">
        <v>172</v>
      </c>
      <c r="E79" s="4">
        <v>0.06</v>
      </c>
      <c r="F79" s="4" t="s">
        <v>6</v>
      </c>
      <c r="G79" s="4" t="s">
        <v>6</v>
      </c>
      <c r="H79" s="4" t="s">
        <v>6</v>
      </c>
      <c r="I79" s="4" t="s">
        <v>6</v>
      </c>
    </row>
    <row r="80" spans="1:9">
      <c r="A80" s="1"/>
      <c r="B80" s="1" t="s">
        <v>11</v>
      </c>
      <c r="C80" s="3"/>
      <c r="D80" s="3" t="s">
        <v>173</v>
      </c>
      <c r="E80" s="4">
        <v>6.0000000000000001E-3</v>
      </c>
      <c r="F80" s="4" t="s">
        <v>6</v>
      </c>
      <c r="G80" s="4" t="s">
        <v>6</v>
      </c>
      <c r="H80" s="4" t="s">
        <v>6</v>
      </c>
      <c r="I80" s="4" t="s">
        <v>6</v>
      </c>
    </row>
    <row r="81" spans="1:10">
      <c r="B81" s="1" t="s">
        <v>12</v>
      </c>
      <c r="C81" s="3"/>
      <c r="D81" s="3" t="s">
        <v>174</v>
      </c>
      <c r="E81" s="4">
        <v>2E-3</v>
      </c>
      <c r="F81" s="4" t="s">
        <v>6</v>
      </c>
      <c r="G81" s="4" t="s">
        <v>6</v>
      </c>
      <c r="H81" s="4" t="s">
        <v>6</v>
      </c>
      <c r="I81" s="4" t="s">
        <v>6</v>
      </c>
    </row>
    <row r="82" spans="1:10">
      <c r="A82" s="1" t="s">
        <v>13</v>
      </c>
      <c r="B82" s="1"/>
      <c r="C82" s="3"/>
      <c r="D82" s="3"/>
      <c r="E82" s="4">
        <v>0.7</v>
      </c>
      <c r="F82" s="4" t="s">
        <v>6</v>
      </c>
      <c r="G82" s="4" t="s">
        <v>6</v>
      </c>
      <c r="H82" s="4" t="s">
        <v>6</v>
      </c>
      <c r="I82" s="4" t="s">
        <v>6</v>
      </c>
    </row>
    <row r="83" spans="1:10">
      <c r="A83" s="1" t="s">
        <v>14</v>
      </c>
      <c r="B83" s="1"/>
      <c r="C83" s="3"/>
      <c r="D83" s="3" t="s">
        <v>175</v>
      </c>
      <c r="E83" s="4">
        <v>2.3250000000000002</v>
      </c>
      <c r="F83" s="4" t="s">
        <v>6</v>
      </c>
      <c r="G83" s="4" t="s">
        <v>6</v>
      </c>
      <c r="H83" s="4" t="s">
        <v>6</v>
      </c>
      <c r="I83" s="4" t="s">
        <v>6</v>
      </c>
    </row>
    <row r="84" spans="1:10">
      <c r="A84" s="1" t="s">
        <v>15</v>
      </c>
      <c r="B84" s="1"/>
      <c r="C84" s="3"/>
      <c r="D84" s="3" t="s">
        <v>176</v>
      </c>
      <c r="E84" s="4">
        <v>1.9419999999999999</v>
      </c>
      <c r="F84" s="4" t="s">
        <v>6</v>
      </c>
      <c r="G84" s="4" t="s">
        <v>6</v>
      </c>
      <c r="H84" s="4" t="s">
        <v>6</v>
      </c>
      <c r="I84" s="4" t="s">
        <v>6</v>
      </c>
    </row>
    <row r="85" spans="1:10">
      <c r="A85" s="1" t="s">
        <v>16</v>
      </c>
      <c r="B85" s="1"/>
      <c r="C85" s="3"/>
      <c r="D85" s="3" t="s">
        <v>177</v>
      </c>
      <c r="E85" s="4">
        <v>9.1999999999999998E-2</v>
      </c>
      <c r="F85" s="4" t="s">
        <v>6</v>
      </c>
      <c r="G85" s="4" t="s">
        <v>6</v>
      </c>
      <c r="H85" s="4" t="s">
        <v>6</v>
      </c>
      <c r="I85" s="4" t="s">
        <v>6</v>
      </c>
    </row>
    <row r="86" spans="1:10">
      <c r="A86" s="1" t="s">
        <v>41</v>
      </c>
      <c r="B86" s="1"/>
      <c r="C86" s="3"/>
      <c r="D86" s="3" t="s">
        <v>178</v>
      </c>
      <c r="E86" s="4">
        <v>0</v>
      </c>
      <c r="F86" s="4" t="s">
        <v>6</v>
      </c>
      <c r="G86" s="4" t="s">
        <v>6</v>
      </c>
      <c r="H86" s="4" t="s">
        <v>6</v>
      </c>
      <c r="I86" s="4" t="s">
        <v>6</v>
      </c>
    </row>
    <row r="87" spans="1:10" customFormat="1" ht="12.75" customHeight="1">
      <c r="A87" s="13" t="s">
        <v>217</v>
      </c>
      <c r="B87" s="29"/>
      <c r="C87" s="13"/>
      <c r="D87" s="26"/>
      <c r="E87" s="134"/>
      <c r="F87" s="17"/>
      <c r="G87" s="16"/>
      <c r="H87" s="134"/>
    </row>
    <row r="88" spans="1:10">
      <c r="D88" s="40"/>
    </row>
    <row r="89" spans="1:10" ht="12" customHeight="1">
      <c r="A89" s="163" t="s">
        <v>99</v>
      </c>
      <c r="B89" s="164"/>
      <c r="C89" s="165"/>
      <c r="D89" s="40"/>
    </row>
    <row r="90" spans="1:10" ht="15" customHeight="1">
      <c r="A90" s="191"/>
      <c r="D90" s="191"/>
      <c r="E90" s="191"/>
    </row>
    <row r="91" spans="1:10" ht="11.25" customHeight="1">
      <c r="A91" s="28" t="s">
        <v>135</v>
      </c>
      <c r="B91" s="191"/>
      <c r="C91" s="191"/>
      <c r="D91" s="191"/>
    </row>
    <row r="92" spans="1:10">
      <c r="A92" s="47" t="s">
        <v>26</v>
      </c>
      <c r="D92" s="192" t="s">
        <v>60</v>
      </c>
      <c r="E92" s="42">
        <f>SUM(E93:E100)</f>
        <v>1313.85</v>
      </c>
      <c r="F92" s="42">
        <f>SUM(F93:F100)</f>
        <v>1375.1399999999999</v>
      </c>
      <c r="G92" s="42">
        <v>1340.13</v>
      </c>
      <c r="H92" s="42">
        <v>1340.13</v>
      </c>
      <c r="I92" s="42">
        <v>1340.13</v>
      </c>
    </row>
    <row r="93" spans="1:10">
      <c r="A93" s="29" t="s">
        <v>17</v>
      </c>
      <c r="D93" s="192" t="s">
        <v>61</v>
      </c>
      <c r="E93" s="42">
        <v>138.08000000000001</v>
      </c>
      <c r="F93" s="42">
        <f>ROUND(E93*1.02,2)+ROUND(E93*0.25353,2)</f>
        <v>175.85</v>
      </c>
      <c r="G93" s="42">
        <v>140.84</v>
      </c>
      <c r="H93" s="42">
        <v>140.85</v>
      </c>
      <c r="I93" s="42">
        <v>140.84</v>
      </c>
      <c r="J93" s="202"/>
    </row>
    <row r="94" spans="1:10">
      <c r="A94" s="29" t="s">
        <v>36</v>
      </c>
      <c r="D94" s="192" t="s">
        <v>62</v>
      </c>
      <c r="E94" s="42">
        <v>375.2</v>
      </c>
      <c r="F94" s="42">
        <f t="shared" ref="F94:F100" si="0">ROUND(E94*1.02,2)</f>
        <v>382.7</v>
      </c>
      <c r="G94" s="42">
        <v>382.7</v>
      </c>
      <c r="H94" s="42">
        <v>382.7</v>
      </c>
      <c r="I94" s="42">
        <v>382.7</v>
      </c>
    </row>
    <row r="95" spans="1:10">
      <c r="A95" s="29" t="s">
        <v>27</v>
      </c>
      <c r="D95" s="192" t="s">
        <v>63</v>
      </c>
      <c r="E95" s="42">
        <v>148.26</v>
      </c>
      <c r="F95" s="42">
        <f>ROUND(E95*1.02,2)-0.01</f>
        <v>151.22</v>
      </c>
      <c r="G95" s="42">
        <v>151.22</v>
      </c>
      <c r="H95" s="42">
        <v>151.22</v>
      </c>
      <c r="I95" s="42">
        <v>151.22</v>
      </c>
    </row>
    <row r="96" spans="1:10">
      <c r="A96" s="194" t="s">
        <v>189</v>
      </c>
      <c r="B96" s="194"/>
      <c r="C96" s="193"/>
      <c r="D96" s="196" t="s">
        <v>64</v>
      </c>
      <c r="E96" s="42">
        <v>293.62</v>
      </c>
      <c r="F96" s="42">
        <f>ROUND(E96*1.02,2)+0.01</f>
        <v>299.5</v>
      </c>
      <c r="G96" s="42">
        <v>299.5</v>
      </c>
      <c r="H96" s="42">
        <v>299.5</v>
      </c>
      <c r="I96" s="42">
        <v>299.5</v>
      </c>
    </row>
    <row r="97" spans="1:9">
      <c r="A97" s="194" t="s">
        <v>190</v>
      </c>
      <c r="B97" s="194"/>
      <c r="C97" s="193"/>
      <c r="D97" s="196" t="s">
        <v>64</v>
      </c>
      <c r="E97" s="42">
        <v>21.12</v>
      </c>
      <c r="F97" s="42">
        <f t="shared" si="0"/>
        <v>21.54</v>
      </c>
      <c r="G97" s="42">
        <v>21.54</v>
      </c>
      <c r="H97" s="42">
        <v>21.54</v>
      </c>
      <c r="I97" s="42">
        <v>21.54</v>
      </c>
    </row>
    <row r="98" spans="1:9" ht="28.5" customHeight="1">
      <c r="A98" s="214" t="s">
        <v>201</v>
      </c>
      <c r="B98" s="214"/>
      <c r="C98" s="193"/>
      <c r="D98" s="196" t="s">
        <v>65</v>
      </c>
      <c r="E98" s="42">
        <v>22.93</v>
      </c>
      <c r="F98" s="42">
        <f t="shared" si="0"/>
        <v>23.39</v>
      </c>
      <c r="G98" s="42">
        <v>23.39</v>
      </c>
      <c r="H98" s="42">
        <v>23.39</v>
      </c>
      <c r="I98" s="42">
        <v>23.39</v>
      </c>
    </row>
    <row r="99" spans="1:9">
      <c r="A99" s="29" t="s">
        <v>37</v>
      </c>
      <c r="D99" s="192" t="s">
        <v>66</v>
      </c>
      <c r="E99" s="42">
        <v>185.87</v>
      </c>
      <c r="F99" s="42">
        <f t="shared" si="0"/>
        <v>189.59</v>
      </c>
      <c r="G99" s="42">
        <v>189.59</v>
      </c>
      <c r="H99" s="42">
        <v>189.59</v>
      </c>
      <c r="I99" s="42">
        <v>189.59</v>
      </c>
    </row>
    <row r="100" spans="1:9" ht="15" customHeight="1">
      <c r="A100" s="29" t="s">
        <v>38</v>
      </c>
      <c r="D100" s="192" t="s">
        <v>67</v>
      </c>
      <c r="E100" s="42">
        <v>128.77000000000001</v>
      </c>
      <c r="F100" s="42">
        <f t="shared" si="0"/>
        <v>131.35</v>
      </c>
      <c r="G100" s="42">
        <v>131.35</v>
      </c>
      <c r="H100" s="42">
        <v>131.34</v>
      </c>
      <c r="I100" s="42">
        <v>131.35</v>
      </c>
    </row>
    <row r="101" spans="1:9">
      <c r="D101" s="192"/>
      <c r="E101" s="130"/>
      <c r="F101" s="130"/>
      <c r="G101" s="115"/>
      <c r="H101" s="115"/>
      <c r="I101" s="130"/>
    </row>
    <row r="102" spans="1:9">
      <c r="A102" s="28" t="s">
        <v>136</v>
      </c>
      <c r="D102" s="40"/>
      <c r="F102" s="207"/>
    </row>
    <row r="103" spans="1:9">
      <c r="A103" s="47" t="s">
        <v>26</v>
      </c>
      <c r="D103" s="192" t="s">
        <v>168</v>
      </c>
      <c r="E103" s="42">
        <f>SUM(E104:E111)</f>
        <v>180.48000000000002</v>
      </c>
      <c r="F103" s="42">
        <f>SUM(F104:F111)</f>
        <v>184.09000000000003</v>
      </c>
      <c r="G103" s="42">
        <v>184.09</v>
      </c>
      <c r="H103" s="42">
        <v>184.09</v>
      </c>
      <c r="I103" s="42">
        <v>184.09</v>
      </c>
    </row>
    <row r="104" spans="1:9">
      <c r="A104" s="29" t="s">
        <v>17</v>
      </c>
      <c r="D104" s="192" t="s">
        <v>161</v>
      </c>
      <c r="E104" s="42">
        <v>39.700000000000003</v>
      </c>
      <c r="F104" s="42">
        <f>ROUND(E104*1.02,2)</f>
        <v>40.49</v>
      </c>
      <c r="G104" s="42">
        <v>40.5</v>
      </c>
      <c r="H104" s="42">
        <v>40.5</v>
      </c>
      <c r="I104" s="42">
        <v>40.5</v>
      </c>
    </row>
    <row r="105" spans="1:9">
      <c r="A105" s="29" t="s">
        <v>36</v>
      </c>
      <c r="D105" s="192" t="s">
        <v>162</v>
      </c>
      <c r="E105" s="42" t="s">
        <v>6</v>
      </c>
      <c r="F105" s="42" t="s">
        <v>6</v>
      </c>
      <c r="G105" s="42" t="s">
        <v>6</v>
      </c>
      <c r="H105" s="42" t="s">
        <v>6</v>
      </c>
      <c r="I105" s="42" t="s">
        <v>6</v>
      </c>
    </row>
    <row r="106" spans="1:9">
      <c r="A106" s="29" t="s">
        <v>27</v>
      </c>
      <c r="D106" s="192" t="s">
        <v>163</v>
      </c>
      <c r="E106" s="42">
        <v>43.32</v>
      </c>
      <c r="F106" s="42">
        <f>ROUND(E106*1.02,2)</f>
        <v>44.19</v>
      </c>
      <c r="G106" s="42">
        <v>44.18</v>
      </c>
      <c r="H106" s="42">
        <v>44.18</v>
      </c>
      <c r="I106" s="42">
        <v>44.18</v>
      </c>
    </row>
    <row r="107" spans="1:9">
      <c r="A107" s="194" t="s">
        <v>189</v>
      </c>
      <c r="B107" s="194"/>
      <c r="C107" s="193"/>
      <c r="D107" s="192" t="s">
        <v>164</v>
      </c>
      <c r="E107" s="42">
        <v>84.37</v>
      </c>
      <c r="F107" s="42">
        <f>ROUND(E107*1.02,2)</f>
        <v>86.06</v>
      </c>
      <c r="G107" s="42">
        <v>86.06</v>
      </c>
      <c r="H107" s="42">
        <v>86.06</v>
      </c>
      <c r="I107" s="42">
        <v>86.06</v>
      </c>
    </row>
    <row r="108" spans="1:9">
      <c r="A108" s="194" t="s">
        <v>190</v>
      </c>
      <c r="B108" s="194"/>
      <c r="C108" s="193"/>
      <c r="D108" s="192" t="s">
        <v>164</v>
      </c>
      <c r="E108" s="42">
        <v>5.87</v>
      </c>
      <c r="F108" s="42">
        <f>ROUND(E108*1.02,2)</f>
        <v>5.99</v>
      </c>
      <c r="G108" s="42">
        <v>5.99</v>
      </c>
      <c r="H108" s="42">
        <v>5.99</v>
      </c>
      <c r="I108" s="42">
        <v>5.99</v>
      </c>
    </row>
    <row r="109" spans="1:9" ht="28.5" customHeight="1">
      <c r="A109" s="214" t="s">
        <v>201</v>
      </c>
      <c r="B109" s="214"/>
      <c r="C109" s="193"/>
      <c r="D109" s="192" t="s">
        <v>165</v>
      </c>
      <c r="E109" s="42">
        <v>7.22</v>
      </c>
      <c r="F109" s="42">
        <f>ROUND(E109*1.02,2)</f>
        <v>7.36</v>
      </c>
      <c r="G109" s="42">
        <v>7.36</v>
      </c>
      <c r="H109" s="42">
        <v>7.36</v>
      </c>
      <c r="I109" s="42">
        <v>7.36</v>
      </c>
    </row>
    <row r="110" spans="1:9">
      <c r="A110" s="29" t="s">
        <v>37</v>
      </c>
      <c r="D110" s="192" t="s">
        <v>166</v>
      </c>
      <c r="E110" s="42" t="s">
        <v>6</v>
      </c>
      <c r="F110" s="42" t="s">
        <v>6</v>
      </c>
      <c r="G110" s="42" t="s">
        <v>6</v>
      </c>
      <c r="H110" s="42" t="s">
        <v>6</v>
      </c>
      <c r="I110" s="42" t="s">
        <v>6</v>
      </c>
    </row>
    <row r="111" spans="1:9" ht="15" customHeight="1">
      <c r="A111" s="29" t="s">
        <v>38</v>
      </c>
      <c r="D111" s="192" t="s">
        <v>167</v>
      </c>
      <c r="E111" s="42" t="s">
        <v>6</v>
      </c>
      <c r="F111" s="42" t="s">
        <v>6</v>
      </c>
      <c r="G111" s="42" t="s">
        <v>6</v>
      </c>
      <c r="H111" s="42" t="s">
        <v>6</v>
      </c>
      <c r="I111" s="42" t="s">
        <v>6</v>
      </c>
    </row>
    <row r="112" spans="1:9" ht="15" customHeight="1">
      <c r="A112" s="209" t="s">
        <v>232</v>
      </c>
      <c r="D112" s="208"/>
      <c r="E112" s="130"/>
      <c r="F112" s="130"/>
      <c r="G112" s="130"/>
      <c r="H112" s="130"/>
      <c r="I112" s="130"/>
    </row>
    <row r="113" spans="1:9" ht="24" customHeight="1">
      <c r="A113" s="36"/>
      <c r="B113" s="36"/>
      <c r="C113" s="36"/>
      <c r="D113" s="191"/>
      <c r="E113" s="191"/>
      <c r="F113" s="36"/>
      <c r="G113" s="36"/>
      <c r="H113" s="36"/>
      <c r="I113" s="36"/>
    </row>
    <row r="114" spans="1:9" s="36" customFormat="1">
      <c r="A114" s="28" t="s">
        <v>229</v>
      </c>
      <c r="B114" s="29"/>
      <c r="C114" s="29"/>
      <c r="D114" s="40" t="s">
        <v>160</v>
      </c>
      <c r="E114" s="59">
        <v>1.89E-2</v>
      </c>
      <c r="F114" s="59">
        <v>1.77E-2</v>
      </c>
      <c r="G114" s="59">
        <v>1.77E-2</v>
      </c>
      <c r="H114" s="59">
        <v>1.77E-2</v>
      </c>
      <c r="I114" s="59">
        <v>1.77E-2</v>
      </c>
    </row>
    <row r="115" spans="1:9" s="36" customFormat="1">
      <c r="A115" s="28" t="s">
        <v>230</v>
      </c>
      <c r="B115" s="29"/>
      <c r="C115" s="29"/>
      <c r="D115" s="40" t="s">
        <v>160</v>
      </c>
      <c r="E115" s="59">
        <v>1.89E-2</v>
      </c>
      <c r="F115" s="59">
        <v>0.02</v>
      </c>
      <c r="G115" s="59">
        <v>1.9900000000000001E-2</v>
      </c>
      <c r="H115" s="59">
        <v>1.9900000000000001E-2</v>
      </c>
      <c r="I115" s="59">
        <v>1.9900000000000001E-2</v>
      </c>
    </row>
    <row r="116" spans="1:9" ht="14.25" customHeight="1">
      <c r="D116" s="40"/>
    </row>
    <row r="117" spans="1:9" ht="14.25" customHeight="1">
      <c r="A117" s="28" t="s">
        <v>141</v>
      </c>
      <c r="D117" s="40"/>
    </row>
    <row r="118" spans="1:9">
      <c r="A118" s="29" t="s">
        <v>231</v>
      </c>
      <c r="D118" s="40" t="s">
        <v>68</v>
      </c>
      <c r="E118" s="41">
        <v>1.1499999999999999</v>
      </c>
      <c r="F118" s="159" t="s">
        <v>6</v>
      </c>
      <c r="G118" s="41" t="s">
        <v>6</v>
      </c>
      <c r="H118" s="41" t="s">
        <v>6</v>
      </c>
      <c r="I118" s="41" t="s">
        <v>6</v>
      </c>
    </row>
    <row r="119" spans="1:9" ht="15" customHeight="1">
      <c r="A119" s="29" t="s">
        <v>221</v>
      </c>
      <c r="D119" s="40" t="s">
        <v>69</v>
      </c>
      <c r="E119" s="204"/>
      <c r="F119" s="205"/>
      <c r="G119" s="204"/>
      <c r="H119" s="204"/>
      <c r="I119" s="204"/>
    </row>
    <row r="120" spans="1:9" customFormat="1">
      <c r="A120" s="197" t="s">
        <v>219</v>
      </c>
      <c r="B120" s="29"/>
      <c r="C120" s="153"/>
      <c r="E120" s="50">
        <v>1.0075000000000001</v>
      </c>
      <c r="F120" s="198" t="s">
        <v>6</v>
      </c>
      <c r="G120" s="50" t="s">
        <v>6</v>
      </c>
      <c r="H120" s="50" t="s">
        <v>6</v>
      </c>
      <c r="I120" s="50" t="s">
        <v>6</v>
      </c>
    </row>
    <row r="121" spans="1:9" customFormat="1">
      <c r="A121" s="197" t="s">
        <v>220</v>
      </c>
      <c r="B121" s="29"/>
      <c r="C121" s="153"/>
      <c r="E121" s="50">
        <v>0.995</v>
      </c>
      <c r="F121" s="198" t="s">
        <v>6</v>
      </c>
      <c r="G121" s="50" t="s">
        <v>6</v>
      </c>
      <c r="H121" s="50" t="s">
        <v>6</v>
      </c>
      <c r="I121" s="50" t="s">
        <v>6</v>
      </c>
    </row>
    <row r="122" spans="1:9">
      <c r="D122" s="40"/>
      <c r="E122" s="36"/>
      <c r="F122" s="36"/>
      <c r="G122" s="36"/>
      <c r="H122" s="36"/>
      <c r="I122" s="36"/>
    </row>
    <row r="123" spans="1:9">
      <c r="A123" s="28" t="s">
        <v>117</v>
      </c>
      <c r="D123" s="40" t="s">
        <v>51</v>
      </c>
      <c r="E123" s="203">
        <v>24</v>
      </c>
      <c r="F123" s="51" t="s">
        <v>6</v>
      </c>
      <c r="G123" s="51" t="s">
        <v>6</v>
      </c>
      <c r="H123" s="51" t="s">
        <v>6</v>
      </c>
      <c r="I123" s="51" t="s">
        <v>6</v>
      </c>
    </row>
    <row r="124" spans="1:9">
      <c r="A124" s="28"/>
      <c r="D124" s="40"/>
      <c r="E124" s="96"/>
      <c r="F124" s="96"/>
      <c r="G124" s="96"/>
      <c r="H124" s="96"/>
      <c r="I124" s="96"/>
    </row>
    <row r="125" spans="1:9">
      <c r="A125" s="28" t="s">
        <v>158</v>
      </c>
      <c r="D125" s="40" t="s">
        <v>180</v>
      </c>
      <c r="E125" s="58">
        <v>0.13500000000000001</v>
      </c>
      <c r="F125" s="41" t="s">
        <v>6</v>
      </c>
      <c r="G125" s="58" t="s">
        <v>6</v>
      </c>
      <c r="H125" s="58" t="s">
        <v>6</v>
      </c>
      <c r="I125" s="58" t="s">
        <v>6</v>
      </c>
    </row>
    <row r="127" spans="1:9">
      <c r="A127" s="28" t="s">
        <v>137</v>
      </c>
      <c r="E127" s="42">
        <v>8679.65</v>
      </c>
      <c r="F127" s="42">
        <v>8802.86</v>
      </c>
      <c r="G127" s="42">
        <v>8726.2000000000007</v>
      </c>
      <c r="H127" s="42">
        <v>8725.07</v>
      </c>
      <c r="I127" s="42">
        <v>8726.1964172048956</v>
      </c>
    </row>
    <row r="128" spans="1:9">
      <c r="A128" s="62"/>
    </row>
    <row r="129" spans="1:10">
      <c r="A129" s="28" t="s">
        <v>118</v>
      </c>
    </row>
    <row r="130" spans="1:10">
      <c r="A130" s="29" t="s">
        <v>83</v>
      </c>
      <c r="D130" s="40" t="s">
        <v>129</v>
      </c>
      <c r="E130" s="42">
        <v>9664.94</v>
      </c>
      <c r="F130" s="42">
        <v>9765.7000000000007</v>
      </c>
      <c r="G130" s="42">
        <v>9718.57</v>
      </c>
      <c r="H130" s="42">
        <v>9718.57</v>
      </c>
      <c r="I130" s="42">
        <v>9718.57</v>
      </c>
      <c r="J130" s="207"/>
    </row>
    <row r="131" spans="1:10">
      <c r="A131" s="29" t="s">
        <v>84</v>
      </c>
      <c r="D131" s="40" t="s">
        <v>130</v>
      </c>
      <c r="E131" s="42">
        <v>8679.65</v>
      </c>
      <c r="F131" s="42">
        <v>8802.86</v>
      </c>
      <c r="G131" s="42">
        <v>8726.2000000000007</v>
      </c>
      <c r="H131" s="42">
        <v>8725.07</v>
      </c>
      <c r="I131" s="42">
        <v>8726.2000000000007</v>
      </c>
      <c r="J131" s="207"/>
    </row>
    <row r="132" spans="1:10" ht="12.75" customHeight="1">
      <c r="E132" s="116"/>
      <c r="F132" s="116"/>
    </row>
    <row r="133" spans="1:10" ht="12.75" customHeight="1">
      <c r="A133" s="28" t="s">
        <v>119</v>
      </c>
      <c r="E133" s="65">
        <v>1.2</v>
      </c>
      <c r="F133" s="65" t="s">
        <v>6</v>
      </c>
      <c r="G133" s="65" t="s">
        <v>6</v>
      </c>
      <c r="H133" s="65" t="s">
        <v>6</v>
      </c>
      <c r="I133" s="65" t="s">
        <v>6</v>
      </c>
    </row>
    <row r="134" spans="1:10" ht="12.75" customHeight="1">
      <c r="A134" s="28" t="s">
        <v>876</v>
      </c>
      <c r="E134" s="65">
        <v>1.2</v>
      </c>
      <c r="F134" s="65" t="s">
        <v>6</v>
      </c>
      <c r="G134" s="65" t="s">
        <v>6</v>
      </c>
      <c r="H134" s="65" t="s">
        <v>877</v>
      </c>
      <c r="I134" s="65" t="s">
        <v>6</v>
      </c>
    </row>
    <row r="135" spans="1:10" ht="12.75" customHeight="1"/>
    <row r="136" spans="1:10" ht="30">
      <c r="A136" s="163" t="s">
        <v>76</v>
      </c>
      <c r="B136" s="164"/>
      <c r="C136" s="165"/>
    </row>
    <row r="137" spans="1:10" ht="15" customHeight="1">
      <c r="A137" s="191"/>
      <c r="B137" s="191"/>
      <c r="C137" s="191"/>
    </row>
    <row r="138" spans="1:10">
      <c r="A138" s="28" t="s">
        <v>123</v>
      </c>
    </row>
    <row r="139" spans="1:10">
      <c r="A139" s="29" t="s">
        <v>52</v>
      </c>
    </row>
    <row r="140" spans="1:10">
      <c r="A140" s="29" t="s">
        <v>4</v>
      </c>
      <c r="B140" s="40"/>
      <c r="D140" s="40" t="s">
        <v>70</v>
      </c>
      <c r="E140" s="51">
        <v>23</v>
      </c>
      <c r="F140" s="51" t="s">
        <v>6</v>
      </c>
      <c r="G140" s="51" t="s">
        <v>6</v>
      </c>
      <c r="H140" s="51" t="s">
        <v>6</v>
      </c>
      <c r="I140" s="51" t="s">
        <v>6</v>
      </c>
    </row>
    <row r="141" spans="1:10">
      <c r="A141" s="29" t="s">
        <v>5</v>
      </c>
      <c r="B141" s="40"/>
      <c r="C141" s="147"/>
      <c r="D141" s="117" t="s">
        <v>179</v>
      </c>
      <c r="E141" s="51">
        <v>23</v>
      </c>
      <c r="F141" s="51" t="s">
        <v>6</v>
      </c>
      <c r="G141" s="51" t="s">
        <v>6</v>
      </c>
      <c r="H141" s="51" t="s">
        <v>6</v>
      </c>
      <c r="I141" s="51" t="s">
        <v>6</v>
      </c>
    </row>
    <row r="142" spans="1:10">
      <c r="B142" s="40"/>
      <c r="C142" s="147"/>
      <c r="D142" s="39"/>
      <c r="E142" s="96"/>
      <c r="F142" s="96"/>
      <c r="G142" s="96"/>
      <c r="H142" s="96"/>
      <c r="I142" s="96"/>
    </row>
    <row r="143" spans="1:10">
      <c r="A143" s="29" t="s">
        <v>195</v>
      </c>
      <c r="B143" s="40"/>
      <c r="C143" s="147"/>
      <c r="D143" s="39"/>
      <c r="E143" s="51">
        <v>1.2</v>
      </c>
      <c r="F143" s="51" t="s">
        <v>6</v>
      </c>
      <c r="G143" s="51" t="s">
        <v>6</v>
      </c>
      <c r="H143" s="51" t="s">
        <v>6</v>
      </c>
      <c r="I143" s="51" t="s">
        <v>6</v>
      </c>
    </row>
    <row r="144" spans="1:10">
      <c r="D144" s="147"/>
      <c r="E144" s="39"/>
    </row>
    <row r="145" spans="1:9">
      <c r="A145" s="118" t="s">
        <v>79</v>
      </c>
      <c r="B145" s="47"/>
      <c r="D145" s="40"/>
    </row>
    <row r="146" spans="1:9">
      <c r="A146" s="118"/>
      <c r="B146" s="47"/>
      <c r="D146" s="40"/>
    </row>
    <row r="147" spans="1:9">
      <c r="A147" s="47" t="s">
        <v>26</v>
      </c>
      <c r="D147" s="192" t="s">
        <v>82</v>
      </c>
      <c r="E147" s="42">
        <v>1554.46</v>
      </c>
      <c r="F147" s="42">
        <f>ROUND(E147*1.02,2)</f>
        <v>1585.55</v>
      </c>
      <c r="G147" s="42">
        <v>1585.55</v>
      </c>
      <c r="H147" s="42">
        <v>1585.55</v>
      </c>
      <c r="I147" s="42">
        <v>1585.55</v>
      </c>
    </row>
    <row r="148" spans="1:9" ht="9" customHeight="1">
      <c r="E148" s="66"/>
    </row>
    <row r="149" spans="1:9">
      <c r="A149" s="29" t="s">
        <v>75</v>
      </c>
      <c r="D149" s="119" t="s">
        <v>93</v>
      </c>
      <c r="E149" s="59">
        <v>2.5000000000000001E-2</v>
      </c>
      <c r="F149" s="59" t="s">
        <v>6</v>
      </c>
      <c r="G149" s="59" t="s">
        <v>6</v>
      </c>
      <c r="H149" s="59" t="s">
        <v>6</v>
      </c>
      <c r="I149" s="59" t="s">
        <v>6</v>
      </c>
    </row>
    <row r="150" spans="1:9" ht="9" customHeight="1">
      <c r="A150" s="36"/>
      <c r="B150" s="62"/>
      <c r="C150" s="36"/>
      <c r="D150" s="39"/>
      <c r="E150" s="100"/>
      <c r="F150" s="36"/>
      <c r="G150" s="36"/>
      <c r="H150" s="36"/>
      <c r="I150" s="36"/>
    </row>
    <row r="151" spans="1:9" s="36" customFormat="1">
      <c r="A151" s="29" t="s">
        <v>53</v>
      </c>
      <c r="B151" s="29"/>
      <c r="C151" s="29"/>
      <c r="D151" s="119" t="s">
        <v>94</v>
      </c>
      <c r="E151" s="59">
        <v>0.12520000000000001</v>
      </c>
      <c r="F151" s="59">
        <v>0.12540000000000001</v>
      </c>
      <c r="G151" s="59">
        <v>0.12520000000000001</v>
      </c>
      <c r="H151" s="59">
        <v>0.12540000000000001</v>
      </c>
      <c r="I151" s="59">
        <v>0.12520000000000001</v>
      </c>
    </row>
    <row r="152" spans="1:9" s="36" customFormat="1">
      <c r="A152" s="29" t="s">
        <v>225</v>
      </c>
      <c r="B152" s="29"/>
      <c r="C152" s="29"/>
      <c r="D152" s="119" t="s">
        <v>94</v>
      </c>
      <c r="E152" s="59">
        <v>0.12520000000000001</v>
      </c>
      <c r="F152" s="59">
        <v>0.126</v>
      </c>
      <c r="G152" s="59">
        <v>0.12620000000000001</v>
      </c>
      <c r="H152" s="59">
        <v>0.1263</v>
      </c>
      <c r="I152" s="59">
        <v>0.12620000000000001</v>
      </c>
    </row>
    <row r="153" spans="1:9" ht="9" customHeight="1">
      <c r="D153" s="147"/>
      <c r="E153" s="39"/>
    </row>
    <row r="154" spans="1:9">
      <c r="A154" s="29" t="s">
        <v>78</v>
      </c>
      <c r="D154" s="119" t="s">
        <v>95</v>
      </c>
      <c r="E154" s="41">
        <v>3.07</v>
      </c>
      <c r="F154" s="59" t="s">
        <v>6</v>
      </c>
      <c r="G154" s="59" t="s">
        <v>6</v>
      </c>
      <c r="H154" s="59" t="s">
        <v>6</v>
      </c>
      <c r="I154" s="41" t="s">
        <v>6</v>
      </c>
    </row>
    <row r="155" spans="1:9" ht="12.75" customHeight="1"/>
    <row r="156" spans="1:9" ht="30">
      <c r="A156" s="163" t="s">
        <v>77</v>
      </c>
      <c r="B156" s="164"/>
      <c r="C156" s="165"/>
      <c r="D156" s="147"/>
    </row>
    <row r="157" spans="1:9" ht="12.75" customHeight="1">
      <c r="D157" s="147"/>
    </row>
    <row r="158" spans="1:9">
      <c r="A158" s="28" t="s">
        <v>77</v>
      </c>
      <c r="D158" s="147"/>
    </row>
    <row r="159" spans="1:9">
      <c r="A159" s="29" t="s">
        <v>52</v>
      </c>
      <c r="D159" s="40" t="s">
        <v>71</v>
      </c>
      <c r="E159" s="51">
        <v>20</v>
      </c>
      <c r="F159" s="51" t="s">
        <v>6</v>
      </c>
      <c r="G159" s="51" t="s">
        <v>6</v>
      </c>
      <c r="H159" s="51" t="s">
        <v>6</v>
      </c>
      <c r="I159" s="51">
        <v>19</v>
      </c>
    </row>
    <row r="160" spans="1:9" ht="9" customHeight="1">
      <c r="D160" s="147"/>
      <c r="E160" s="120"/>
    </row>
    <row r="161" spans="1:9">
      <c r="A161" s="118" t="s">
        <v>80</v>
      </c>
      <c r="B161" s="47"/>
      <c r="D161" s="40"/>
    </row>
    <row r="162" spans="1:9" ht="9" customHeight="1">
      <c r="A162" s="118"/>
      <c r="B162" s="47"/>
      <c r="D162" s="40"/>
    </row>
    <row r="163" spans="1:9">
      <c r="A163" s="47" t="s">
        <v>26</v>
      </c>
      <c r="D163" s="192" t="s">
        <v>81</v>
      </c>
      <c r="E163" s="42">
        <v>1554.46</v>
      </c>
      <c r="F163" s="42">
        <f>ROUND(E163*1.02,2)</f>
        <v>1585.55</v>
      </c>
      <c r="G163" s="42">
        <v>1585.55</v>
      </c>
      <c r="H163" s="42">
        <v>1585.55</v>
      </c>
      <c r="I163" s="42">
        <v>1585.55</v>
      </c>
    </row>
    <row r="164" spans="1:9" ht="9" customHeight="1">
      <c r="D164" s="147"/>
    </row>
    <row r="165" spans="1:9">
      <c r="A165" s="29" t="s">
        <v>75</v>
      </c>
      <c r="D165" s="147" t="s">
        <v>96</v>
      </c>
      <c r="E165" s="59">
        <v>0.19800000000000001</v>
      </c>
      <c r="F165" s="59" t="s">
        <v>6</v>
      </c>
      <c r="G165" s="59" t="s">
        <v>6</v>
      </c>
      <c r="H165" s="59" t="s">
        <v>6</v>
      </c>
      <c r="I165" s="59" t="s">
        <v>6</v>
      </c>
    </row>
    <row r="166" spans="1:9" ht="9" customHeight="1">
      <c r="B166" s="62"/>
      <c r="D166" s="147"/>
      <c r="E166" s="100"/>
    </row>
    <row r="167" spans="1:9">
      <c r="A167" s="29" t="s">
        <v>53</v>
      </c>
      <c r="D167" s="147" t="s">
        <v>97</v>
      </c>
      <c r="E167" s="59">
        <v>0.17849999999999999</v>
      </c>
      <c r="F167" s="59">
        <v>0.1787</v>
      </c>
      <c r="G167" s="59">
        <v>0.17860000000000001</v>
      </c>
      <c r="H167" s="59">
        <v>0.1787</v>
      </c>
      <c r="I167" s="59">
        <v>0.17860000000000001</v>
      </c>
    </row>
    <row r="168" spans="1:9">
      <c r="A168" s="29" t="s">
        <v>225</v>
      </c>
      <c r="D168" s="147" t="s">
        <v>97</v>
      </c>
      <c r="E168" s="59">
        <v>0.17849999999999999</v>
      </c>
      <c r="F168" s="59">
        <v>0.1794</v>
      </c>
      <c r="G168" s="59">
        <v>0.17960000000000001</v>
      </c>
      <c r="H168" s="59">
        <v>0.1797</v>
      </c>
      <c r="I168" s="59">
        <v>0.17960000000000001</v>
      </c>
    </row>
    <row r="169" spans="1:9" ht="9.75" customHeight="1"/>
    <row r="170" spans="1:9" ht="9" customHeight="1"/>
    <row r="171" spans="1:9">
      <c r="A171" s="29" t="s">
        <v>78</v>
      </c>
      <c r="D171" s="147" t="s">
        <v>98</v>
      </c>
      <c r="E171" s="41">
        <v>3.41</v>
      </c>
      <c r="F171" s="41" t="s">
        <v>6</v>
      </c>
      <c r="G171" s="59" t="s">
        <v>6</v>
      </c>
      <c r="H171" s="59" t="s">
        <v>6</v>
      </c>
      <c r="I171" s="59" t="s">
        <v>6</v>
      </c>
    </row>
    <row r="172" spans="1:9" ht="9" customHeight="1"/>
    <row r="173" spans="1:9" ht="10.5" customHeight="1"/>
    <row r="174" spans="1:9">
      <c r="A174" s="160" t="s">
        <v>91</v>
      </c>
      <c r="B174" s="161"/>
      <c r="C174" s="162"/>
    </row>
    <row r="176" spans="1:9">
      <c r="A176" s="28" t="s">
        <v>120</v>
      </c>
    </row>
    <row r="177" spans="1:9">
      <c r="A177" s="29" t="s">
        <v>87</v>
      </c>
      <c r="E177" s="41">
        <v>4.5</v>
      </c>
      <c r="F177" s="41" t="s">
        <v>6</v>
      </c>
      <c r="G177" s="41" t="s">
        <v>6</v>
      </c>
      <c r="H177" s="41" t="s">
        <v>6</v>
      </c>
      <c r="I177" s="41" t="s">
        <v>6</v>
      </c>
    </row>
    <row r="178" spans="1:9" ht="9" customHeight="1">
      <c r="E178" s="39"/>
      <c r="F178" s="121"/>
      <c r="G178" s="121"/>
      <c r="H178" s="121"/>
      <c r="I178" s="121"/>
    </row>
    <row r="179" spans="1:9">
      <c r="A179" s="122" t="s">
        <v>121</v>
      </c>
      <c r="E179" s="147"/>
      <c r="F179" s="147"/>
      <c r="G179" s="147"/>
      <c r="H179" s="147"/>
      <c r="I179" s="147"/>
    </row>
    <row r="180" spans="1:9">
      <c r="A180" s="29" t="s">
        <v>87</v>
      </c>
      <c r="E180" s="123">
        <v>9</v>
      </c>
      <c r="F180" s="123" t="s">
        <v>6</v>
      </c>
      <c r="G180" s="123" t="s">
        <v>6</v>
      </c>
      <c r="H180" s="123" t="s">
        <v>6</v>
      </c>
      <c r="I180" s="123" t="s">
        <v>6</v>
      </c>
    </row>
    <row r="181" spans="1:9" ht="9" customHeight="1">
      <c r="E181" s="147"/>
      <c r="F181" s="147"/>
      <c r="G181" s="147"/>
      <c r="H181" s="147"/>
      <c r="I181" s="147"/>
    </row>
    <row r="182" spans="1:9">
      <c r="A182" s="28" t="s">
        <v>138</v>
      </c>
      <c r="E182" s="41">
        <v>0.87319999999999998</v>
      </c>
      <c r="F182" s="41" t="s">
        <v>6</v>
      </c>
      <c r="G182" s="41" t="s">
        <v>6</v>
      </c>
      <c r="H182" s="41" t="s">
        <v>6</v>
      </c>
      <c r="I182" s="41" t="s">
        <v>6</v>
      </c>
    </row>
    <row r="183" spans="1:9" ht="9" customHeight="1"/>
    <row r="184" spans="1:9">
      <c r="A184" s="28" t="s">
        <v>139</v>
      </c>
      <c r="E184" s="42">
        <v>12143.9</v>
      </c>
      <c r="F184" s="42">
        <f>ROUND(E184*1.02,2)</f>
        <v>12386.78</v>
      </c>
      <c r="G184" s="42">
        <v>12386.8</v>
      </c>
      <c r="H184" s="42">
        <v>12386.8</v>
      </c>
      <c r="I184" s="42">
        <v>12386.8</v>
      </c>
    </row>
  </sheetData>
  <mergeCells count="7">
    <mergeCell ref="A98:B98"/>
    <mergeCell ref="A109:B109"/>
    <mergeCell ref="A4:H4"/>
    <mergeCell ref="A40:B40"/>
    <mergeCell ref="C41:D41"/>
    <mergeCell ref="C40:D40"/>
    <mergeCell ref="A44:B44"/>
  </mergeCells>
  <pageMargins left="0.7" right="0.7" top="0.75" bottom="0.75" header="0.3" footer="0.3"/>
  <pageSetup scale="60" fitToHeight="0" orientation="portrait" r:id="rId1"/>
  <headerFooter scaleWithDoc="0" alignWithMargins="0">
    <oddHeader xml:space="preserve">&amp;C&amp;"-,Bold"&amp;14&amp;A John Jenft Summary Sheet &amp;20
</oddHeader>
    <oddFooter>&amp;C&amp;F</oddFooter>
  </headerFooter>
  <rowBreaks count="2" manualBreakCount="2">
    <brk id="54" max="8" man="1"/>
    <brk id="116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83"/>
  <sheetViews>
    <sheetView zoomScaleNormal="100" workbookViewId="0">
      <pane ySplit="3" topLeftCell="A4" activePane="bottomLeft" state="frozen"/>
      <selection pane="bottomLeft" activeCell="B3" sqref="B3:D3"/>
    </sheetView>
  </sheetViews>
  <sheetFormatPr defaultColWidth="9.140625" defaultRowHeight="15"/>
  <cols>
    <col min="1" max="1" width="2.7109375" style="29" customWidth="1"/>
    <col min="2" max="2" width="15" style="29" customWidth="1"/>
    <col min="3" max="3" width="8" style="29" customWidth="1"/>
    <col min="4" max="4" width="30.42578125" style="29" customWidth="1"/>
    <col min="5" max="5" width="16.7109375" style="29" customWidth="1"/>
    <col min="6" max="9" width="14.42578125" style="29" customWidth="1"/>
    <col min="10" max="16384" width="9.140625" style="29"/>
  </cols>
  <sheetData>
    <row r="3" spans="2:9" ht="50.25" customHeight="1">
      <c r="B3" s="221" t="s">
        <v>48</v>
      </c>
      <c r="C3" s="221"/>
      <c r="D3" s="221"/>
      <c r="E3" s="195" t="s">
        <v>215</v>
      </c>
      <c r="F3" s="32" t="str">
        <f>'2021-22 School Year'!F5</f>
        <v>Governor's Budget 
12/17/20</v>
      </c>
      <c r="G3" s="32" t="str">
        <f>'2021-22 School Year'!G5</f>
        <v>Senate Budget 
3/25/21</v>
      </c>
      <c r="H3" s="32" t="str">
        <f>'2021-22 School Year'!H5</f>
        <v>House Budget
3/26/21</v>
      </c>
      <c r="I3" s="32" t="str">
        <f>'2021-22 School Year'!I5</f>
        <v>Conference Budget 
4/24/21</v>
      </c>
    </row>
    <row r="4" spans="2:9" ht="12" customHeight="1">
      <c r="B4" s="34"/>
      <c r="C4" s="34"/>
      <c r="D4" s="34"/>
      <c r="G4" s="34"/>
    </row>
    <row r="5" spans="2:9" ht="12.75" customHeight="1">
      <c r="B5" s="28" t="s">
        <v>102</v>
      </c>
    </row>
    <row r="6" spans="2:9" ht="12" customHeight="1">
      <c r="B6" s="29" t="str">
        <f>'2021-22 School Year'!A7</f>
        <v>Certificated Maintenance</v>
      </c>
      <c r="E6" s="81">
        <f>'2021-22 School Year'!E7</f>
        <v>0.24030000000000001</v>
      </c>
      <c r="F6" s="81">
        <f>'2021-22 School Year'!F7</f>
        <v>0.2271</v>
      </c>
      <c r="G6" s="81">
        <f>'2021-22 School Year'!G7</f>
        <v>0.2271</v>
      </c>
      <c r="H6" s="81">
        <f>'2021-22 School Year'!H7</f>
        <v>0.2271</v>
      </c>
      <c r="I6" s="81">
        <f>'2021-22 School Year'!I7</f>
        <v>0.2271</v>
      </c>
    </row>
    <row r="7" spans="2:9" ht="12.75" customHeight="1">
      <c r="B7" s="29" t="str">
        <f>'2021-22 School Year'!A8</f>
        <v>Certificated Increase</v>
      </c>
      <c r="E7" s="81">
        <f>'2021-22 School Year'!E8</f>
        <v>0.2339</v>
      </c>
      <c r="F7" s="81">
        <f>'2021-22 School Year'!F8</f>
        <v>0.22070000000000001</v>
      </c>
      <c r="G7" s="81">
        <f>'2021-22 School Year'!G8</f>
        <v>0.22070000000000001</v>
      </c>
      <c r="H7" s="81">
        <f>'2021-22 School Year'!H8</f>
        <v>0.22070000000000001</v>
      </c>
      <c r="I7" s="81">
        <f>'2021-22 School Year'!I8</f>
        <v>0.22070000000000001</v>
      </c>
    </row>
    <row r="8" spans="2:9" ht="12.75" customHeight="1">
      <c r="B8" s="29" t="str">
        <f>'2021-22 School Year'!A9</f>
        <v>Classified Maintenance</v>
      </c>
      <c r="E8" s="81">
        <f>'2021-22 School Year'!E9</f>
        <v>0.24440000000000001</v>
      </c>
      <c r="F8" s="81">
        <f>'2021-22 School Year'!F9</f>
        <v>0.22750000000000001</v>
      </c>
      <c r="G8" s="81">
        <f>'2021-22 School Year'!G9</f>
        <v>0.22750000000000001</v>
      </c>
      <c r="H8" s="81">
        <f>'2021-22 School Year'!H9</f>
        <v>0.22750000000000001</v>
      </c>
      <c r="I8" s="81">
        <f>'2021-22 School Year'!I9</f>
        <v>0.22750000000000001</v>
      </c>
    </row>
    <row r="9" spans="2:9" ht="12.75" customHeight="1">
      <c r="B9" s="29" t="str">
        <f>'2021-22 School Year'!A10</f>
        <v>Classified Increase</v>
      </c>
      <c r="E9" s="81">
        <f>'2021-22 School Year'!E10</f>
        <v>0.2094</v>
      </c>
      <c r="F9" s="81">
        <f>'2021-22 School Year'!F10</f>
        <v>0.1925</v>
      </c>
      <c r="G9" s="81">
        <f>'2021-22 School Year'!G10</f>
        <v>0.1925</v>
      </c>
      <c r="H9" s="81">
        <f>'2021-22 School Year'!H10</f>
        <v>0.1925</v>
      </c>
      <c r="I9" s="81">
        <f>'2021-22 School Year'!I10</f>
        <v>0.1925</v>
      </c>
    </row>
    <row r="10" spans="2:9" ht="12.75" customHeight="1">
      <c r="F10" s="82"/>
      <c r="H10" s="82"/>
    </row>
    <row r="11" spans="2:9" ht="12.75" customHeight="1">
      <c r="B11" s="28" t="s">
        <v>103</v>
      </c>
    </row>
    <row r="12" spans="2:9" ht="12.75" customHeight="1">
      <c r="B12" s="29" t="s">
        <v>45</v>
      </c>
      <c r="E12" s="81">
        <f>'2021-22 School Year'!E13</f>
        <v>0.15740000000000001</v>
      </c>
      <c r="F12" s="81">
        <f>'2021-22 School Year'!F13</f>
        <v>0.14419999999999999</v>
      </c>
      <c r="G12" s="81">
        <f>'2021-22 School Year'!G13</f>
        <v>0.14419999999999999</v>
      </c>
      <c r="H12" s="59">
        <f>'2021-22 School Year'!H13</f>
        <v>0.14419999999999999</v>
      </c>
      <c r="I12" s="59">
        <f>'2021-22 School Year'!I13</f>
        <v>0.14419999999999999</v>
      </c>
    </row>
    <row r="13" spans="2:9" ht="12.75" customHeight="1">
      <c r="B13" s="29" t="s">
        <v>46</v>
      </c>
      <c r="E13" s="81">
        <f>'2021-22 School Year'!E14</f>
        <v>0.12969999999999998</v>
      </c>
      <c r="F13" s="81">
        <f>'2021-22 School Year'!F14</f>
        <v>0.10249999999999999</v>
      </c>
      <c r="G13" s="81">
        <f>'2021-22 School Year'!G14</f>
        <v>0.10249999999999999</v>
      </c>
      <c r="H13" s="81">
        <f>'2021-22 School Year'!H14</f>
        <v>0.10249999999999999</v>
      </c>
      <c r="I13" s="81">
        <f>'2021-22 School Year'!I14</f>
        <v>0.10249999999999999</v>
      </c>
    </row>
    <row r="14" spans="2:9" ht="12.75" customHeight="1">
      <c r="B14" s="29" t="s">
        <v>47</v>
      </c>
      <c r="E14" s="81">
        <f>'2021-22 School Year'!E15</f>
        <v>0.13299999999999998</v>
      </c>
      <c r="F14" s="81">
        <f>'2021-22 School Year'!F15</f>
        <v>0.11650000000000001</v>
      </c>
      <c r="G14" s="81">
        <f>'2021-22 School Year'!G15</f>
        <v>0.11650000000000001</v>
      </c>
      <c r="H14" s="81">
        <f>'2021-22 School Year'!H15</f>
        <v>0.11650000000000001</v>
      </c>
      <c r="I14" s="81">
        <f>'2021-22 School Year'!I15</f>
        <v>0.11650000000000001</v>
      </c>
    </row>
    <row r="15" spans="2:9" ht="12.75" customHeight="1">
      <c r="F15" s="82"/>
    </row>
    <row r="16" spans="2:9" ht="12.75" customHeight="1">
      <c r="B16" s="28" t="s">
        <v>191</v>
      </c>
      <c r="E16" s="40"/>
    </row>
    <row r="17" spans="2:9" ht="12.75" customHeight="1">
      <c r="B17" s="29" t="s">
        <v>196</v>
      </c>
      <c r="E17" s="43">
        <f>'2021-22 School Year'!E18</f>
        <v>1000</v>
      </c>
      <c r="F17" s="43" t="str">
        <f>'2021-22 School Year'!F18</f>
        <v>*</v>
      </c>
      <c r="G17" s="43">
        <f>'2021-22 School Year'!G18</f>
        <v>968</v>
      </c>
      <c r="H17" s="168">
        <f>'2021-22 School Year'!H18</f>
        <v>968</v>
      </c>
      <c r="I17" s="168">
        <f>'2021-22 School Year'!I18</f>
        <v>968</v>
      </c>
    </row>
    <row r="18" spans="2:9" ht="12.75" customHeight="1">
      <c r="B18" s="29" t="str">
        <f>'2021-22 School Year'!A19</f>
        <v>Increase Rate (9/1/2021 to 6/30/2022)</v>
      </c>
      <c r="E18" s="43" t="str">
        <f>'2021-22 School Year'!E19</f>
        <v>N/A</v>
      </c>
      <c r="F18" s="43">
        <f>'2021-22 School Year'!F19</f>
        <v>1011</v>
      </c>
      <c r="G18" s="43" t="str">
        <f>'2021-22 School Year'!G19</f>
        <v>N/A</v>
      </c>
      <c r="H18" s="168" t="str">
        <f>'2021-22 School Year'!H19</f>
        <v>N/A</v>
      </c>
      <c r="I18" s="168" t="str">
        <f>'2021-22 School Year'!I19</f>
        <v>N/A</v>
      </c>
    </row>
    <row r="19" spans="2:9" ht="12.75" customHeight="1">
      <c r="B19" s="29" t="str">
        <f>'2021-22 School Year'!A20</f>
        <v>Increase Rate (7/1/2022 and thereafter)</v>
      </c>
      <c r="E19" s="43" t="str">
        <f>'2021-22 School Year'!E20</f>
        <v>N/A</v>
      </c>
      <c r="F19" s="43">
        <f>'2021-22 School Year'!F20</f>
        <v>1051</v>
      </c>
      <c r="G19" s="43" t="str">
        <f>'2021-22 School Year'!G20</f>
        <v>N/A</v>
      </c>
      <c r="H19" s="43" t="str">
        <f>'2021-22 School Year'!H20</f>
        <v>N/A</v>
      </c>
      <c r="I19" s="43" t="str">
        <f>'2021-22 School Year'!I20</f>
        <v>N/A</v>
      </c>
    </row>
    <row r="20" spans="2:9" ht="12.75" customHeight="1">
      <c r="B20" s="28"/>
    </row>
    <row r="21" spans="2:9" ht="15" customHeight="1">
      <c r="B21" s="28" t="s">
        <v>194</v>
      </c>
      <c r="D21" s="40"/>
    </row>
    <row r="22" spans="2:9" ht="15" customHeight="1">
      <c r="B22" s="29" t="s">
        <v>197</v>
      </c>
      <c r="D22" s="40"/>
      <c r="E22" s="43">
        <f>'2021-22 School Year'!E23</f>
        <v>1.02</v>
      </c>
      <c r="F22" s="43" t="str">
        <f>'2021-22 School Year'!F23</f>
        <v>*</v>
      </c>
      <c r="G22" s="43" t="str">
        <f>'2021-22 School Year'!G23</f>
        <v>*</v>
      </c>
      <c r="H22" s="41" t="str">
        <f>'2021-22 School Year'!H23</f>
        <v>*</v>
      </c>
      <c r="I22" s="41" t="str">
        <f>'2021-22 School Year'!I23</f>
        <v>*</v>
      </c>
    </row>
    <row r="23" spans="2:9" ht="15" customHeight="1">
      <c r="D23" s="40"/>
    </row>
    <row r="24" spans="2:9" ht="15" customHeight="1">
      <c r="B24" s="28" t="s">
        <v>198</v>
      </c>
      <c r="D24" s="40"/>
    </row>
    <row r="25" spans="2:9" ht="15" customHeight="1">
      <c r="B25" s="29" t="s">
        <v>197</v>
      </c>
      <c r="D25" s="40"/>
      <c r="E25" s="43">
        <f>'2021-22 School Year'!E26</f>
        <v>1.43</v>
      </c>
      <c r="F25" s="43" t="str">
        <f>'2021-22 School Year'!F26</f>
        <v>*</v>
      </c>
      <c r="G25" s="51" t="str">
        <f>'2021-22 School Year'!G26</f>
        <v>*</v>
      </c>
      <c r="H25" s="51" t="str">
        <f>'2021-22 School Year'!H26</f>
        <v>*</v>
      </c>
      <c r="I25" s="51" t="str">
        <f>'2021-22 School Year'!I26</f>
        <v>*</v>
      </c>
    </row>
    <row r="26" spans="2:9" ht="15" customHeight="1">
      <c r="D26" s="40"/>
      <c r="E26" s="157"/>
      <c r="F26" s="158"/>
    </row>
    <row r="27" spans="2:9" ht="12.75" customHeight="1">
      <c r="B27" s="28" t="s">
        <v>104</v>
      </c>
      <c r="E27" s="84">
        <f>'2021-22 School Year'!E28</f>
        <v>73.36</v>
      </c>
      <c r="F27" s="64">
        <f>'2021-22 School Year'!F28</f>
        <v>73.7</v>
      </c>
      <c r="G27" s="64" t="str">
        <f>'2021-22 School Year'!G28</f>
        <v>not specified</v>
      </c>
      <c r="H27" s="64">
        <f>'2021-22 School Year'!H28</f>
        <v>72.08</v>
      </c>
      <c r="I27" s="64">
        <f>'2021-22 School Year'!I28</f>
        <v>72.08</v>
      </c>
    </row>
    <row r="28" spans="2:9" ht="12.75" customHeight="1">
      <c r="F28" s="82"/>
    </row>
    <row r="29" spans="2:9" ht="12.75" customHeight="1">
      <c r="B29" s="28" t="s">
        <v>105</v>
      </c>
      <c r="F29" s="85"/>
    </row>
    <row r="30" spans="2:9">
      <c r="B30" s="29" t="s">
        <v>185</v>
      </c>
      <c r="D30" s="86"/>
      <c r="E30" s="109">
        <f>'2021-22 School Year'!E32</f>
        <v>67585</v>
      </c>
      <c r="F30" s="109">
        <f>'2021-22 School Year'!F32</f>
        <v>68937</v>
      </c>
      <c r="G30" s="109">
        <f>'2021-22 School Year'!G32</f>
        <v>68937</v>
      </c>
      <c r="H30" s="109">
        <f>'2021-22 School Year'!H32</f>
        <v>68937</v>
      </c>
      <c r="I30" s="109">
        <f>'2021-22 School Year'!I32</f>
        <v>68937</v>
      </c>
    </row>
    <row r="31" spans="2:9">
      <c r="B31" s="29" t="s">
        <v>29</v>
      </c>
      <c r="D31" s="86"/>
      <c r="E31" s="109">
        <f>'2021-22 School Year'!E33</f>
        <v>48483</v>
      </c>
      <c r="F31" s="109">
        <f>'2021-22 School Year'!F33</f>
        <v>49453</v>
      </c>
      <c r="G31" s="87">
        <f>'2021-22 School Year'!G33</f>
        <v>49453</v>
      </c>
      <c r="H31" s="87">
        <f>'2021-22 School Year'!H33</f>
        <v>49453</v>
      </c>
      <c r="I31" s="87">
        <f>'2021-22 School Year'!I33</f>
        <v>49453</v>
      </c>
    </row>
    <row r="32" spans="2:9">
      <c r="B32" s="29" t="s">
        <v>30</v>
      </c>
      <c r="D32" s="86"/>
      <c r="E32" s="109">
        <f>'2021-22 School Year'!E34</f>
        <v>100321</v>
      </c>
      <c r="F32" s="109">
        <f>'2021-22 School Year'!F34</f>
        <v>102327</v>
      </c>
      <c r="G32" s="87">
        <f>'2021-22 School Year'!G34</f>
        <v>102327</v>
      </c>
      <c r="H32" s="87">
        <f>'2021-22 School Year'!H34</f>
        <v>102327</v>
      </c>
      <c r="I32" s="87">
        <f>'2021-22 School Year'!I34</f>
        <v>102327</v>
      </c>
    </row>
    <row r="33" spans="1:9">
      <c r="B33" s="29" t="s">
        <v>184</v>
      </c>
      <c r="D33" s="86"/>
      <c r="E33" s="140">
        <f>'2021-22 School Year'!E35</f>
        <v>43885</v>
      </c>
      <c r="F33" s="140">
        <f>'2021-22 School Year'!F35</f>
        <v>44228</v>
      </c>
      <c r="G33" s="142">
        <f>'2021-22 School Year'!G35</f>
        <v>44228</v>
      </c>
      <c r="H33" s="140">
        <f>'2021-22 School Year'!H35</f>
        <v>44228</v>
      </c>
      <c r="I33" s="140">
        <f>'2021-22 School Year'!I35</f>
        <v>44228</v>
      </c>
    </row>
    <row r="34" spans="1:9">
      <c r="B34" s="29" t="s">
        <v>181</v>
      </c>
      <c r="D34" s="86"/>
      <c r="E34" s="109" t="str">
        <f>'2021-22 School Year'!E36</f>
        <v>3 Days</v>
      </c>
      <c r="F34" s="109" t="str">
        <f>'2021-22 School Year'!F36</f>
        <v>3 Days</v>
      </c>
      <c r="G34" s="127" t="str">
        <f>'2021-22 School Year'!G36</f>
        <v>3 days</v>
      </c>
      <c r="H34" s="138" t="str">
        <f>'2021-22 School Year'!H36</f>
        <v>3 days</v>
      </c>
      <c r="I34" s="138" t="str">
        <f>'2021-22 School Year'!I36</f>
        <v>3 days</v>
      </c>
    </row>
    <row r="35" spans="1:9">
      <c r="D35" s="86"/>
      <c r="E35" s="141" t="s">
        <v>213</v>
      </c>
      <c r="F35" s="133"/>
      <c r="G35" s="88"/>
      <c r="H35" s="83"/>
    </row>
    <row r="36" spans="1:9" ht="12.75" customHeight="1"/>
    <row r="37" spans="1:9" ht="29.25" customHeight="1">
      <c r="A37" s="98"/>
      <c r="B37" s="216" t="s">
        <v>106</v>
      </c>
      <c r="C37" s="216"/>
      <c r="D37" s="89" t="s">
        <v>72</v>
      </c>
      <c r="E37" s="90">
        <f>'2021-22 School Year'!E40</f>
        <v>3356</v>
      </c>
      <c r="F37" s="90">
        <f>'2021-22 School Year'!F40</f>
        <v>3423</v>
      </c>
      <c r="G37" s="90">
        <f>'2021-22 School Year'!G40</f>
        <v>3423</v>
      </c>
      <c r="H37" s="90">
        <f>'2021-22 School Year'!H40</f>
        <v>3423</v>
      </c>
      <c r="I37" s="90">
        <f>'2021-22 School Year'!I40</f>
        <v>3423</v>
      </c>
    </row>
    <row r="38" spans="1:9" ht="33.75" customHeight="1">
      <c r="A38" s="98"/>
      <c r="B38" s="97"/>
      <c r="C38" s="97"/>
      <c r="D38" s="89" t="s">
        <v>74</v>
      </c>
      <c r="E38" s="91">
        <f>'2021-22 School Year'!E41</f>
        <v>5593.08</v>
      </c>
      <c r="F38" s="91">
        <f>'2021-22 School Year'!F41</f>
        <v>5705</v>
      </c>
      <c r="G38" s="91">
        <f>'2021-22 School Year'!G41</f>
        <v>5705</v>
      </c>
      <c r="H38" s="91">
        <f>'2021-22 School Year'!H41</f>
        <v>5705</v>
      </c>
      <c r="I38" s="91">
        <f>'2021-22 School Year'!I41</f>
        <v>5705</v>
      </c>
    </row>
    <row r="39" spans="1:9" ht="12.75" customHeight="1">
      <c r="B39" s="92"/>
      <c r="C39" s="92"/>
      <c r="D39" s="222"/>
      <c r="E39" s="222"/>
      <c r="F39" s="93"/>
    </row>
    <row r="40" spans="1:9">
      <c r="F40" s="148"/>
    </row>
    <row r="41" spans="1:9" ht="32.25" customHeight="1">
      <c r="A41" s="98"/>
      <c r="B41" s="216" t="s">
        <v>107</v>
      </c>
      <c r="C41" s="216"/>
      <c r="D41" s="89" t="s">
        <v>72</v>
      </c>
      <c r="E41" s="90">
        <f>'2021-22 School Year'!E44</f>
        <v>3000</v>
      </c>
      <c r="F41" s="90">
        <f>'2021-22 School Year'!F44</f>
        <v>3000</v>
      </c>
      <c r="G41" s="112">
        <f>'2021-22 School Year'!G44</f>
        <v>3000</v>
      </c>
      <c r="H41" s="94">
        <f>'2021-22 School Year'!H44</f>
        <v>3000</v>
      </c>
      <c r="I41" s="94">
        <f>'2021-22 School Year'!I44</f>
        <v>3000</v>
      </c>
    </row>
    <row r="42" spans="1:9" ht="30.75" customHeight="1">
      <c r="A42" s="98"/>
      <c r="B42" s="97"/>
      <c r="C42" s="97"/>
      <c r="D42" s="89" t="s">
        <v>74</v>
      </c>
      <c r="E42" s="91">
        <f>'2021-22 School Year'!E45</f>
        <v>5000</v>
      </c>
      <c r="F42" s="91">
        <f>'2021-22 School Year'!F45</f>
        <v>5000</v>
      </c>
      <c r="G42" s="95">
        <f>'2021-22 School Year'!G45</f>
        <v>5000</v>
      </c>
      <c r="H42" s="95">
        <f>'2021-22 School Year'!H45</f>
        <v>5000</v>
      </c>
      <c r="I42" s="95">
        <f>'2021-22 School Year'!I45</f>
        <v>5000</v>
      </c>
    </row>
    <row r="43" spans="1:9" ht="12.75" customHeight="1">
      <c r="A43" s="98"/>
      <c r="F43" s="40"/>
      <c r="H43" s="40"/>
    </row>
    <row r="44" spans="1:9">
      <c r="B44" s="36"/>
      <c r="C44" s="36"/>
      <c r="D44" s="36"/>
    </row>
    <row r="45" spans="1:9">
      <c r="B45" s="36"/>
      <c r="C45" s="36"/>
      <c r="D45" s="36"/>
    </row>
    <row r="46" spans="1:9" ht="13.5" customHeight="1">
      <c r="B46" s="36"/>
      <c r="C46" s="36"/>
      <c r="D46" s="36"/>
    </row>
    <row r="47" spans="1:9" ht="14.45" hidden="1" customHeight="1">
      <c r="B47" s="36"/>
      <c r="C47" s="36"/>
      <c r="D47" s="36"/>
    </row>
    <row r="48" spans="1:9" ht="14.45" hidden="1" customHeight="1">
      <c r="B48" s="124"/>
      <c r="C48" s="36"/>
      <c r="D48" s="36"/>
    </row>
    <row r="49" spans="1:4" ht="14.45" hidden="1" customHeight="1">
      <c r="B49" s="36"/>
      <c r="C49" s="36"/>
      <c r="D49" s="36"/>
    </row>
    <row r="50" spans="1:4" ht="14.45" hidden="1" customHeight="1">
      <c r="B50" s="36"/>
      <c r="C50" s="36"/>
      <c r="D50" s="36"/>
    </row>
    <row r="51" spans="1:4" ht="14.45" hidden="1" customHeight="1">
      <c r="B51" s="36"/>
      <c r="C51" s="36"/>
      <c r="D51" s="36"/>
    </row>
    <row r="52" spans="1:4" ht="14.45" hidden="1" customHeight="1">
      <c r="B52" s="36"/>
      <c r="C52" s="36"/>
      <c r="D52" s="36"/>
    </row>
    <row r="53" spans="1:4" ht="14.45" hidden="1" customHeight="1">
      <c r="B53" s="36"/>
      <c r="C53" s="36"/>
      <c r="D53" s="36"/>
    </row>
    <row r="54" spans="1:4" ht="14.45" hidden="1" customHeight="1">
      <c r="B54" s="36"/>
      <c r="C54" s="36"/>
      <c r="D54" s="36"/>
    </row>
    <row r="55" spans="1:4">
      <c r="B55" s="36"/>
      <c r="C55" s="36"/>
      <c r="D55" s="36"/>
    </row>
    <row r="56" spans="1:4" ht="14.45" hidden="1" customHeight="1">
      <c r="A56" s="29" t="s">
        <v>100</v>
      </c>
      <c r="B56" s="124"/>
      <c r="C56" s="36"/>
      <c r="D56" s="36"/>
    </row>
    <row r="57" spans="1:4" ht="14.45" hidden="1" customHeight="1">
      <c r="B57" s="36"/>
      <c r="C57" s="36"/>
      <c r="D57" s="36"/>
    </row>
    <row r="58" spans="1:4" ht="14.45" hidden="1" customHeight="1">
      <c r="B58" s="36"/>
      <c r="C58" s="36"/>
      <c r="D58" s="36"/>
    </row>
    <row r="59" spans="1:4" ht="14.45" hidden="1" customHeight="1">
      <c r="B59" s="36"/>
      <c r="C59" s="36"/>
      <c r="D59" s="36"/>
    </row>
    <row r="60" spans="1:4" ht="14.45" hidden="1" customHeight="1">
      <c r="B60" s="36"/>
      <c r="C60" s="36"/>
      <c r="D60" s="36"/>
    </row>
    <row r="61" spans="1:4" ht="14.45" hidden="1" customHeight="1">
      <c r="B61" s="36"/>
      <c r="C61" s="36"/>
      <c r="D61" s="36"/>
    </row>
    <row r="62" spans="1:4" ht="14.45" hidden="1" customHeight="1">
      <c r="B62" s="36"/>
      <c r="C62" s="36"/>
      <c r="D62" s="36"/>
    </row>
    <row r="63" spans="1:4" ht="14.45" hidden="1" customHeight="1">
      <c r="B63" s="36"/>
      <c r="C63" s="36"/>
      <c r="D63" s="36"/>
    </row>
    <row r="64" spans="1:4" ht="14.45" hidden="1" customHeight="1">
      <c r="B64" s="36"/>
      <c r="C64" s="36"/>
      <c r="D64" s="36"/>
    </row>
    <row r="65" spans="2:4" ht="14.45" hidden="1" customHeight="1">
      <c r="B65" s="36"/>
      <c r="C65" s="36"/>
      <c r="D65" s="36"/>
    </row>
    <row r="66" spans="2:4" ht="14.45" hidden="1" customHeight="1">
      <c r="B66" s="36"/>
      <c r="C66" s="36"/>
      <c r="D66" s="36"/>
    </row>
    <row r="67" spans="2:4" ht="14.45" hidden="1" customHeight="1">
      <c r="B67" s="35"/>
      <c r="C67" s="36"/>
      <c r="D67" s="36"/>
    </row>
    <row r="68" spans="2:4" ht="14.45" hidden="1" customHeight="1">
      <c r="B68" s="105"/>
      <c r="C68" s="105"/>
      <c r="D68" s="36"/>
    </row>
    <row r="69" spans="2:4">
      <c r="B69" s="105"/>
      <c r="C69" s="105"/>
      <c r="D69" s="36"/>
    </row>
    <row r="70" spans="2:4">
      <c r="B70" s="36"/>
      <c r="C70" s="36"/>
      <c r="D70" s="36"/>
    </row>
    <row r="71" spans="2:4">
      <c r="B71" s="35"/>
      <c r="C71" s="36"/>
      <c r="D71" s="36"/>
    </row>
    <row r="72" spans="2:4">
      <c r="B72" s="36"/>
      <c r="C72" s="36"/>
      <c r="D72" s="36"/>
    </row>
    <row r="73" spans="2:4">
      <c r="B73" s="36"/>
      <c r="C73" s="36"/>
      <c r="D73" s="36"/>
    </row>
    <row r="74" spans="2:4">
      <c r="B74" s="35"/>
      <c r="C74" s="36"/>
      <c r="D74" s="36"/>
    </row>
    <row r="75" spans="2:4">
      <c r="B75" s="36"/>
      <c r="C75" s="36"/>
      <c r="D75" s="36"/>
    </row>
    <row r="76" spans="2:4">
      <c r="B76" s="36"/>
      <c r="C76" s="36"/>
      <c r="D76" s="36"/>
    </row>
    <row r="77" spans="2:4">
      <c r="B77" s="36"/>
      <c r="C77" s="36"/>
      <c r="D77" s="36"/>
    </row>
    <row r="78" spans="2:4">
      <c r="B78" s="35"/>
      <c r="C78" s="35"/>
      <c r="D78" s="36"/>
    </row>
    <row r="79" spans="2:4">
      <c r="B79" s="36"/>
      <c r="C79" s="36"/>
      <c r="D79" s="33"/>
    </row>
    <row r="80" spans="2:4">
      <c r="B80" s="36"/>
      <c r="C80" s="36"/>
      <c r="D80" s="33"/>
    </row>
    <row r="81" spans="1:4">
      <c r="B81" s="36"/>
      <c r="C81" s="36"/>
      <c r="D81" s="33"/>
    </row>
    <row r="82" spans="1:4">
      <c r="B82" s="118"/>
      <c r="C82" s="118"/>
      <c r="D82" s="33"/>
    </row>
    <row r="83" spans="1:4">
      <c r="B83" s="36"/>
      <c r="C83" s="36"/>
      <c r="D83" s="33"/>
    </row>
    <row r="84" spans="1:4">
      <c r="B84" s="36"/>
      <c r="C84" s="36"/>
      <c r="D84" s="33"/>
    </row>
    <row r="85" spans="1:4">
      <c r="B85" s="36"/>
      <c r="C85" s="36"/>
      <c r="D85" s="33"/>
    </row>
    <row r="86" spans="1:4">
      <c r="B86" s="36"/>
      <c r="C86" s="36"/>
      <c r="D86" s="33"/>
    </row>
    <row r="87" spans="1:4">
      <c r="B87" s="36"/>
      <c r="C87" s="36"/>
      <c r="D87" s="33"/>
    </row>
    <row r="88" spans="1:4">
      <c r="B88" s="36"/>
      <c r="C88" s="36"/>
      <c r="D88" s="33"/>
    </row>
    <row r="89" spans="1:4">
      <c r="B89" s="36"/>
      <c r="C89" s="36"/>
      <c r="D89" s="33"/>
    </row>
    <row r="90" spans="1:4">
      <c r="B90" s="36"/>
      <c r="C90" s="36"/>
      <c r="D90" s="36"/>
    </row>
    <row r="91" spans="1:4">
      <c r="B91" s="36"/>
      <c r="C91" s="36"/>
      <c r="D91" s="36"/>
    </row>
    <row r="92" spans="1:4">
      <c r="A92" s="66"/>
      <c r="B92" s="125"/>
      <c r="C92" s="125"/>
      <c r="D92" s="36"/>
    </row>
    <row r="93" spans="1:4" ht="15.75" customHeight="1">
      <c r="B93" s="36"/>
      <c r="C93" s="36"/>
      <c r="D93" s="33"/>
    </row>
    <row r="94" spans="1:4">
      <c r="B94" s="36"/>
      <c r="C94" s="36"/>
      <c r="D94" s="33"/>
    </row>
    <row r="95" spans="1:4">
      <c r="B95" s="36"/>
      <c r="C95" s="36"/>
      <c r="D95" s="33"/>
    </row>
    <row r="96" spans="1:4" ht="15" hidden="1" customHeight="1">
      <c r="B96" s="118"/>
      <c r="C96" s="118"/>
      <c r="D96" s="33"/>
    </row>
    <row r="97" spans="2:4">
      <c r="B97" s="36"/>
      <c r="C97" s="36"/>
      <c r="D97" s="33"/>
    </row>
    <row r="98" spans="2:4">
      <c r="B98" s="36"/>
      <c r="C98" s="36"/>
      <c r="D98" s="33"/>
    </row>
    <row r="99" spans="2:4" ht="15" customHeight="1">
      <c r="B99" s="36"/>
      <c r="C99" s="36"/>
      <c r="D99" s="33"/>
    </row>
    <row r="100" spans="2:4" ht="15" customHeight="1">
      <c r="B100" s="36"/>
      <c r="C100" s="36"/>
      <c r="D100" s="33"/>
    </row>
    <row r="101" spans="2:4" ht="15" customHeight="1">
      <c r="B101" s="36"/>
      <c r="C101" s="36"/>
      <c r="D101" s="33"/>
    </row>
    <row r="102" spans="2:4" ht="15" customHeight="1">
      <c r="B102" s="36"/>
      <c r="C102" s="36"/>
      <c r="D102" s="33"/>
    </row>
    <row r="103" spans="2:4">
      <c r="B103" s="36"/>
      <c r="C103" s="36"/>
      <c r="D103" s="33"/>
    </row>
    <row r="104" spans="2:4">
      <c r="B104" s="36"/>
      <c r="C104" s="36"/>
      <c r="D104" s="33"/>
    </row>
    <row r="105" spans="2:4">
      <c r="B105" s="36"/>
      <c r="C105" s="36"/>
      <c r="D105" s="33"/>
    </row>
    <row r="106" spans="2:4">
      <c r="B106" s="35"/>
      <c r="C106" s="35"/>
      <c r="D106" s="33"/>
    </row>
    <row r="107" spans="2:4">
      <c r="B107" s="36"/>
      <c r="C107" s="36"/>
      <c r="D107" s="33"/>
    </row>
    <row r="108" spans="2:4">
      <c r="B108" s="36"/>
      <c r="C108" s="36"/>
      <c r="D108" s="33"/>
    </row>
    <row r="109" spans="2:4">
      <c r="B109" s="36"/>
      <c r="C109" s="36"/>
      <c r="D109" s="33"/>
    </row>
    <row r="110" spans="2:4" ht="14.45" hidden="1" customHeight="1">
      <c r="B110" s="118"/>
      <c r="C110" s="118"/>
      <c r="D110" s="33"/>
    </row>
    <row r="111" spans="2:4">
      <c r="B111" s="36"/>
      <c r="C111" s="36"/>
      <c r="D111" s="33"/>
    </row>
    <row r="112" spans="2:4">
      <c r="B112" s="36"/>
      <c r="C112" s="36"/>
      <c r="D112" s="33"/>
    </row>
    <row r="113" spans="2:4">
      <c r="B113" s="36"/>
      <c r="C113" s="36"/>
      <c r="D113" s="33"/>
    </row>
    <row r="114" spans="2:4">
      <c r="B114" s="36"/>
      <c r="C114" s="36"/>
      <c r="D114" s="33"/>
    </row>
    <row r="115" spans="2:4">
      <c r="B115" s="36"/>
      <c r="C115" s="36"/>
      <c r="D115" s="33"/>
    </row>
    <row r="116" spans="2:4">
      <c r="B116" s="36"/>
      <c r="C116" s="36"/>
      <c r="D116" s="33"/>
    </row>
    <row r="117" spans="2:4">
      <c r="B117" s="36"/>
      <c r="C117" s="36"/>
      <c r="D117" s="33"/>
    </row>
    <row r="118" spans="2:4">
      <c r="B118" s="36"/>
      <c r="C118" s="36"/>
      <c r="D118" s="36"/>
    </row>
    <row r="119" spans="2:4">
      <c r="B119" s="35"/>
      <c r="C119" s="36"/>
      <c r="D119" s="36"/>
    </row>
    <row r="120" spans="2:4">
      <c r="B120" s="36"/>
      <c r="C120" s="36"/>
      <c r="D120" s="33"/>
    </row>
    <row r="121" spans="2:4">
      <c r="B121" s="223"/>
      <c r="C121" s="223"/>
      <c r="D121" s="33"/>
    </row>
    <row r="122" spans="2:4">
      <c r="B122" s="223"/>
      <c r="C122" s="223"/>
      <c r="D122" s="224"/>
    </row>
    <row r="123" spans="2:4">
      <c r="B123" s="223"/>
      <c r="C123" s="223"/>
      <c r="D123" s="224"/>
    </row>
    <row r="124" spans="2:4">
      <c r="B124" s="36"/>
      <c r="C124" s="36"/>
      <c r="D124" s="36"/>
    </row>
    <row r="125" spans="2:4">
      <c r="B125" s="35"/>
      <c r="C125" s="36"/>
      <c r="D125" s="36"/>
    </row>
    <row r="126" spans="2:4">
      <c r="B126" s="36"/>
      <c r="C126" s="36"/>
      <c r="D126" s="36"/>
    </row>
    <row r="127" spans="2:4">
      <c r="B127" s="36"/>
      <c r="C127" s="36"/>
      <c r="D127" s="36"/>
    </row>
    <row r="128" spans="2:4">
      <c r="B128" s="36"/>
      <c r="C128" s="36"/>
      <c r="D128" s="36"/>
    </row>
    <row r="129" spans="2:4">
      <c r="B129" s="106"/>
      <c r="C129" s="36"/>
      <c r="D129" s="36"/>
    </row>
    <row r="130" spans="2:4">
      <c r="B130" s="36"/>
      <c r="C130" s="36"/>
      <c r="D130" s="36"/>
    </row>
    <row r="131" spans="2:4">
      <c r="B131" s="36"/>
      <c r="C131" s="36"/>
      <c r="D131" s="36"/>
    </row>
    <row r="132" spans="2:4">
      <c r="B132" s="36"/>
      <c r="C132" s="36"/>
      <c r="D132" s="36"/>
    </row>
    <row r="133" spans="2:4">
      <c r="B133" s="36"/>
      <c r="C133" s="36"/>
      <c r="D133" s="36"/>
    </row>
    <row r="134" spans="2:4">
      <c r="B134" s="36"/>
      <c r="C134" s="36"/>
      <c r="D134" s="36"/>
    </row>
    <row r="135" spans="2:4">
      <c r="B135" s="219"/>
      <c r="C135" s="219"/>
      <c r="D135" s="219"/>
    </row>
    <row r="136" spans="2:4">
      <c r="B136" s="34"/>
      <c r="C136" s="34"/>
      <c r="D136" s="34"/>
    </row>
    <row r="137" spans="2:4">
      <c r="B137" s="35"/>
      <c r="C137" s="36"/>
      <c r="D137" s="36"/>
    </row>
    <row r="138" spans="2:4">
      <c r="B138" s="118"/>
      <c r="C138" s="36"/>
      <c r="D138" s="36"/>
    </row>
    <row r="139" spans="2:4">
      <c r="B139" s="36"/>
      <c r="C139" s="36"/>
      <c r="D139" s="36"/>
    </row>
    <row r="140" spans="2:4">
      <c r="B140" s="36"/>
      <c r="C140" s="36"/>
      <c r="D140" s="36"/>
    </row>
    <row r="141" spans="2:4">
      <c r="B141" s="36"/>
      <c r="C141" s="36"/>
      <c r="D141" s="36"/>
    </row>
    <row r="142" spans="2:4">
      <c r="B142" s="223"/>
      <c r="C142" s="223"/>
      <c r="D142" s="225"/>
    </row>
    <row r="143" spans="2:4">
      <c r="B143" s="223"/>
      <c r="C143" s="223"/>
      <c r="D143" s="225"/>
    </row>
    <row r="144" spans="2:4">
      <c r="B144" s="223"/>
      <c r="C144" s="223"/>
      <c r="D144" s="225"/>
    </row>
    <row r="145" spans="2:4">
      <c r="B145" s="223"/>
      <c r="C145" s="223"/>
      <c r="D145" s="225"/>
    </row>
    <row r="146" spans="2:4">
      <c r="B146" s="36"/>
      <c r="C146" s="36"/>
      <c r="D146" s="36"/>
    </row>
    <row r="147" spans="2:4">
      <c r="B147" s="36"/>
      <c r="C147" s="36"/>
      <c r="D147" s="36"/>
    </row>
    <row r="148" spans="2:4">
      <c r="B148" s="36"/>
      <c r="C148" s="36"/>
      <c r="D148" s="36"/>
    </row>
    <row r="149" spans="2:4">
      <c r="B149" s="35"/>
      <c r="C149" s="36"/>
      <c r="D149" s="36"/>
    </row>
    <row r="150" spans="2:4">
      <c r="B150" s="36"/>
      <c r="C150" s="36"/>
      <c r="D150" s="36"/>
    </row>
    <row r="151" spans="2:4">
      <c r="B151" s="36"/>
      <c r="C151" s="36"/>
      <c r="D151" s="36"/>
    </row>
    <row r="152" spans="2:4">
      <c r="B152" s="36"/>
      <c r="C152" s="36"/>
      <c r="D152" s="36"/>
    </row>
    <row r="153" spans="2:4">
      <c r="B153" s="36"/>
      <c r="C153" s="36"/>
      <c r="D153" s="36"/>
    </row>
    <row r="154" spans="2:4">
      <c r="B154" s="36"/>
      <c r="C154" s="36"/>
      <c r="D154" s="36"/>
    </row>
    <row r="155" spans="2:4">
      <c r="B155" s="35"/>
      <c r="C155" s="36"/>
      <c r="D155" s="36"/>
    </row>
    <row r="156" spans="2:4">
      <c r="B156" s="36"/>
      <c r="C156" s="36"/>
      <c r="D156" s="36"/>
    </row>
    <row r="157" spans="2:4">
      <c r="B157" s="36"/>
      <c r="C157" s="36"/>
      <c r="D157" s="36"/>
    </row>
    <row r="158" spans="2:4">
      <c r="B158" s="36"/>
      <c r="C158" s="36"/>
      <c r="D158" s="36"/>
    </row>
    <row r="159" spans="2:4">
      <c r="B159" s="35"/>
      <c r="C159" s="36"/>
      <c r="D159" s="36"/>
    </row>
    <row r="160" spans="2:4">
      <c r="B160" s="36"/>
      <c r="C160" s="36"/>
      <c r="D160" s="36"/>
    </row>
    <row r="161" spans="2:4">
      <c r="B161" s="35"/>
      <c r="C161" s="36"/>
      <c r="D161" s="36"/>
    </row>
    <row r="162" spans="2:4">
      <c r="B162" s="36"/>
      <c r="C162" s="36"/>
      <c r="D162" s="36"/>
    </row>
    <row r="163" spans="2:4">
      <c r="B163" s="35"/>
      <c r="C163" s="36"/>
      <c r="D163" s="36"/>
    </row>
    <row r="164" spans="2:4">
      <c r="B164" s="36"/>
      <c r="C164" s="36"/>
      <c r="D164" s="36"/>
    </row>
    <row r="165" spans="2:4">
      <c r="B165" s="36"/>
      <c r="C165" s="33"/>
      <c r="D165" s="36"/>
    </row>
    <row r="166" spans="2:4">
      <c r="B166" s="36"/>
      <c r="C166" s="33"/>
      <c r="D166" s="36"/>
    </row>
    <row r="167" spans="2:4">
      <c r="B167" s="36"/>
      <c r="C167" s="36"/>
      <c r="D167" s="36"/>
    </row>
    <row r="168" spans="2:4">
      <c r="B168" s="36"/>
      <c r="C168" s="36"/>
      <c r="D168" s="36"/>
    </row>
    <row r="169" spans="2:4">
      <c r="B169" s="36"/>
      <c r="C169" s="36"/>
      <c r="D169" s="36"/>
    </row>
    <row r="170" spans="2:4">
      <c r="B170" s="36"/>
      <c r="C170" s="36"/>
      <c r="D170" s="36"/>
    </row>
    <row r="171" spans="2:4">
      <c r="B171" s="36"/>
      <c r="C171" s="36"/>
      <c r="D171" s="36"/>
    </row>
    <row r="172" spans="2:4">
      <c r="B172" s="35"/>
      <c r="C172" s="36"/>
      <c r="D172" s="36"/>
    </row>
    <row r="173" spans="2:4" ht="15" customHeight="1">
      <c r="B173" s="36"/>
      <c r="C173" s="36"/>
      <c r="D173" s="36"/>
    </row>
    <row r="174" spans="2:4" ht="15" customHeight="1">
      <c r="B174" s="36"/>
      <c r="C174" s="36"/>
      <c r="D174" s="36"/>
    </row>
    <row r="175" spans="2:4" ht="15" customHeight="1">
      <c r="B175" s="36"/>
      <c r="C175" s="36"/>
      <c r="D175" s="36"/>
    </row>
    <row r="176" spans="2:4" ht="15" customHeight="1">
      <c r="B176" s="36"/>
      <c r="C176" s="36"/>
      <c r="D176" s="36"/>
    </row>
    <row r="177" spans="2:4">
      <c r="B177" s="36"/>
      <c r="C177" s="36"/>
      <c r="D177" s="36"/>
    </row>
    <row r="178" spans="2:4">
      <c r="B178" s="36"/>
      <c r="C178" s="36"/>
      <c r="D178" s="36"/>
    </row>
    <row r="179" spans="2:4">
      <c r="B179" s="36"/>
      <c r="C179" s="36"/>
      <c r="D179" s="36"/>
    </row>
    <row r="180" spans="2:4">
      <c r="B180" s="36"/>
      <c r="C180" s="36"/>
      <c r="D180" s="36"/>
    </row>
    <row r="181" spans="2:4">
      <c r="B181" s="36"/>
      <c r="C181" s="36"/>
      <c r="D181" s="36"/>
    </row>
    <row r="182" spans="2:4">
      <c r="B182" s="36"/>
      <c r="C182" s="36"/>
      <c r="D182" s="36"/>
    </row>
    <row r="183" spans="2:4">
      <c r="B183" s="36"/>
      <c r="C183" s="36"/>
      <c r="D183" s="36"/>
    </row>
  </sheetData>
  <mergeCells count="12">
    <mergeCell ref="B144:C145"/>
    <mergeCell ref="D144:D145"/>
    <mergeCell ref="B135:D135"/>
    <mergeCell ref="B142:C143"/>
    <mergeCell ref="D142:D143"/>
    <mergeCell ref="B3:D3"/>
    <mergeCell ref="B37:C37"/>
    <mergeCell ref="D39:E39"/>
    <mergeCell ref="B121:C121"/>
    <mergeCell ref="B122:C123"/>
    <mergeCell ref="D122:D123"/>
    <mergeCell ref="B41:C41"/>
  </mergeCells>
  <pageMargins left="0.25" right="0.25" top="0.75" bottom="0.75" header="0.3" footer="0.3"/>
  <pageSetup scale="77" orientation="portrait" r:id="rId1"/>
  <headerFooter>
    <oddHeader>&amp;C&amp;"-,Bold"&amp;20Salaries, Benefits, and Other Factors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8"/>
  <sheetViews>
    <sheetView zoomScaleNormal="100" workbookViewId="0">
      <pane ySplit="3" topLeftCell="A4" activePane="bottomLeft" state="frozen"/>
      <selection pane="bottomLeft" activeCell="B3" sqref="B3:C3"/>
    </sheetView>
  </sheetViews>
  <sheetFormatPr defaultColWidth="9.140625" defaultRowHeight="15"/>
  <cols>
    <col min="1" max="1" width="2.42578125" customWidth="1"/>
    <col min="2" max="2" width="24.85546875" customWidth="1"/>
    <col min="3" max="3" width="8.28515625" customWidth="1"/>
    <col min="4" max="4" width="13.7109375" customWidth="1"/>
    <col min="5" max="5" width="13" customWidth="1"/>
    <col min="6" max="6" width="16.7109375" customWidth="1"/>
    <col min="7" max="7" width="14.28515625" customWidth="1"/>
    <col min="8" max="8" width="15.42578125" customWidth="1"/>
    <col min="9" max="9" width="13.140625" customWidth="1"/>
    <col min="10" max="11" width="9.140625" customWidth="1"/>
  </cols>
  <sheetData>
    <row r="2" spans="1:9" ht="14.25" customHeight="1"/>
    <row r="3" spans="1:9" ht="51.75" customHeight="1">
      <c r="A3" s="9"/>
      <c r="B3" s="226" t="s">
        <v>43</v>
      </c>
      <c r="C3" s="227"/>
      <c r="D3" s="11"/>
      <c r="E3" s="195" t="s">
        <v>215</v>
      </c>
      <c r="F3" s="32" t="str">
        <f>'2021-22 School Year'!F5</f>
        <v>Governor's Budget 
12/17/20</v>
      </c>
      <c r="G3" s="32" t="str">
        <f>'2021-22 School Year'!G5</f>
        <v>Senate Budget 
3/25/21</v>
      </c>
      <c r="H3" s="32" t="str">
        <f>'2021-22 School Year'!H5</f>
        <v>House Budget
3/26/21</v>
      </c>
      <c r="I3" s="32" t="str">
        <f>'2021-22 School Year'!I5</f>
        <v>Conference Budget 
4/24/21</v>
      </c>
    </row>
    <row r="4" spans="1:9" ht="11.25" customHeight="1">
      <c r="B4" s="7"/>
      <c r="C4" s="7"/>
      <c r="D4" s="7"/>
      <c r="E4" s="8"/>
    </row>
    <row r="5" spans="1:9" ht="12.75" customHeight="1">
      <c r="B5" s="10" t="s">
        <v>110</v>
      </c>
      <c r="C5" s="10"/>
    </row>
    <row r="6" spans="1:9" ht="12.75" customHeight="1">
      <c r="B6" s="1" t="s">
        <v>7</v>
      </c>
      <c r="C6" s="1"/>
      <c r="D6" s="3"/>
      <c r="E6" s="14">
        <f>'2021-22 School Year'!E57</f>
        <v>1.2529999999999999</v>
      </c>
      <c r="F6" s="27" t="str">
        <f>'2021-22 School Year'!F57</f>
        <v>*</v>
      </c>
      <c r="G6" s="114" t="str">
        <f>'2021-22 School Year'!G57</f>
        <v>*</v>
      </c>
      <c r="H6" s="114" t="str">
        <f>'2021-22 School Year'!H57</f>
        <v>*</v>
      </c>
      <c r="I6" s="114" t="str">
        <f>'2021-22 School Year'!I57</f>
        <v>*</v>
      </c>
    </row>
    <row r="7" spans="1:9" ht="12.75" customHeight="1">
      <c r="B7" s="1" t="s">
        <v>8</v>
      </c>
      <c r="C7" s="1"/>
      <c r="D7" s="3"/>
      <c r="E7" s="14">
        <f>'2021-22 School Year'!E58</f>
        <v>0.66300000000000003</v>
      </c>
      <c r="F7" s="27" t="str">
        <f>'2021-22 School Year'!F58</f>
        <v>*</v>
      </c>
      <c r="G7" s="114" t="str">
        <f>'2021-22 School Year'!G58</f>
        <v>*</v>
      </c>
      <c r="H7" s="114" t="str">
        <f>'2021-22 School Year'!H58</f>
        <v>*</v>
      </c>
      <c r="I7" s="114" t="str">
        <f>'2021-22 School Year'!I58</f>
        <v>*</v>
      </c>
    </row>
    <row r="8" spans="1:9" ht="12.75" customHeight="1">
      <c r="B8" s="1" t="s">
        <v>124</v>
      </c>
      <c r="C8" s="1"/>
      <c r="D8" s="3"/>
      <c r="E8" s="14">
        <f>'2021-22 School Year'!E59</f>
        <v>0.49299999999999999</v>
      </c>
      <c r="F8" s="27" t="str">
        <f>'2021-22 School Year'!F59</f>
        <v>*</v>
      </c>
      <c r="G8" s="114" t="str">
        <f>'2021-22 School Year'!G59</f>
        <v>*</v>
      </c>
      <c r="H8" s="114" t="str">
        <f>'2021-22 School Year'!H59</f>
        <v>*</v>
      </c>
      <c r="I8" s="114" t="str">
        <f>'2021-22 School Year'!I59</f>
        <v>*</v>
      </c>
    </row>
    <row r="9" spans="1:9" ht="12.75" customHeight="1">
      <c r="B9" s="1" t="s">
        <v>216</v>
      </c>
      <c r="C9" s="1"/>
      <c r="D9" s="3"/>
      <c r="E9" s="14">
        <f>'2021-22 School Year'!E60</f>
        <v>0.307</v>
      </c>
      <c r="F9" s="27" t="str">
        <f>'2021-22 School Year'!F60</f>
        <v>*</v>
      </c>
      <c r="G9" s="114" t="str">
        <f>'2021-22 School Year'!G60</f>
        <v>*</v>
      </c>
      <c r="H9" s="114" t="str">
        <f>'2021-22 School Year'!H60</f>
        <v>*</v>
      </c>
      <c r="I9" s="114" t="str">
        <f>'2021-22 School Year'!I60</f>
        <v>*</v>
      </c>
    </row>
    <row r="10" spans="1:9" ht="12.75" customHeight="1">
      <c r="B10" s="6" t="s">
        <v>9</v>
      </c>
      <c r="C10" s="6"/>
      <c r="D10" s="3"/>
      <c r="E10" s="200"/>
      <c r="F10" s="201"/>
      <c r="G10" s="199"/>
      <c r="H10" s="199"/>
      <c r="I10" s="199"/>
    </row>
    <row r="11" spans="1:9" ht="12.75" customHeight="1">
      <c r="B11" s="1"/>
      <c r="C11" s="1" t="s">
        <v>10</v>
      </c>
      <c r="D11" s="3"/>
      <c r="E11" s="14">
        <f>'2021-22 School Year'!E62</f>
        <v>7.5999999999999998E-2</v>
      </c>
      <c r="F11" s="27" t="str">
        <f>'2021-22 School Year'!F62</f>
        <v>*</v>
      </c>
      <c r="G11" s="41" t="str">
        <f>'2021-22 School Year'!G62</f>
        <v>*</v>
      </c>
      <c r="H11" s="41" t="str">
        <f>'2021-22 School Year'!H62</f>
        <v>*</v>
      </c>
      <c r="I11" s="41" t="str">
        <f>'2021-22 School Year'!I62</f>
        <v>*</v>
      </c>
    </row>
    <row r="12" spans="1:9" ht="12.75" customHeight="1">
      <c r="B12" s="1"/>
      <c r="C12" s="1" t="s">
        <v>11</v>
      </c>
      <c r="D12" s="3"/>
      <c r="E12" s="14">
        <f>'2021-22 School Year'!E63</f>
        <v>4.2000000000000003E-2</v>
      </c>
      <c r="F12" s="27" t="str">
        <f>'2021-22 School Year'!F63</f>
        <v>*</v>
      </c>
      <c r="G12" s="41" t="str">
        <f>'2021-22 School Year'!G63</f>
        <v>*</v>
      </c>
      <c r="H12" s="41" t="str">
        <f>'2021-22 School Year'!H63</f>
        <v>*</v>
      </c>
      <c r="I12" s="41" t="str">
        <f>'2021-22 School Year'!I63</f>
        <v>*</v>
      </c>
    </row>
    <row r="13" spans="1:9" ht="12.75" customHeight="1">
      <c r="B13" s="1"/>
      <c r="C13" s="1" t="s">
        <v>12</v>
      </c>
      <c r="D13" s="3"/>
      <c r="E13" s="14">
        <f>'2021-22 School Year'!E64</f>
        <v>1.7000000000000001E-2</v>
      </c>
      <c r="F13" s="27" t="str">
        <f>'2021-22 School Year'!F64</f>
        <v>*</v>
      </c>
      <c r="G13" s="41" t="str">
        <f>'2021-22 School Year'!G64</f>
        <v>*</v>
      </c>
      <c r="H13" s="41" t="str">
        <f>'2021-22 School Year'!H64</f>
        <v>*</v>
      </c>
      <c r="I13" s="41" t="str">
        <f>'2021-22 School Year'!I64</f>
        <v>*</v>
      </c>
    </row>
    <row r="14" spans="1:9" ht="12.75" customHeight="1">
      <c r="B14" s="1" t="s">
        <v>13</v>
      </c>
      <c r="C14" s="1"/>
      <c r="D14" s="3"/>
      <c r="E14" s="14">
        <f>'2021-22 School Year'!E65</f>
        <v>0.93600000000000005</v>
      </c>
      <c r="F14" s="27" t="str">
        <f>'2021-22 School Year'!F65</f>
        <v>*</v>
      </c>
      <c r="G14" s="41" t="str">
        <f>'2021-22 School Year'!G65</f>
        <v>*</v>
      </c>
      <c r="H14" s="41" t="str">
        <f>'2021-22 School Year'!H65</f>
        <v>*</v>
      </c>
      <c r="I14" s="41" t="str">
        <f>'2021-22 School Year'!I65</f>
        <v>*</v>
      </c>
    </row>
    <row r="15" spans="1:9" ht="12.75" customHeight="1">
      <c r="B15" s="1" t="s">
        <v>14</v>
      </c>
      <c r="C15" s="1"/>
      <c r="D15" s="3"/>
      <c r="E15" s="14">
        <f>'2021-22 School Year'!E66</f>
        <v>2.012</v>
      </c>
      <c r="F15" s="27" t="str">
        <f>'2021-22 School Year'!F66</f>
        <v>*</v>
      </c>
      <c r="G15" s="41" t="str">
        <f>'2021-22 School Year'!G66</f>
        <v>*</v>
      </c>
      <c r="H15" s="41" t="str">
        <f>'2021-22 School Year'!H66</f>
        <v>*</v>
      </c>
      <c r="I15" s="41" t="str">
        <f>'2021-22 School Year'!I66</f>
        <v>*</v>
      </c>
    </row>
    <row r="16" spans="1:9" ht="12.75" customHeight="1">
      <c r="B16" s="1" t="s">
        <v>15</v>
      </c>
      <c r="C16" s="1"/>
      <c r="D16" s="3"/>
      <c r="E16" s="14">
        <f>'2021-22 School Year'!E67</f>
        <v>1.657</v>
      </c>
      <c r="F16" s="27" t="str">
        <f>'2021-22 School Year'!F67</f>
        <v>*</v>
      </c>
      <c r="G16" s="41" t="str">
        <f>'2021-22 School Year'!G67</f>
        <v>*</v>
      </c>
      <c r="H16" s="41" t="str">
        <f>'2021-22 School Year'!H67</f>
        <v>*</v>
      </c>
      <c r="I16" s="41" t="str">
        <f>'2021-22 School Year'!I67</f>
        <v>*</v>
      </c>
    </row>
    <row r="17" spans="2:9" ht="12.75" customHeight="1">
      <c r="B17" s="1" t="s">
        <v>16</v>
      </c>
      <c r="C17" s="1"/>
      <c r="D17" s="3"/>
      <c r="E17" s="14">
        <f>'2021-22 School Year'!E68</f>
        <v>7.9000000000000001E-2</v>
      </c>
      <c r="F17" s="27" t="str">
        <f>'2021-22 School Year'!F68</f>
        <v>*</v>
      </c>
      <c r="G17" s="41" t="str">
        <f>'2021-22 School Year'!G68</f>
        <v>*</v>
      </c>
      <c r="H17" s="41" t="str">
        <f>'2021-22 School Year'!H68</f>
        <v>*</v>
      </c>
      <c r="I17" s="41" t="str">
        <f>'2021-22 School Year'!I68</f>
        <v>*</v>
      </c>
    </row>
    <row r="18" spans="2:9" ht="12.75" customHeight="1">
      <c r="B18" s="1" t="s">
        <v>140</v>
      </c>
      <c r="C18" s="1"/>
      <c r="D18" s="1"/>
      <c r="E18" s="14">
        <f>'2021-22 School Year'!E69</f>
        <v>8.2500000000000004E-2</v>
      </c>
      <c r="F18" s="27" t="str">
        <f>'2021-22 School Year'!F69</f>
        <v>*</v>
      </c>
      <c r="G18" s="41" t="str">
        <f>'2021-22 School Year'!G69</f>
        <v>*</v>
      </c>
      <c r="H18" s="114" t="str">
        <f>'2021-22 School Year'!H69</f>
        <v>*</v>
      </c>
      <c r="I18" s="114" t="str">
        <f>'2021-22 School Year'!I69</f>
        <v>*</v>
      </c>
    </row>
    <row r="19" spans="2:9" ht="12.75" customHeight="1">
      <c r="B19" s="13" t="s">
        <v>217</v>
      </c>
      <c r="C19" s="13"/>
      <c r="D19" s="26"/>
      <c r="E19" s="134"/>
      <c r="F19" s="17"/>
      <c r="G19" s="16"/>
      <c r="H19" s="134"/>
    </row>
    <row r="20" spans="2:9" ht="12.75" customHeight="1">
      <c r="B20" s="1"/>
      <c r="C20" s="1"/>
      <c r="D20" s="1"/>
      <c r="E20" s="1"/>
      <c r="F20" s="17"/>
      <c r="G20" s="16"/>
      <c r="H20" s="169"/>
      <c r="I20" s="137"/>
    </row>
    <row r="21" spans="2:9" ht="12.75" customHeight="1">
      <c r="B21" s="10" t="s">
        <v>111</v>
      </c>
      <c r="C21" s="10"/>
      <c r="D21" s="1"/>
      <c r="E21" s="1"/>
      <c r="F21" s="1"/>
      <c r="H21" s="170"/>
      <c r="I21" s="68"/>
    </row>
    <row r="22" spans="2:9" ht="12.75" customHeight="1">
      <c r="B22" s="1" t="s">
        <v>7</v>
      </c>
      <c r="C22" s="1"/>
      <c r="D22" s="3"/>
      <c r="E22" s="14">
        <f>'2021-22 School Year'!E74</f>
        <v>1.353</v>
      </c>
      <c r="F22" s="27" t="str">
        <f>'2021-22 School Year'!F74</f>
        <v>*</v>
      </c>
      <c r="G22" s="114" t="str">
        <f>'2021-22 School Year'!G74</f>
        <v>*</v>
      </c>
      <c r="H22" s="114" t="str">
        <f>'2021-22 School Year'!H74</f>
        <v>*</v>
      </c>
      <c r="I22" s="114" t="str">
        <f>'2021-22 School Year'!I74</f>
        <v>*</v>
      </c>
    </row>
    <row r="23" spans="2:9" ht="12.75" customHeight="1">
      <c r="B23" s="1" t="s">
        <v>8</v>
      </c>
      <c r="C23" s="1"/>
      <c r="D23" s="3"/>
      <c r="E23" s="14">
        <f>'2021-22 School Year'!E75</f>
        <v>0.51900000000000002</v>
      </c>
      <c r="F23" s="27" t="str">
        <f>'2021-22 School Year'!F75</f>
        <v>*</v>
      </c>
      <c r="G23" s="114" t="str">
        <f>'2021-22 School Year'!G75</f>
        <v>*</v>
      </c>
      <c r="H23" s="114" t="str">
        <f>'2021-22 School Year'!H75</f>
        <v>*</v>
      </c>
      <c r="I23" s="114" t="str">
        <f>'2021-22 School Year'!I75</f>
        <v>*</v>
      </c>
    </row>
    <row r="24" spans="2:9" ht="12.75" customHeight="1">
      <c r="B24" s="1" t="s">
        <v>124</v>
      </c>
      <c r="C24" s="1"/>
      <c r="D24" s="3"/>
      <c r="E24" s="14">
        <f>'2021-22 School Year'!E76</f>
        <v>1.216</v>
      </c>
      <c r="F24" s="27" t="str">
        <f>'2021-22 School Year'!F76</f>
        <v>*</v>
      </c>
      <c r="G24" s="114" t="str">
        <f>'2021-22 School Year'!G76</f>
        <v>*</v>
      </c>
      <c r="H24" s="114" t="str">
        <f>'2021-22 School Year'!H76</f>
        <v>*</v>
      </c>
      <c r="I24" s="114" t="str">
        <f>'2021-22 School Year'!I76</f>
        <v>*</v>
      </c>
    </row>
    <row r="25" spans="2:9" ht="12.75" customHeight="1">
      <c r="B25" s="1" t="s">
        <v>216</v>
      </c>
      <c r="C25" s="1"/>
      <c r="D25" s="3"/>
      <c r="E25" s="14">
        <f>'2021-22 School Year'!E77</f>
        <v>0.51200000000000001</v>
      </c>
      <c r="F25" s="27" t="str">
        <f>'2021-22 School Year'!F77</f>
        <v>*</v>
      </c>
      <c r="G25" s="114" t="str">
        <f>'2021-22 School Year'!G77</f>
        <v>*</v>
      </c>
      <c r="H25" s="114" t="str">
        <f>'2021-22 School Year'!H77</f>
        <v>*</v>
      </c>
      <c r="I25" s="114" t="str">
        <f>'2021-22 School Year'!I77</f>
        <v>*</v>
      </c>
    </row>
    <row r="26" spans="2:9" ht="12.75" customHeight="1">
      <c r="B26" s="6" t="s">
        <v>9</v>
      </c>
      <c r="C26" s="6"/>
      <c r="D26" s="3"/>
      <c r="E26" s="2"/>
      <c r="F26" s="201"/>
      <c r="G26" s="199"/>
      <c r="H26" s="199"/>
      <c r="I26" s="199"/>
    </row>
    <row r="27" spans="2:9" ht="12.75" customHeight="1">
      <c r="B27" s="1"/>
      <c r="C27" s="1" t="s">
        <v>10</v>
      </c>
      <c r="D27" s="3"/>
      <c r="E27" s="14">
        <f>'2021-22 School Year'!E79</f>
        <v>0.06</v>
      </c>
      <c r="F27" s="27" t="str">
        <f>'2021-22 School Year'!F79</f>
        <v>*</v>
      </c>
      <c r="G27" s="41" t="str">
        <f>'2021-22 School Year'!G79</f>
        <v>*</v>
      </c>
      <c r="H27" s="41" t="str">
        <f>'2021-22 School Year'!H79</f>
        <v>*</v>
      </c>
      <c r="I27" s="41" t="str">
        <f>'2021-22 School Year'!I79</f>
        <v>*</v>
      </c>
    </row>
    <row r="28" spans="2:9" ht="12.75" customHeight="1">
      <c r="B28" s="1"/>
      <c r="C28" s="1" t="s">
        <v>11</v>
      </c>
      <c r="D28" s="3"/>
      <c r="E28" s="14">
        <f>'2021-22 School Year'!E80</f>
        <v>6.0000000000000001E-3</v>
      </c>
      <c r="F28" s="27" t="str">
        <f>'2021-22 School Year'!F80</f>
        <v>*</v>
      </c>
      <c r="G28" s="41" t="str">
        <f>'2021-22 School Year'!G80</f>
        <v>*</v>
      </c>
      <c r="H28" s="41" t="str">
        <f>'2021-22 School Year'!H80</f>
        <v>*</v>
      </c>
      <c r="I28" s="41" t="str">
        <f>'2021-22 School Year'!I80</f>
        <v>*</v>
      </c>
    </row>
    <row r="29" spans="2:9" ht="12.75" customHeight="1">
      <c r="B29" s="1"/>
      <c r="C29" s="1" t="s">
        <v>12</v>
      </c>
      <c r="D29" s="3"/>
      <c r="E29" s="14">
        <f>'2021-22 School Year'!E81</f>
        <v>2E-3</v>
      </c>
      <c r="F29" s="27" t="str">
        <f>'2021-22 School Year'!F81</f>
        <v>*</v>
      </c>
      <c r="G29" s="41" t="str">
        <f>'2021-22 School Year'!G81</f>
        <v>*</v>
      </c>
      <c r="H29" s="41" t="str">
        <f>'2021-22 School Year'!H81</f>
        <v>*</v>
      </c>
      <c r="I29" s="41" t="str">
        <f>'2021-22 School Year'!I81</f>
        <v>*</v>
      </c>
    </row>
    <row r="30" spans="2:9" ht="12.75" customHeight="1">
      <c r="B30" s="1" t="s">
        <v>13</v>
      </c>
      <c r="C30" s="1"/>
      <c r="D30" s="3"/>
      <c r="E30" s="4">
        <f>'2021-22 School Year'!E82</f>
        <v>0.7</v>
      </c>
      <c r="F30" s="27" t="str">
        <f>'2021-22 School Year'!F82</f>
        <v>*</v>
      </c>
      <c r="G30" s="41" t="str">
        <f>'2021-22 School Year'!G82</f>
        <v>*</v>
      </c>
      <c r="H30" s="41" t="str">
        <f>'2021-22 School Year'!H82</f>
        <v>*</v>
      </c>
      <c r="I30" s="41" t="str">
        <f>'2021-22 School Year'!I82</f>
        <v>*</v>
      </c>
    </row>
    <row r="31" spans="2:9" ht="12.75" customHeight="1">
      <c r="B31" s="1" t="s">
        <v>14</v>
      </c>
      <c r="C31" s="1"/>
      <c r="D31" s="3"/>
      <c r="E31" s="14">
        <f>'2021-22 School Year'!E83</f>
        <v>2.3250000000000002</v>
      </c>
      <c r="F31" s="27" t="str">
        <f>'2021-22 School Year'!F83</f>
        <v>*</v>
      </c>
      <c r="G31" s="41" t="str">
        <f>'2021-22 School Year'!G83</f>
        <v>*</v>
      </c>
      <c r="H31" s="41" t="str">
        <f>'2021-22 School Year'!H83</f>
        <v>*</v>
      </c>
      <c r="I31" s="41" t="str">
        <f>'2021-22 School Year'!I83</f>
        <v>*</v>
      </c>
    </row>
    <row r="32" spans="2:9" ht="12.75" customHeight="1">
      <c r="B32" s="1" t="s">
        <v>15</v>
      </c>
      <c r="C32" s="1"/>
      <c r="D32" s="3"/>
      <c r="E32" s="14">
        <f>'2021-22 School Year'!E84</f>
        <v>1.9419999999999999</v>
      </c>
      <c r="F32" s="27" t="str">
        <f>'2021-22 School Year'!F84</f>
        <v>*</v>
      </c>
      <c r="G32" s="41" t="str">
        <f>'2021-22 School Year'!G84</f>
        <v>*</v>
      </c>
      <c r="H32" s="41" t="str">
        <f>'2021-22 School Year'!H84</f>
        <v>*</v>
      </c>
      <c r="I32" s="41" t="str">
        <f>'2021-22 School Year'!I84</f>
        <v>*</v>
      </c>
    </row>
    <row r="33" spans="2:9" ht="12.75" customHeight="1">
      <c r="B33" s="1" t="s">
        <v>16</v>
      </c>
      <c r="C33" s="1"/>
      <c r="D33" s="3"/>
      <c r="E33" s="14">
        <f>'2021-22 School Year'!E85</f>
        <v>9.1999999999999998E-2</v>
      </c>
      <c r="F33" s="27" t="str">
        <f>'2021-22 School Year'!F85</f>
        <v>*</v>
      </c>
      <c r="G33" s="41" t="str">
        <f>'2021-22 School Year'!G85</f>
        <v>*</v>
      </c>
      <c r="H33" s="41" t="str">
        <f>'2021-22 School Year'!H85</f>
        <v>*</v>
      </c>
      <c r="I33" s="41" t="str">
        <f>'2021-22 School Year'!I85</f>
        <v>*</v>
      </c>
    </row>
    <row r="34" spans="2:9" ht="12.75" customHeight="1">
      <c r="B34" s="1" t="s">
        <v>41</v>
      </c>
      <c r="C34" s="1"/>
      <c r="D34" s="3"/>
      <c r="E34" s="4">
        <f>'2021-22 School Year'!E86</f>
        <v>0</v>
      </c>
      <c r="F34" s="27" t="str">
        <f>'2021-22 School Year'!F86</f>
        <v>*</v>
      </c>
      <c r="G34" s="41" t="str">
        <f>'2021-22 School Year'!G86</f>
        <v>*</v>
      </c>
      <c r="H34" s="114" t="str">
        <f>'2021-22 School Year'!H86</f>
        <v>*</v>
      </c>
      <c r="I34" s="114" t="str">
        <f>'2021-22 School Year'!I86</f>
        <v>*</v>
      </c>
    </row>
    <row r="35" spans="2:9" ht="12.75" customHeight="1">
      <c r="B35" s="13" t="s">
        <v>217</v>
      </c>
      <c r="C35" s="13"/>
      <c r="D35" s="26"/>
      <c r="E35" s="134"/>
      <c r="F35" s="17"/>
      <c r="G35" s="16"/>
      <c r="H35" s="134"/>
    </row>
    <row r="36" spans="2:9" ht="12.75" customHeight="1">
      <c r="B36" s="167"/>
      <c r="C36" s="1"/>
      <c r="D36" s="3"/>
      <c r="E36" s="12"/>
      <c r="F36" s="17"/>
      <c r="G36" s="16"/>
      <c r="H36" s="134"/>
    </row>
    <row r="37" spans="2:9" ht="12.75" customHeight="1">
      <c r="B37" s="10" t="s">
        <v>112</v>
      </c>
      <c r="C37" s="10"/>
      <c r="D37" s="3"/>
      <c r="E37" s="1"/>
      <c r="F37" s="1"/>
      <c r="H37" s="15"/>
    </row>
    <row r="38" spans="2:9" ht="12.75" customHeight="1">
      <c r="B38" s="1" t="s">
        <v>7</v>
      </c>
      <c r="C38" s="1"/>
      <c r="D38" s="3"/>
      <c r="E38" s="14">
        <v>1.88</v>
      </c>
      <c r="F38" s="27" t="s">
        <v>6</v>
      </c>
      <c r="G38" s="114" t="s">
        <v>6</v>
      </c>
      <c r="H38" s="114" t="s">
        <v>6</v>
      </c>
      <c r="I38" s="114" t="s">
        <v>6</v>
      </c>
    </row>
    <row r="39" spans="2:9" ht="12.75" customHeight="1">
      <c r="B39" s="1" t="s">
        <v>8</v>
      </c>
      <c r="C39" s="1"/>
      <c r="D39" s="3"/>
      <c r="E39" s="14">
        <v>0.52300000000000002</v>
      </c>
      <c r="F39" s="27" t="s">
        <v>6</v>
      </c>
      <c r="G39" s="114" t="s">
        <v>6</v>
      </c>
      <c r="H39" s="114" t="s">
        <v>6</v>
      </c>
      <c r="I39" s="114" t="s">
        <v>6</v>
      </c>
    </row>
    <row r="40" spans="2:9" ht="12.75" customHeight="1">
      <c r="B40" s="1" t="s">
        <v>124</v>
      </c>
      <c r="C40" s="1"/>
      <c r="D40" s="3"/>
      <c r="E40" s="25">
        <v>2.5390000000000001</v>
      </c>
      <c r="F40" s="27" t="s">
        <v>6</v>
      </c>
      <c r="G40" s="114" t="s">
        <v>6</v>
      </c>
      <c r="H40" s="114" t="s">
        <v>6</v>
      </c>
      <c r="I40" s="114" t="s">
        <v>6</v>
      </c>
    </row>
    <row r="41" spans="2:9" ht="12.75" customHeight="1">
      <c r="B41" s="6" t="s">
        <v>9</v>
      </c>
      <c r="C41" s="6"/>
      <c r="D41" s="3"/>
      <c r="E41" s="15"/>
      <c r="F41" s="129"/>
      <c r="G41" s="129"/>
      <c r="H41" s="132"/>
      <c r="I41" s="132"/>
    </row>
    <row r="42" spans="2:9" ht="12.75" customHeight="1">
      <c r="B42" s="1"/>
      <c r="C42" s="1" t="s">
        <v>10</v>
      </c>
      <c r="D42" s="3"/>
      <c r="E42" s="14">
        <v>9.6000000000000002E-2</v>
      </c>
      <c r="F42" s="27" t="s">
        <v>6</v>
      </c>
      <c r="G42" s="41" t="s">
        <v>6</v>
      </c>
      <c r="H42" s="41" t="s">
        <v>6</v>
      </c>
      <c r="I42" s="41" t="s">
        <v>6</v>
      </c>
    </row>
    <row r="43" spans="2:9" ht="12.75" customHeight="1">
      <c r="B43" s="1"/>
      <c r="C43" s="1" t="s">
        <v>11</v>
      </c>
      <c r="D43" s="3"/>
      <c r="E43" s="14">
        <v>1.4999999999999999E-2</v>
      </c>
      <c r="F43" s="27" t="s">
        <v>6</v>
      </c>
      <c r="G43" s="41" t="s">
        <v>6</v>
      </c>
      <c r="H43" s="41" t="s">
        <v>6</v>
      </c>
      <c r="I43" s="41" t="s">
        <v>6</v>
      </c>
    </row>
    <row r="44" spans="2:9" ht="12.75" customHeight="1">
      <c r="B44" s="1"/>
      <c r="C44" s="1" t="s">
        <v>12</v>
      </c>
      <c r="D44" s="3"/>
      <c r="E44" s="14">
        <v>7.0000000000000001E-3</v>
      </c>
      <c r="F44" s="27" t="s">
        <v>6</v>
      </c>
      <c r="G44" s="41" t="s">
        <v>6</v>
      </c>
      <c r="H44" s="41" t="s">
        <v>6</v>
      </c>
      <c r="I44" s="41" t="s">
        <v>6</v>
      </c>
    </row>
    <row r="45" spans="2:9" ht="12.75" customHeight="1">
      <c r="B45" s="1" t="s">
        <v>13</v>
      </c>
      <c r="C45" s="1"/>
      <c r="D45" s="3"/>
      <c r="E45" s="14">
        <v>0.65200000000000002</v>
      </c>
      <c r="F45" s="27" t="s">
        <v>6</v>
      </c>
      <c r="G45" s="41" t="s">
        <v>6</v>
      </c>
      <c r="H45" s="41" t="s">
        <v>6</v>
      </c>
      <c r="I45" s="41" t="s">
        <v>6</v>
      </c>
    </row>
    <row r="46" spans="2:9" ht="12.75" customHeight="1">
      <c r="B46" s="1" t="s">
        <v>14</v>
      </c>
      <c r="C46" s="1"/>
      <c r="D46" s="3"/>
      <c r="E46" s="14">
        <v>3.2690000000000001</v>
      </c>
      <c r="F46" s="27" t="s">
        <v>6</v>
      </c>
      <c r="G46" s="41" t="s">
        <v>6</v>
      </c>
      <c r="H46" s="41" t="s">
        <v>6</v>
      </c>
      <c r="I46" s="41" t="s">
        <v>6</v>
      </c>
    </row>
    <row r="47" spans="2:9" ht="12.75" customHeight="1">
      <c r="B47" s="1" t="s">
        <v>15</v>
      </c>
      <c r="C47" s="1"/>
      <c r="D47" s="3"/>
      <c r="E47" s="14">
        <v>2.9649999999999999</v>
      </c>
      <c r="F47" s="27" t="s">
        <v>6</v>
      </c>
      <c r="G47" s="41" t="s">
        <v>6</v>
      </c>
      <c r="H47" s="41" t="s">
        <v>6</v>
      </c>
      <c r="I47" s="41" t="s">
        <v>6</v>
      </c>
    </row>
    <row r="48" spans="2:9" ht="12.75" customHeight="1">
      <c r="B48" s="1" t="s">
        <v>16</v>
      </c>
      <c r="C48" s="1"/>
      <c r="D48" s="3"/>
      <c r="E48" s="14">
        <v>0.14099999999999999</v>
      </c>
      <c r="F48" s="27" t="s">
        <v>6</v>
      </c>
      <c r="G48" s="41" t="s">
        <v>6</v>
      </c>
      <c r="H48" s="41" t="s">
        <v>6</v>
      </c>
      <c r="I48" s="41" t="s">
        <v>6</v>
      </c>
    </row>
    <row r="49" spans="2:9" ht="12.75" customHeight="1">
      <c r="B49" s="1" t="s">
        <v>41</v>
      </c>
      <c r="C49" s="1"/>
      <c r="D49" s="1"/>
      <c r="E49" s="4">
        <v>0</v>
      </c>
      <c r="F49" s="27" t="s">
        <v>6</v>
      </c>
      <c r="G49" s="41" t="s">
        <v>6</v>
      </c>
      <c r="H49" s="114" t="s">
        <v>6</v>
      </c>
      <c r="I49" s="114" t="s">
        <v>6</v>
      </c>
    </row>
    <row r="50" spans="2:9" ht="15.75">
      <c r="B50" s="30"/>
      <c r="C50" s="16"/>
      <c r="D50" s="16"/>
      <c r="E50" s="13"/>
      <c r="F50" s="16"/>
      <c r="G50" s="16"/>
      <c r="H50" s="16"/>
    </row>
    <row r="51" spans="2:9">
      <c r="B51" s="16"/>
      <c r="C51" s="16"/>
      <c r="D51" s="16"/>
      <c r="E51" s="16"/>
      <c r="F51" s="16"/>
      <c r="G51" s="16"/>
      <c r="H51" s="16"/>
    </row>
    <row r="54" spans="2:9">
      <c r="B54" s="20"/>
      <c r="C54" s="20"/>
      <c r="D54" s="20"/>
      <c r="E54" s="20"/>
    </row>
    <row r="55" spans="2:9">
      <c r="B55" s="20"/>
      <c r="C55" s="20"/>
      <c r="D55" s="20"/>
      <c r="E55" s="20"/>
    </row>
    <row r="56" spans="2:9">
      <c r="B56" s="20"/>
      <c r="C56" s="20"/>
      <c r="D56" s="20"/>
      <c r="E56" s="20"/>
    </row>
    <row r="57" spans="2:9">
      <c r="B57" s="20"/>
      <c r="C57" s="20"/>
      <c r="D57" s="20"/>
      <c r="E57" s="20"/>
    </row>
    <row r="58" spans="2:9">
      <c r="B58" s="20"/>
      <c r="C58" s="20"/>
      <c r="D58" s="20"/>
      <c r="E58" s="20"/>
    </row>
    <row r="59" spans="2:9">
      <c r="B59" s="20"/>
      <c r="C59" s="20"/>
      <c r="D59" s="20"/>
      <c r="E59" s="20"/>
    </row>
    <row r="60" spans="2:9">
      <c r="B60" s="20"/>
      <c r="C60" s="20"/>
      <c r="D60" s="20"/>
      <c r="E60" s="20"/>
    </row>
    <row r="61" spans="2:9">
      <c r="B61" s="20"/>
      <c r="C61" s="20"/>
      <c r="D61" s="20"/>
      <c r="E61" s="20"/>
    </row>
    <row r="62" spans="2:9">
      <c r="B62" s="20"/>
      <c r="C62" s="20"/>
      <c r="D62" s="20"/>
      <c r="E62" s="20"/>
    </row>
    <row r="63" spans="2:9">
      <c r="B63" s="20"/>
      <c r="C63" s="20"/>
      <c r="D63" s="20"/>
      <c r="E63" s="20"/>
    </row>
    <row r="64" spans="2:9">
      <c r="B64" s="20"/>
      <c r="C64" s="20"/>
      <c r="D64" s="20"/>
      <c r="E64" s="20"/>
    </row>
    <row r="65" spans="2:5">
      <c r="B65" s="20"/>
      <c r="C65" s="20"/>
      <c r="D65" s="20"/>
      <c r="E65" s="20"/>
    </row>
    <row r="66" spans="2:5">
      <c r="B66" s="20"/>
      <c r="C66" s="20"/>
      <c r="D66" s="20"/>
      <c r="E66" s="20"/>
    </row>
    <row r="67" spans="2:5">
      <c r="B67" s="20"/>
      <c r="C67" s="20"/>
      <c r="D67" s="20"/>
      <c r="E67" s="20"/>
    </row>
    <row r="68" spans="2:5">
      <c r="B68" s="20"/>
      <c r="C68" s="20"/>
      <c r="D68" s="20"/>
      <c r="E68" s="20"/>
    </row>
    <row r="69" spans="2:5">
      <c r="B69" s="20"/>
      <c r="C69" s="20"/>
      <c r="D69" s="20"/>
      <c r="E69" s="20"/>
    </row>
    <row r="70" spans="2:5">
      <c r="B70" s="20"/>
      <c r="C70" s="20"/>
      <c r="D70" s="20"/>
      <c r="E70" s="20"/>
    </row>
    <row r="71" spans="2:5">
      <c r="B71" s="20"/>
      <c r="C71" s="20"/>
      <c r="D71" s="20"/>
      <c r="E71" s="20"/>
    </row>
    <row r="72" spans="2:5">
      <c r="B72" s="20"/>
      <c r="C72" s="20"/>
      <c r="D72" s="20"/>
      <c r="E72" s="20"/>
    </row>
    <row r="73" spans="2:5">
      <c r="B73" s="20"/>
      <c r="C73" s="20"/>
      <c r="D73" s="20"/>
      <c r="E73" s="20"/>
    </row>
    <row r="74" spans="2:5">
      <c r="B74" s="20"/>
      <c r="C74" s="20"/>
      <c r="D74" s="20"/>
      <c r="E74" s="20"/>
    </row>
    <row r="75" spans="2:5">
      <c r="B75" s="20"/>
      <c r="C75" s="20"/>
      <c r="D75" s="20"/>
      <c r="E75" s="20"/>
    </row>
    <row r="76" spans="2:5">
      <c r="B76" s="20"/>
      <c r="C76" s="20"/>
      <c r="D76" s="20"/>
      <c r="E76" s="20"/>
    </row>
    <row r="77" spans="2:5">
      <c r="B77" s="20"/>
      <c r="C77" s="20"/>
      <c r="D77" s="20"/>
      <c r="E77" s="20"/>
    </row>
    <row r="78" spans="2:5">
      <c r="B78" s="20"/>
      <c r="C78" s="20"/>
      <c r="D78" s="20"/>
      <c r="E78" s="20"/>
    </row>
    <row r="79" spans="2:5">
      <c r="B79" s="20"/>
      <c r="C79" s="20"/>
      <c r="D79" s="20"/>
      <c r="E79" s="20"/>
    </row>
    <row r="80" spans="2:5">
      <c r="B80" s="20"/>
      <c r="C80" s="20"/>
      <c r="D80" s="20"/>
      <c r="E80" s="20"/>
    </row>
    <row r="81" spans="2:5">
      <c r="B81" s="20"/>
      <c r="C81" s="20"/>
      <c r="D81" s="20"/>
      <c r="E81" s="20"/>
    </row>
    <row r="82" spans="2:5">
      <c r="B82" s="20"/>
      <c r="C82" s="20"/>
      <c r="D82" s="20"/>
      <c r="E82" s="20"/>
    </row>
    <row r="83" spans="2:5">
      <c r="B83" s="20"/>
      <c r="C83" s="20"/>
      <c r="D83" s="20"/>
      <c r="E83" s="20"/>
    </row>
    <row r="84" spans="2:5">
      <c r="B84" s="20"/>
      <c r="C84" s="20"/>
      <c r="D84" s="20"/>
      <c r="E84" s="20"/>
    </row>
    <row r="85" spans="2:5">
      <c r="B85" s="20"/>
      <c r="C85" s="20"/>
      <c r="D85" s="20"/>
      <c r="E85" s="20"/>
    </row>
    <row r="86" spans="2:5">
      <c r="B86" s="20"/>
      <c r="C86" s="20"/>
      <c r="D86" s="20"/>
      <c r="E86" s="20"/>
    </row>
    <row r="87" spans="2:5">
      <c r="B87" s="20"/>
      <c r="C87" s="20"/>
      <c r="D87" s="20"/>
      <c r="E87" s="20"/>
    </row>
    <row r="88" spans="2:5">
      <c r="B88" s="20"/>
      <c r="C88" s="20"/>
      <c r="D88" s="20"/>
      <c r="E88" s="20"/>
    </row>
    <row r="89" spans="2:5">
      <c r="B89" s="20"/>
      <c r="C89" s="20"/>
      <c r="D89" s="20"/>
      <c r="E89" s="20"/>
    </row>
    <row r="90" spans="2:5">
      <c r="B90" s="20"/>
      <c r="C90" s="20"/>
      <c r="D90" s="20"/>
      <c r="E90" s="20"/>
    </row>
    <row r="91" spans="2:5">
      <c r="B91" s="20"/>
      <c r="C91" s="20"/>
      <c r="D91" s="20"/>
      <c r="E91" s="20"/>
    </row>
    <row r="92" spans="2:5">
      <c r="B92" s="20"/>
      <c r="C92" s="20"/>
      <c r="D92" s="20"/>
      <c r="E92" s="20"/>
    </row>
    <row r="93" spans="2:5">
      <c r="B93" s="20"/>
      <c r="C93" s="20"/>
      <c r="D93" s="20"/>
      <c r="E93" s="20"/>
    </row>
    <row r="94" spans="2:5">
      <c r="B94" s="20"/>
      <c r="C94" s="20"/>
      <c r="D94" s="20"/>
      <c r="E94" s="20"/>
    </row>
    <row r="95" spans="2:5">
      <c r="B95" s="20"/>
      <c r="C95" s="20"/>
      <c r="D95" s="20"/>
      <c r="E95" s="20"/>
    </row>
    <row r="96" spans="2:5">
      <c r="B96" s="20"/>
      <c r="C96" s="20"/>
      <c r="D96" s="20"/>
      <c r="E96" s="20"/>
    </row>
    <row r="97" spans="1:5">
      <c r="B97" s="20"/>
      <c r="C97" s="20"/>
      <c r="D97" s="20"/>
      <c r="E97" s="20"/>
    </row>
    <row r="98" spans="1:5">
      <c r="B98" s="20"/>
      <c r="C98" s="20"/>
      <c r="D98" s="20"/>
      <c r="E98" s="20"/>
    </row>
    <row r="99" spans="1:5">
      <c r="B99" s="20"/>
      <c r="C99" s="20"/>
      <c r="D99" s="20"/>
      <c r="E99" s="20"/>
    </row>
    <row r="100" spans="1:5">
      <c r="B100" s="20"/>
      <c r="C100" s="20"/>
      <c r="D100" s="20"/>
      <c r="E100" s="20"/>
    </row>
    <row r="101" spans="1:5">
      <c r="A101" s="19"/>
      <c r="B101" s="22"/>
      <c r="C101" s="22"/>
      <c r="D101" s="20"/>
      <c r="E101" s="20"/>
    </row>
    <row r="102" spans="1:5" ht="15.75" customHeight="1">
      <c r="B102" s="20"/>
      <c r="C102" s="20"/>
      <c r="D102" s="20"/>
      <c r="E102" s="20"/>
    </row>
    <row r="103" spans="1:5">
      <c r="B103" s="20"/>
      <c r="C103" s="20"/>
      <c r="D103" s="20"/>
      <c r="E103" s="20"/>
    </row>
    <row r="104" spans="1:5">
      <c r="B104" s="20"/>
      <c r="C104" s="20"/>
      <c r="D104" s="20"/>
      <c r="E104" s="20"/>
    </row>
    <row r="105" spans="1:5">
      <c r="B105" s="20"/>
      <c r="C105" s="20"/>
      <c r="D105" s="20"/>
      <c r="E105" s="20"/>
    </row>
    <row r="106" spans="1:5">
      <c r="B106" s="20"/>
      <c r="C106" s="20"/>
      <c r="D106" s="20"/>
      <c r="E106" s="20"/>
    </row>
    <row r="107" spans="1:5">
      <c r="B107" s="20"/>
      <c r="C107" s="20"/>
      <c r="D107" s="20"/>
      <c r="E107" s="20"/>
    </row>
    <row r="108" spans="1:5">
      <c r="B108" s="20"/>
      <c r="C108" s="20"/>
      <c r="D108" s="20"/>
      <c r="E108" s="20"/>
    </row>
    <row r="109" spans="1:5">
      <c r="B109" s="20"/>
      <c r="C109" s="20"/>
      <c r="D109" s="20"/>
      <c r="E109" s="20"/>
    </row>
    <row r="110" spans="1:5">
      <c r="B110" s="20"/>
      <c r="C110" s="20"/>
      <c r="D110" s="20"/>
      <c r="E110" s="20"/>
    </row>
    <row r="111" spans="1:5">
      <c r="B111" s="20"/>
      <c r="C111" s="20"/>
      <c r="D111" s="20"/>
      <c r="E111" s="20"/>
    </row>
    <row r="112" spans="1:5">
      <c r="B112" s="20"/>
      <c r="C112" s="20"/>
      <c r="D112" s="20"/>
      <c r="E112" s="20"/>
    </row>
    <row r="113" spans="2:5">
      <c r="B113" s="20"/>
      <c r="C113" s="20"/>
      <c r="D113" s="20"/>
      <c r="E113" s="20"/>
    </row>
    <row r="114" spans="2:5">
      <c r="B114" s="20"/>
      <c r="C114" s="20"/>
      <c r="D114" s="20"/>
      <c r="E114" s="20"/>
    </row>
    <row r="115" spans="2:5">
      <c r="B115" s="20"/>
      <c r="C115" s="20"/>
      <c r="D115" s="20"/>
      <c r="E115" s="20"/>
    </row>
    <row r="116" spans="2:5">
      <c r="B116" s="20"/>
      <c r="C116" s="20"/>
      <c r="D116" s="20"/>
      <c r="E116" s="20"/>
    </row>
    <row r="117" spans="2:5">
      <c r="B117" s="20"/>
      <c r="C117" s="20"/>
      <c r="D117" s="20"/>
      <c r="E117" s="20"/>
    </row>
    <row r="118" spans="2:5">
      <c r="B118" s="20"/>
      <c r="C118" s="20"/>
      <c r="D118" s="20"/>
      <c r="E118" s="20"/>
    </row>
    <row r="119" spans="2:5">
      <c r="B119" s="20"/>
      <c r="C119" s="20"/>
      <c r="D119" s="20"/>
      <c r="E119" s="20"/>
    </row>
    <row r="120" spans="2:5">
      <c r="B120" s="20"/>
      <c r="C120" s="20"/>
      <c r="D120" s="20"/>
      <c r="E120" s="20"/>
    </row>
    <row r="121" spans="2:5">
      <c r="B121" s="20"/>
      <c r="C121" s="20"/>
      <c r="D121" s="20"/>
      <c r="E121" s="20"/>
    </row>
    <row r="122" spans="2:5">
      <c r="B122" s="20"/>
      <c r="C122" s="20"/>
      <c r="D122" s="20"/>
      <c r="E122" s="20"/>
    </row>
    <row r="123" spans="2:5">
      <c r="B123" s="20"/>
      <c r="C123" s="20"/>
      <c r="D123" s="20"/>
      <c r="E123" s="20"/>
    </row>
    <row r="124" spans="2:5">
      <c r="B124" s="20"/>
      <c r="C124" s="20"/>
      <c r="D124" s="20"/>
      <c r="E124" s="20"/>
    </row>
    <row r="125" spans="2:5">
      <c r="B125" s="20"/>
      <c r="C125" s="20"/>
      <c r="D125" s="20"/>
      <c r="E125" s="20"/>
    </row>
    <row r="126" spans="2:5">
      <c r="B126" s="20"/>
      <c r="C126" s="20"/>
      <c r="D126" s="20"/>
      <c r="E126" s="20"/>
    </row>
    <row r="127" spans="2:5">
      <c r="B127" s="20"/>
      <c r="C127" s="20"/>
      <c r="D127" s="20"/>
      <c r="E127" s="20"/>
    </row>
    <row r="128" spans="2:5">
      <c r="B128" s="20"/>
      <c r="C128" s="20"/>
      <c r="D128" s="20"/>
      <c r="E128" s="20"/>
    </row>
    <row r="129" spans="2:5">
      <c r="B129" s="20"/>
      <c r="C129" s="20"/>
      <c r="D129" s="20"/>
      <c r="E129" s="20"/>
    </row>
    <row r="130" spans="2:5">
      <c r="B130" s="20"/>
      <c r="C130" s="20"/>
      <c r="D130" s="20"/>
      <c r="E130" s="20"/>
    </row>
    <row r="131" spans="2:5">
      <c r="B131" s="20"/>
      <c r="C131" s="20"/>
      <c r="D131" s="20"/>
      <c r="E131" s="20"/>
    </row>
    <row r="132" spans="2:5">
      <c r="B132" s="20"/>
      <c r="C132" s="20"/>
      <c r="D132" s="20"/>
      <c r="E132" s="20"/>
    </row>
    <row r="133" spans="2:5">
      <c r="B133" s="20"/>
      <c r="C133" s="20"/>
      <c r="D133" s="20"/>
      <c r="E133" s="20"/>
    </row>
    <row r="134" spans="2:5">
      <c r="B134" s="20"/>
      <c r="C134" s="20"/>
      <c r="D134" s="20"/>
      <c r="E134" s="20"/>
    </row>
    <row r="135" spans="2:5">
      <c r="B135" s="20"/>
      <c r="C135" s="20"/>
      <c r="D135" s="20"/>
      <c r="E135" s="20"/>
    </row>
    <row r="136" spans="2:5">
      <c r="B136" s="20"/>
      <c r="C136" s="20"/>
      <c r="D136" s="20"/>
      <c r="E136" s="20"/>
    </row>
    <row r="137" spans="2:5">
      <c r="B137" s="20"/>
      <c r="C137" s="20"/>
      <c r="D137" s="20"/>
      <c r="E137" s="20"/>
    </row>
    <row r="138" spans="2:5">
      <c r="B138" s="23"/>
      <c r="C138" s="20"/>
      <c r="D138" s="20"/>
      <c r="E138" s="20"/>
    </row>
    <row r="139" spans="2:5">
      <c r="B139" s="20"/>
      <c r="C139" s="20"/>
      <c r="D139" s="20"/>
      <c r="E139" s="20"/>
    </row>
    <row r="140" spans="2:5">
      <c r="B140" s="20"/>
      <c r="C140" s="20"/>
      <c r="D140" s="20"/>
      <c r="E140" s="20"/>
    </row>
    <row r="141" spans="2:5">
      <c r="B141" s="20"/>
      <c r="C141" s="20"/>
      <c r="D141" s="20"/>
      <c r="E141" s="20"/>
    </row>
    <row r="142" spans="2:5">
      <c r="B142" s="20"/>
      <c r="C142" s="20"/>
      <c r="D142" s="20"/>
      <c r="E142" s="20"/>
    </row>
    <row r="143" spans="2:5">
      <c r="B143" s="20"/>
      <c r="C143" s="20"/>
      <c r="D143" s="20"/>
      <c r="E143" s="20"/>
    </row>
    <row r="144" spans="2:5">
      <c r="B144" s="20"/>
      <c r="C144" s="20"/>
      <c r="D144" s="20"/>
      <c r="E144" s="20"/>
    </row>
    <row r="145" spans="2:5">
      <c r="B145" s="20"/>
      <c r="C145" s="20"/>
      <c r="D145" s="20"/>
      <c r="E145" s="20"/>
    </row>
    <row r="146" spans="2:5">
      <c r="B146" s="20"/>
      <c r="C146" s="20"/>
      <c r="D146" s="20"/>
      <c r="E146" s="20"/>
    </row>
    <row r="147" spans="2:5">
      <c r="B147" s="20"/>
      <c r="C147" s="20"/>
      <c r="D147" s="20"/>
      <c r="E147" s="20"/>
    </row>
    <row r="148" spans="2:5">
      <c r="B148" s="20"/>
      <c r="C148" s="20"/>
      <c r="D148" s="20"/>
      <c r="E148" s="20"/>
    </row>
    <row r="149" spans="2:5">
      <c r="B149" s="20"/>
      <c r="C149" s="20"/>
      <c r="D149" s="20"/>
      <c r="E149" s="20"/>
    </row>
    <row r="150" spans="2:5">
      <c r="B150" s="20"/>
      <c r="C150" s="20"/>
      <c r="D150" s="20"/>
      <c r="E150" s="20"/>
    </row>
    <row r="151" spans="2:5">
      <c r="B151" s="20"/>
      <c r="C151" s="20"/>
      <c r="D151" s="20"/>
      <c r="E151" s="20"/>
    </row>
    <row r="152" spans="2:5">
      <c r="B152" s="20"/>
      <c r="C152" s="20"/>
      <c r="D152" s="20"/>
      <c r="E152" s="20"/>
    </row>
    <row r="153" spans="2:5">
      <c r="B153" s="20"/>
      <c r="C153" s="20"/>
      <c r="D153" s="20"/>
      <c r="E153" s="20"/>
    </row>
    <row r="154" spans="2:5">
      <c r="B154" s="20"/>
      <c r="C154" s="20"/>
      <c r="D154" s="20"/>
      <c r="E154" s="20"/>
    </row>
    <row r="155" spans="2:5">
      <c r="B155" s="20"/>
      <c r="C155" s="20"/>
      <c r="D155" s="20"/>
      <c r="E155" s="20"/>
    </row>
    <row r="156" spans="2:5">
      <c r="B156" s="20"/>
      <c r="C156" s="20"/>
      <c r="D156" s="20"/>
      <c r="E156" s="20"/>
    </row>
    <row r="157" spans="2:5">
      <c r="B157" s="20"/>
      <c r="C157" s="20"/>
      <c r="D157" s="20"/>
      <c r="E157" s="20"/>
    </row>
    <row r="158" spans="2:5">
      <c r="B158" s="20"/>
      <c r="C158" s="20"/>
      <c r="D158" s="20"/>
      <c r="E158" s="20"/>
    </row>
    <row r="159" spans="2:5">
      <c r="B159" s="20"/>
      <c r="C159" s="20"/>
      <c r="D159" s="20"/>
      <c r="E159" s="20"/>
    </row>
    <row r="160" spans="2:5">
      <c r="B160" s="20"/>
      <c r="C160" s="20"/>
      <c r="D160" s="20"/>
      <c r="E160" s="20"/>
    </row>
    <row r="161" spans="2:5">
      <c r="B161" s="20"/>
      <c r="C161" s="20"/>
      <c r="D161" s="20"/>
      <c r="E161" s="20"/>
    </row>
    <row r="162" spans="2:5">
      <c r="B162" s="20"/>
      <c r="C162" s="20"/>
      <c r="D162" s="20"/>
      <c r="E162" s="20"/>
    </row>
    <row r="163" spans="2:5">
      <c r="B163" s="20"/>
      <c r="C163" s="20"/>
      <c r="D163" s="20"/>
      <c r="E163" s="20"/>
    </row>
    <row r="164" spans="2:5">
      <c r="B164" s="20"/>
      <c r="C164" s="20"/>
      <c r="D164" s="20"/>
      <c r="E164" s="20"/>
    </row>
    <row r="165" spans="2:5">
      <c r="B165" s="20"/>
      <c r="C165" s="20"/>
      <c r="D165" s="20"/>
      <c r="E165" s="20"/>
    </row>
    <row r="166" spans="2:5">
      <c r="B166" s="20"/>
      <c r="C166" s="20"/>
      <c r="D166" s="20"/>
      <c r="E166" s="20"/>
    </row>
    <row r="167" spans="2:5">
      <c r="B167" s="20"/>
      <c r="C167" s="20"/>
      <c r="D167" s="20"/>
      <c r="E167" s="20"/>
    </row>
    <row r="168" spans="2:5">
      <c r="B168" s="20"/>
      <c r="C168" s="20"/>
      <c r="D168" s="20"/>
      <c r="E168" s="20"/>
    </row>
    <row r="169" spans="2:5">
      <c r="B169" s="20"/>
      <c r="C169" s="20"/>
      <c r="D169" s="20"/>
      <c r="E169" s="20"/>
    </row>
    <row r="170" spans="2:5">
      <c r="B170" s="20"/>
      <c r="C170" s="20"/>
      <c r="D170" s="20"/>
      <c r="E170" s="20"/>
    </row>
    <row r="171" spans="2:5">
      <c r="B171" s="20"/>
      <c r="C171" s="20"/>
      <c r="D171" s="20"/>
      <c r="E171" s="20"/>
    </row>
    <row r="172" spans="2:5">
      <c r="B172" s="20"/>
      <c r="C172" s="20"/>
      <c r="D172" s="20"/>
      <c r="E172" s="20"/>
    </row>
    <row r="173" spans="2:5">
      <c r="B173" s="20"/>
      <c r="C173" s="20"/>
      <c r="D173" s="20"/>
      <c r="E173" s="20"/>
    </row>
    <row r="174" spans="2:5">
      <c r="B174" s="20"/>
      <c r="C174" s="20"/>
      <c r="D174" s="20"/>
      <c r="E174" s="20"/>
    </row>
    <row r="175" spans="2:5">
      <c r="B175" s="20"/>
      <c r="C175" s="20"/>
      <c r="D175" s="20"/>
      <c r="E175" s="20"/>
    </row>
    <row r="176" spans="2:5">
      <c r="B176" s="20"/>
      <c r="C176" s="20"/>
      <c r="D176" s="20"/>
      <c r="E176" s="20"/>
    </row>
    <row r="177" spans="2:5">
      <c r="B177" s="20"/>
      <c r="C177" s="20"/>
      <c r="D177" s="20"/>
      <c r="E177" s="20"/>
    </row>
    <row r="178" spans="2:5">
      <c r="B178" s="20"/>
      <c r="C178" s="20"/>
      <c r="D178" s="20"/>
      <c r="E178" s="20"/>
    </row>
    <row r="179" spans="2:5">
      <c r="B179" s="20"/>
      <c r="C179" s="20"/>
      <c r="D179" s="20"/>
      <c r="E179" s="20"/>
    </row>
    <row r="180" spans="2:5">
      <c r="B180" s="20"/>
      <c r="C180" s="20"/>
      <c r="D180" s="20"/>
      <c r="E180" s="20"/>
    </row>
    <row r="181" spans="2:5">
      <c r="B181" s="20"/>
      <c r="C181" s="20"/>
      <c r="D181" s="20"/>
      <c r="E181" s="20"/>
    </row>
    <row r="182" spans="2:5">
      <c r="B182" s="20"/>
      <c r="C182" s="20"/>
      <c r="D182" s="20"/>
      <c r="E182" s="20"/>
    </row>
    <row r="183" spans="2:5">
      <c r="B183" s="20"/>
      <c r="C183" s="20"/>
      <c r="D183" s="20"/>
      <c r="E183" s="20"/>
    </row>
    <row r="184" spans="2:5">
      <c r="B184" s="20"/>
      <c r="C184" s="20"/>
      <c r="D184" s="20"/>
      <c r="E184" s="20"/>
    </row>
    <row r="185" spans="2:5">
      <c r="B185" s="20"/>
      <c r="C185" s="20"/>
      <c r="D185" s="20"/>
      <c r="E185" s="20"/>
    </row>
    <row r="186" spans="2:5">
      <c r="B186" s="20"/>
      <c r="C186" s="20"/>
      <c r="D186" s="20"/>
      <c r="E186" s="20"/>
    </row>
    <row r="187" spans="2:5">
      <c r="B187" s="20"/>
      <c r="C187" s="20"/>
      <c r="D187" s="20"/>
      <c r="E187" s="20"/>
    </row>
    <row r="188" spans="2:5">
      <c r="B188" s="20"/>
      <c r="C188" s="20"/>
      <c r="D188" s="20"/>
      <c r="E188" s="20"/>
    </row>
    <row r="189" spans="2:5">
      <c r="B189" s="20"/>
      <c r="C189" s="20"/>
      <c r="D189" s="20"/>
      <c r="E189" s="20"/>
    </row>
    <row r="190" spans="2:5">
      <c r="B190" s="20"/>
      <c r="C190" s="20"/>
      <c r="D190" s="20"/>
      <c r="E190" s="20"/>
    </row>
    <row r="191" spans="2:5">
      <c r="B191" s="20"/>
      <c r="C191" s="20"/>
      <c r="D191" s="20"/>
      <c r="E191" s="20"/>
    </row>
    <row r="192" spans="2:5">
      <c r="B192" s="20"/>
      <c r="C192" s="20"/>
      <c r="D192" s="20"/>
      <c r="E192" s="20"/>
    </row>
    <row r="193" spans="2:5">
      <c r="B193" s="20"/>
      <c r="C193" s="20"/>
      <c r="D193" s="20"/>
      <c r="E193" s="20"/>
    </row>
    <row r="194" spans="2:5">
      <c r="B194" s="20"/>
      <c r="C194" s="20"/>
      <c r="D194" s="20"/>
      <c r="E194" s="20"/>
    </row>
    <row r="195" spans="2:5">
      <c r="B195" s="20"/>
      <c r="C195" s="20"/>
      <c r="D195" s="20"/>
      <c r="E195" s="20"/>
    </row>
    <row r="196" spans="2:5">
      <c r="B196" s="20"/>
      <c r="C196" s="20"/>
      <c r="D196" s="20"/>
      <c r="E196" s="20"/>
    </row>
    <row r="197" spans="2:5">
      <c r="B197" s="20"/>
      <c r="C197" s="20"/>
      <c r="D197" s="20"/>
      <c r="E197" s="20"/>
    </row>
    <row r="198" spans="2:5">
      <c r="B198" s="20"/>
      <c r="C198" s="20"/>
      <c r="D198" s="20"/>
      <c r="E198" s="20"/>
    </row>
    <row r="199" spans="2:5">
      <c r="B199" s="20"/>
      <c r="C199" s="20"/>
      <c r="D199" s="20"/>
      <c r="E199" s="20"/>
    </row>
    <row r="200" spans="2:5">
      <c r="B200" s="20"/>
      <c r="C200" s="20"/>
      <c r="D200" s="20"/>
      <c r="E200" s="20"/>
    </row>
    <row r="201" spans="2:5">
      <c r="B201" s="20"/>
      <c r="C201" s="20"/>
      <c r="D201" s="20"/>
      <c r="E201" s="20"/>
    </row>
    <row r="202" spans="2:5">
      <c r="B202" s="20"/>
      <c r="C202" s="20"/>
      <c r="D202" s="20"/>
      <c r="E202" s="20"/>
    </row>
    <row r="203" spans="2:5">
      <c r="B203" s="20"/>
      <c r="C203" s="20"/>
      <c r="D203" s="20"/>
      <c r="E203" s="20"/>
    </row>
    <row r="204" spans="2:5">
      <c r="B204" s="20"/>
      <c r="C204" s="20"/>
      <c r="D204" s="20"/>
      <c r="E204" s="20"/>
    </row>
    <row r="205" spans="2:5">
      <c r="B205" s="20"/>
      <c r="C205" s="20"/>
      <c r="D205" s="20"/>
      <c r="E205" s="20"/>
    </row>
    <row r="206" spans="2:5">
      <c r="B206" s="20"/>
      <c r="C206" s="20"/>
      <c r="D206" s="20"/>
      <c r="E206" s="20"/>
    </row>
    <row r="207" spans="2:5">
      <c r="B207" s="20"/>
      <c r="C207" s="20"/>
      <c r="D207" s="20"/>
      <c r="E207" s="20"/>
    </row>
    <row r="208" spans="2:5">
      <c r="B208" s="20"/>
      <c r="C208" s="20"/>
      <c r="D208" s="20"/>
      <c r="E208" s="20"/>
    </row>
    <row r="209" spans="2:5">
      <c r="B209" s="20"/>
      <c r="C209" s="20"/>
      <c r="D209" s="20"/>
      <c r="E209" s="20"/>
    </row>
    <row r="210" spans="2:5">
      <c r="B210" s="20"/>
      <c r="C210" s="20"/>
      <c r="D210" s="20"/>
      <c r="E210" s="20"/>
    </row>
    <row r="211" spans="2:5">
      <c r="B211" s="20"/>
      <c r="C211" s="20"/>
      <c r="D211" s="20"/>
      <c r="E211" s="20"/>
    </row>
    <row r="212" spans="2:5">
      <c r="B212" s="20"/>
      <c r="C212" s="20"/>
      <c r="D212" s="20"/>
      <c r="E212" s="20"/>
    </row>
    <row r="213" spans="2:5">
      <c r="B213" s="20"/>
      <c r="C213" s="20"/>
      <c r="D213" s="20"/>
      <c r="E213" s="20"/>
    </row>
    <row r="214" spans="2:5">
      <c r="B214" s="20"/>
      <c r="C214" s="20"/>
      <c r="D214" s="20"/>
      <c r="E214" s="20"/>
    </row>
    <row r="215" spans="2:5">
      <c r="B215" s="20"/>
      <c r="C215" s="20"/>
      <c r="D215" s="20"/>
      <c r="E215" s="20"/>
    </row>
    <row r="216" spans="2:5">
      <c r="B216" s="20"/>
      <c r="C216" s="20"/>
      <c r="D216" s="20"/>
      <c r="E216" s="20"/>
    </row>
    <row r="217" spans="2:5">
      <c r="B217" s="20"/>
      <c r="C217" s="20"/>
      <c r="D217" s="20"/>
      <c r="E217" s="20"/>
    </row>
    <row r="218" spans="2:5">
      <c r="B218" s="20"/>
      <c r="C218" s="20"/>
      <c r="D218" s="20"/>
      <c r="E218" s="20"/>
    </row>
    <row r="219" spans="2:5">
      <c r="B219" s="20"/>
      <c r="C219" s="20"/>
      <c r="D219" s="20"/>
      <c r="E219" s="20"/>
    </row>
    <row r="220" spans="2:5">
      <c r="B220" s="20"/>
      <c r="C220" s="20"/>
      <c r="D220" s="20"/>
      <c r="E220" s="20"/>
    </row>
    <row r="221" spans="2:5">
      <c r="B221" s="20"/>
      <c r="C221" s="20"/>
      <c r="D221" s="20"/>
      <c r="E221" s="20"/>
    </row>
    <row r="222" spans="2:5">
      <c r="B222" s="20"/>
      <c r="C222" s="20"/>
      <c r="D222" s="20"/>
      <c r="E222" s="20"/>
    </row>
    <row r="223" spans="2:5">
      <c r="B223" s="20"/>
      <c r="C223" s="20"/>
      <c r="D223" s="20"/>
      <c r="E223" s="20"/>
    </row>
    <row r="224" spans="2:5">
      <c r="B224" s="20"/>
      <c r="C224" s="20"/>
      <c r="D224" s="20"/>
      <c r="E224" s="20"/>
    </row>
    <row r="225" spans="2:5">
      <c r="B225" s="20"/>
      <c r="C225" s="20"/>
      <c r="D225" s="20"/>
      <c r="E225" s="20"/>
    </row>
    <row r="226" spans="2:5">
      <c r="B226" s="20"/>
      <c r="C226" s="20"/>
      <c r="D226" s="20"/>
      <c r="E226" s="20"/>
    </row>
    <row r="227" spans="2:5">
      <c r="B227" s="20"/>
      <c r="C227" s="20"/>
      <c r="D227" s="20"/>
      <c r="E227" s="20"/>
    </row>
    <row r="228" spans="2:5">
      <c r="B228" s="20"/>
      <c r="C228" s="20"/>
      <c r="D228" s="20"/>
      <c r="E228" s="20"/>
    </row>
    <row r="229" spans="2:5">
      <c r="B229" s="20"/>
      <c r="C229" s="20"/>
      <c r="D229" s="20"/>
      <c r="E229" s="20"/>
    </row>
    <row r="230" spans="2:5">
      <c r="B230" s="20"/>
      <c r="C230" s="20"/>
      <c r="D230" s="20"/>
      <c r="E230" s="20"/>
    </row>
    <row r="231" spans="2:5">
      <c r="B231" s="20"/>
      <c r="C231" s="20"/>
      <c r="D231" s="20"/>
      <c r="E231" s="20"/>
    </row>
    <row r="232" spans="2:5">
      <c r="B232" s="20"/>
      <c r="C232" s="20"/>
      <c r="D232" s="20"/>
      <c r="E232" s="20"/>
    </row>
    <row r="233" spans="2:5">
      <c r="B233" s="20"/>
      <c r="C233" s="20"/>
      <c r="D233" s="20"/>
      <c r="E233" s="20"/>
    </row>
    <row r="234" spans="2:5">
      <c r="B234" s="20"/>
      <c r="C234" s="20"/>
      <c r="D234" s="20"/>
      <c r="E234" s="20"/>
    </row>
    <row r="235" spans="2:5">
      <c r="B235" s="20"/>
      <c r="C235" s="20"/>
      <c r="D235" s="20"/>
      <c r="E235" s="20"/>
    </row>
    <row r="236" spans="2:5">
      <c r="B236" s="20"/>
      <c r="C236" s="20"/>
      <c r="D236" s="20"/>
      <c r="E236" s="20"/>
    </row>
    <row r="237" spans="2:5">
      <c r="B237" s="20"/>
      <c r="C237" s="20"/>
      <c r="D237" s="20"/>
      <c r="E237" s="20"/>
    </row>
    <row r="238" spans="2:5">
      <c r="B238" s="20"/>
      <c r="C238" s="20"/>
      <c r="D238" s="20"/>
      <c r="E238" s="20"/>
    </row>
    <row r="239" spans="2:5">
      <c r="B239" s="20"/>
      <c r="C239" s="20"/>
      <c r="D239" s="20"/>
      <c r="E239" s="20"/>
    </row>
    <row r="240" spans="2:5">
      <c r="B240" s="20"/>
      <c r="C240" s="20"/>
      <c r="D240" s="20"/>
      <c r="E240" s="20"/>
    </row>
    <row r="241" spans="2:5">
      <c r="B241" s="20"/>
      <c r="C241" s="20"/>
      <c r="D241" s="20"/>
      <c r="E241" s="20"/>
    </row>
    <row r="242" spans="2:5">
      <c r="B242" s="20"/>
      <c r="C242" s="20"/>
      <c r="D242" s="20"/>
      <c r="E242" s="20"/>
    </row>
    <row r="243" spans="2:5">
      <c r="B243" s="20"/>
      <c r="C243" s="20"/>
      <c r="D243" s="20"/>
      <c r="E243" s="20"/>
    </row>
    <row r="244" spans="2:5">
      <c r="B244" s="20"/>
      <c r="C244" s="20"/>
      <c r="D244" s="20"/>
      <c r="E244" s="20"/>
    </row>
    <row r="245" spans="2:5">
      <c r="B245" s="20"/>
      <c r="C245" s="20"/>
      <c r="D245" s="20"/>
      <c r="E245" s="20"/>
    </row>
    <row r="246" spans="2:5">
      <c r="B246" s="20"/>
      <c r="C246" s="20"/>
      <c r="D246" s="20"/>
      <c r="E246" s="20"/>
    </row>
    <row r="247" spans="2:5">
      <c r="B247" s="20"/>
      <c r="C247" s="20"/>
      <c r="D247" s="20"/>
      <c r="E247" s="20"/>
    </row>
    <row r="248" spans="2:5">
      <c r="B248" s="20"/>
      <c r="C248" s="20"/>
      <c r="D248" s="20"/>
      <c r="E248" s="24"/>
    </row>
  </sheetData>
  <mergeCells count="1">
    <mergeCell ref="B3:C3"/>
  </mergeCells>
  <pageMargins left="0.25" right="0.25" top="0.75" bottom="0.75" header="0.3" footer="0.3"/>
  <pageSetup scale="83" orientation="portrait" r:id="rId1"/>
  <headerFooter>
    <oddHeader>&amp;C&amp;"-,Bold"&amp;20Other School Level Staff Ratios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zoomScaleNormal="100" workbookViewId="0">
      <pane ySplit="3" topLeftCell="A4" activePane="bottomLeft" state="frozen"/>
      <selection pane="bottomLeft" activeCell="B3" sqref="B3:C3"/>
    </sheetView>
  </sheetViews>
  <sheetFormatPr defaultColWidth="9.140625" defaultRowHeight="15"/>
  <cols>
    <col min="1" max="1" width="3" customWidth="1"/>
    <col min="2" max="2" width="15" customWidth="1"/>
    <col min="3" max="3" width="8.42578125" customWidth="1"/>
    <col min="4" max="4" width="15.7109375" customWidth="1"/>
    <col min="5" max="5" width="14.28515625" customWidth="1"/>
    <col min="6" max="8" width="14.42578125" customWidth="1"/>
  </cols>
  <sheetData>
    <row r="1" spans="1:8" ht="8.25" customHeight="1"/>
    <row r="2" spans="1:8" ht="20.25" customHeight="1"/>
    <row r="3" spans="1:8" ht="52.5" customHeight="1">
      <c r="A3" s="5"/>
      <c r="B3" s="228" t="s">
        <v>42</v>
      </c>
      <c r="C3" s="229"/>
      <c r="D3" s="195" t="s">
        <v>215</v>
      </c>
      <c r="E3" s="32" t="str">
        <f>'2021-22 School Year'!F5</f>
        <v>Governor's Budget 
12/17/20</v>
      </c>
      <c r="F3" s="32" t="str">
        <f>'2021-22 School Year'!G5</f>
        <v>Senate Budget 
3/25/21</v>
      </c>
      <c r="G3" s="32" t="str">
        <f>'2021-22 School Year'!H5</f>
        <v>House Budget
3/26/21</v>
      </c>
      <c r="H3" s="32" t="str">
        <f>'2021-22 School Year'!I5</f>
        <v>Conference Budget 
4/24/21</v>
      </c>
    </row>
    <row r="4" spans="1:8" ht="12.75" customHeight="1">
      <c r="A4" s="5"/>
      <c r="B4" s="69"/>
      <c r="C4" s="69"/>
      <c r="D4" s="70"/>
      <c r="E4" s="68"/>
      <c r="F4" s="68"/>
      <c r="G4" s="68"/>
      <c r="H4" s="68"/>
    </row>
    <row r="5" spans="1:8" ht="12.75" customHeight="1">
      <c r="B5" s="71" t="s">
        <v>52</v>
      </c>
      <c r="C5" s="68"/>
      <c r="D5" s="72"/>
      <c r="E5" s="68"/>
      <c r="F5" s="68"/>
      <c r="G5" s="68"/>
      <c r="H5" s="68"/>
    </row>
    <row r="6" spans="1:8" ht="12.75" customHeight="1">
      <c r="B6" s="68" t="s">
        <v>146</v>
      </c>
      <c r="C6" s="73"/>
      <c r="D6" s="51">
        <f>'2021-22 School Year'!E48</f>
        <v>17</v>
      </c>
      <c r="E6" s="51" t="str">
        <f>'2021-22 School Year'!F48</f>
        <v>*</v>
      </c>
      <c r="F6" s="51" t="str">
        <f>'2021-22 School Year'!G48</f>
        <v>*</v>
      </c>
      <c r="G6" s="51" t="str">
        <f>'2021-22 School Year'!H48</f>
        <v>*</v>
      </c>
      <c r="H6" s="51" t="str">
        <f>'2021-22 School Year'!I48</f>
        <v>*</v>
      </c>
    </row>
    <row r="7" spans="1:8" ht="12.75" customHeight="1">
      <c r="B7" s="68" t="s">
        <v>143</v>
      </c>
      <c r="C7" s="73"/>
      <c r="D7" s="51">
        <f>'2021-22 School Year'!E49</f>
        <v>17</v>
      </c>
      <c r="E7" s="51" t="str">
        <f>'2021-22 School Year'!F49</f>
        <v>*</v>
      </c>
      <c r="F7" s="51" t="str">
        <f>'2021-22 School Year'!G49</f>
        <v>*</v>
      </c>
      <c r="G7" s="51" t="str">
        <f>'2021-22 School Year'!H49</f>
        <v>*</v>
      </c>
      <c r="H7" s="51" t="str">
        <f>'2021-22 School Year'!I49</f>
        <v>*</v>
      </c>
    </row>
    <row r="8" spans="1:8" ht="12.75" customHeight="1">
      <c r="B8" s="68" t="s">
        <v>144</v>
      </c>
      <c r="C8" s="73"/>
      <c r="D8" s="51">
        <f>'2021-22 School Year'!E50</f>
        <v>17</v>
      </c>
      <c r="E8" s="51" t="str">
        <f>'2021-22 School Year'!F50</f>
        <v>*</v>
      </c>
      <c r="F8" s="51" t="str">
        <f>'2021-22 School Year'!G50</f>
        <v>*</v>
      </c>
      <c r="G8" s="51" t="str">
        <f>'2021-22 School Year'!H50</f>
        <v>*</v>
      </c>
      <c r="H8" s="51" t="str">
        <f>'2021-22 School Year'!I50</f>
        <v>*</v>
      </c>
    </row>
    <row r="9" spans="1:8" ht="12.75" customHeight="1">
      <c r="B9" s="68" t="s">
        <v>145</v>
      </c>
      <c r="C9" s="73"/>
      <c r="D9" s="51">
        <f>'2021-22 School Year'!E51</f>
        <v>17</v>
      </c>
      <c r="E9" s="51" t="str">
        <f>'2021-22 School Year'!F51</f>
        <v>*</v>
      </c>
      <c r="F9" s="51" t="str">
        <f>'2021-22 School Year'!G51</f>
        <v>*</v>
      </c>
      <c r="G9" s="51" t="str">
        <f>'2021-22 School Year'!H51</f>
        <v>*</v>
      </c>
      <c r="H9" s="51" t="str">
        <f>'2021-22 School Year'!I51</f>
        <v>*</v>
      </c>
    </row>
    <row r="10" spans="1:8" ht="12.75" customHeight="1">
      <c r="B10" s="68" t="s">
        <v>0</v>
      </c>
      <c r="C10" s="73"/>
      <c r="D10" s="74">
        <v>27</v>
      </c>
      <c r="E10" s="51" t="s">
        <v>6</v>
      </c>
      <c r="F10" s="51" t="s">
        <v>6</v>
      </c>
      <c r="G10" s="51" t="s">
        <v>6</v>
      </c>
      <c r="H10" s="51" t="s">
        <v>6</v>
      </c>
    </row>
    <row r="11" spans="1:8" ht="12.75" customHeight="1">
      <c r="B11" s="68" t="s">
        <v>1</v>
      </c>
      <c r="C11" s="73"/>
      <c r="D11" s="74">
        <v>27</v>
      </c>
      <c r="E11" s="51" t="s">
        <v>6</v>
      </c>
      <c r="F11" s="51" t="s">
        <v>6</v>
      </c>
      <c r="G11" s="51" t="s">
        <v>6</v>
      </c>
      <c r="H11" s="51" t="s">
        <v>6</v>
      </c>
    </row>
    <row r="12" spans="1:8" ht="12.75" customHeight="1">
      <c r="B12" s="68" t="s">
        <v>2</v>
      </c>
      <c r="C12" s="73"/>
      <c r="D12" s="74">
        <v>28.53</v>
      </c>
      <c r="E12" s="51" t="s">
        <v>6</v>
      </c>
      <c r="F12" s="51" t="s">
        <v>6</v>
      </c>
      <c r="G12" s="51" t="s">
        <v>6</v>
      </c>
      <c r="H12" s="51" t="s">
        <v>6</v>
      </c>
    </row>
    <row r="13" spans="1:8" ht="12.75" customHeight="1">
      <c r="B13" s="68" t="s">
        <v>3</v>
      </c>
      <c r="C13" s="73"/>
      <c r="D13" s="74">
        <v>28.74</v>
      </c>
      <c r="E13" s="51" t="s">
        <v>6</v>
      </c>
      <c r="F13" s="51" t="s">
        <v>6</v>
      </c>
      <c r="G13" s="51" t="s">
        <v>6</v>
      </c>
      <c r="H13" s="51" t="s">
        <v>6</v>
      </c>
    </row>
    <row r="14" spans="1:8" s="20" customFormat="1" ht="12.75" customHeight="1">
      <c r="B14" s="72"/>
      <c r="C14" s="72"/>
      <c r="D14" s="28"/>
      <c r="E14" s="75"/>
      <c r="F14" s="75"/>
      <c r="G14" s="75"/>
      <c r="H14" s="72"/>
    </row>
    <row r="15" spans="1:8" ht="12.75" customHeight="1">
      <c r="B15" s="68"/>
      <c r="C15" s="68"/>
      <c r="D15" s="28"/>
      <c r="E15" s="96"/>
      <c r="F15" s="96"/>
      <c r="G15" s="96"/>
      <c r="H15" s="68"/>
    </row>
    <row r="16" spans="1:8" s="29" customFormat="1" ht="15" customHeight="1">
      <c r="B16" s="125" t="s">
        <v>182</v>
      </c>
      <c r="C16" s="105"/>
      <c r="D16" s="46" t="str">
        <f>'2021-22 School Year'!E54</f>
        <v>Yes</v>
      </c>
      <c r="E16" s="46" t="str">
        <f>'2021-22 School Year'!F54</f>
        <v>*</v>
      </c>
      <c r="F16" s="46" t="str">
        <f>'2021-22 School Year'!G54</f>
        <v>*</v>
      </c>
      <c r="G16" s="46" t="str">
        <f>'2021-22 School Year'!H54</f>
        <v>*</v>
      </c>
      <c r="H16" s="46" t="str">
        <f>'2021-22 School Year'!I54</f>
        <v>*</v>
      </c>
    </row>
    <row r="17" spans="1:8" ht="12.75" customHeight="1">
      <c r="B17" s="68"/>
      <c r="C17" s="68"/>
      <c r="D17" s="137"/>
      <c r="E17" s="137"/>
      <c r="F17" s="137"/>
      <c r="G17" s="137"/>
      <c r="H17" s="68"/>
    </row>
    <row r="18" spans="1:8" s="13" customFormat="1" ht="12" customHeight="1">
      <c r="B18" s="28" t="s">
        <v>128</v>
      </c>
      <c r="C18" s="54"/>
      <c r="D18" s="29"/>
      <c r="E18" s="29"/>
      <c r="F18" s="29"/>
      <c r="G18" s="29"/>
      <c r="H18" s="29"/>
    </row>
    <row r="19" spans="1:8" s="13" customFormat="1" ht="12" customHeight="1">
      <c r="A19" s="17"/>
      <c r="B19" s="28"/>
      <c r="C19" s="54"/>
      <c r="D19" s="50">
        <v>8.3299999999999999E-2</v>
      </c>
      <c r="E19" s="74" t="s">
        <v>6</v>
      </c>
      <c r="F19" s="74" t="s">
        <v>6</v>
      </c>
      <c r="G19" s="74" t="s">
        <v>6</v>
      </c>
      <c r="H19" s="74" t="s">
        <v>6</v>
      </c>
    </row>
    <row r="20" spans="1:8" s="13" customFormat="1" ht="12" customHeight="1">
      <c r="A20" s="17"/>
      <c r="B20" s="28"/>
      <c r="C20" s="54"/>
      <c r="D20" s="29"/>
      <c r="E20" s="29"/>
      <c r="F20" s="29"/>
      <c r="G20" s="29"/>
      <c r="H20" s="29"/>
    </row>
    <row r="21" spans="1:8" s="13" customFormat="1" ht="12" customHeight="1">
      <c r="B21" s="28" t="s">
        <v>127</v>
      </c>
      <c r="C21" s="54"/>
      <c r="D21" s="29"/>
      <c r="E21" s="29"/>
      <c r="F21" s="29"/>
      <c r="G21" s="29"/>
      <c r="H21" s="29"/>
    </row>
    <row r="22" spans="1:8" s="13" customFormat="1" ht="12" customHeight="1">
      <c r="A22" s="17"/>
      <c r="B22" s="28"/>
      <c r="C22" s="54"/>
      <c r="D22" s="51">
        <v>19.98</v>
      </c>
      <c r="E22" s="74" t="s">
        <v>6</v>
      </c>
      <c r="F22" s="74" t="s">
        <v>6</v>
      </c>
      <c r="G22" s="74" t="s">
        <v>6</v>
      </c>
      <c r="H22" s="74" t="s">
        <v>6</v>
      </c>
    </row>
    <row r="23" spans="1:8" s="13" customFormat="1" ht="12" customHeight="1">
      <c r="A23" s="17"/>
      <c r="B23" s="28"/>
      <c r="C23" s="54"/>
      <c r="D23" s="29"/>
      <c r="E23" s="29"/>
      <c r="F23" s="29"/>
      <c r="G23" s="29"/>
      <c r="H23" s="29"/>
    </row>
    <row r="24" spans="1:8" s="13" customFormat="1">
      <c r="A24"/>
      <c r="B24" s="71" t="s">
        <v>108</v>
      </c>
      <c r="C24" s="68"/>
      <c r="D24" s="77"/>
      <c r="E24" s="77"/>
      <c r="F24" s="77"/>
      <c r="G24" s="77"/>
      <c r="H24" s="77"/>
    </row>
    <row r="25" spans="1:8" s="13" customFormat="1">
      <c r="A25"/>
      <c r="B25" s="68" t="s">
        <v>49</v>
      </c>
      <c r="C25" s="68"/>
      <c r="D25" s="76">
        <v>4</v>
      </c>
      <c r="E25" s="74" t="s">
        <v>6</v>
      </c>
      <c r="F25" s="74" t="s">
        <v>6</v>
      </c>
      <c r="G25" s="74" t="s">
        <v>6</v>
      </c>
      <c r="H25" s="74" t="s">
        <v>6</v>
      </c>
    </row>
    <row r="26" spans="1:8" ht="12.75" customHeight="1">
      <c r="B26" s="68" t="s">
        <v>50</v>
      </c>
      <c r="C26" s="68"/>
      <c r="D26" s="78">
        <v>151.86000000000001</v>
      </c>
      <c r="E26" s="74" t="s">
        <v>6</v>
      </c>
      <c r="F26" s="74" t="s">
        <v>6</v>
      </c>
      <c r="G26" s="74" t="s">
        <v>6</v>
      </c>
      <c r="H26" s="74" t="s">
        <v>6</v>
      </c>
    </row>
    <row r="27" spans="1:8" ht="12.75" customHeight="1">
      <c r="B27" s="68"/>
      <c r="C27" s="68"/>
      <c r="D27" s="77"/>
      <c r="E27" s="77"/>
      <c r="F27" s="68"/>
      <c r="G27" s="77"/>
      <c r="H27" s="68"/>
    </row>
    <row r="28" spans="1:8" ht="12.75" customHeight="1">
      <c r="B28" s="71" t="s">
        <v>20</v>
      </c>
      <c r="C28" s="68" t="s">
        <v>21</v>
      </c>
      <c r="D28" s="68"/>
      <c r="E28" s="68"/>
      <c r="F28" s="68"/>
      <c r="G28" s="68"/>
      <c r="H28" s="68"/>
    </row>
    <row r="29" spans="1:8" ht="12.75" customHeight="1">
      <c r="B29" s="68"/>
      <c r="C29" s="68" t="s">
        <v>22</v>
      </c>
      <c r="D29" s="68"/>
      <c r="E29" s="68"/>
      <c r="F29" s="68"/>
      <c r="G29" s="68"/>
      <c r="H29" s="68"/>
    </row>
    <row r="30" spans="1:8" ht="12.75" customHeight="1">
      <c r="B30" s="68"/>
      <c r="C30" s="68"/>
      <c r="D30" s="68"/>
      <c r="E30" s="68"/>
      <c r="F30" s="68"/>
      <c r="G30" s="68"/>
      <c r="H30" s="68"/>
    </row>
    <row r="31" spans="1:8" ht="12.75" customHeight="1">
      <c r="B31" s="71" t="s">
        <v>109</v>
      </c>
      <c r="C31" s="68"/>
      <c r="D31" s="68"/>
      <c r="E31" s="68"/>
      <c r="F31" s="68"/>
      <c r="G31" s="68"/>
      <c r="H31" s="68"/>
    </row>
    <row r="32" spans="1:8" ht="12.75" customHeight="1">
      <c r="B32" s="79" t="s">
        <v>23</v>
      </c>
      <c r="C32" s="79"/>
      <c r="D32" s="80">
        <v>0.155</v>
      </c>
      <c r="E32" s="74" t="s">
        <v>6</v>
      </c>
      <c r="F32" s="74" t="s">
        <v>6</v>
      </c>
      <c r="G32" s="74" t="s">
        <v>6</v>
      </c>
      <c r="H32" s="74" t="s">
        <v>6</v>
      </c>
    </row>
    <row r="33" spans="1:8" ht="12.75" customHeight="1">
      <c r="B33" s="79" t="s">
        <v>24</v>
      </c>
      <c r="C33" s="79"/>
      <c r="D33" s="80">
        <v>0.2</v>
      </c>
      <c r="E33" s="74" t="s">
        <v>6</v>
      </c>
      <c r="F33" s="74" t="s">
        <v>6</v>
      </c>
      <c r="G33" s="74" t="s">
        <v>6</v>
      </c>
      <c r="H33" s="74" t="s">
        <v>6</v>
      </c>
    </row>
    <row r="34" spans="1:8" ht="15" customHeight="1">
      <c r="B34" s="68"/>
      <c r="C34" s="68"/>
      <c r="D34" s="68"/>
      <c r="E34" s="68"/>
      <c r="F34" s="68"/>
      <c r="G34" s="68"/>
      <c r="H34" s="68"/>
    </row>
    <row r="35" spans="1:8" ht="12.75" customHeight="1">
      <c r="D35" s="1"/>
    </row>
    <row r="36" spans="1:8" ht="12.75" customHeight="1">
      <c r="D36" s="1"/>
    </row>
    <row r="37" spans="1:8" s="1" customFormat="1" ht="12.75" hidden="1" customHeight="1">
      <c r="A37"/>
      <c r="B37"/>
      <c r="C37"/>
    </row>
    <row r="38" spans="1:8">
      <c r="D38" s="1"/>
    </row>
    <row r="87" spans="1:3">
      <c r="A87" s="19"/>
      <c r="B87" s="19"/>
      <c r="C87" s="19"/>
    </row>
    <row r="91" spans="1:3" ht="15.75" customHeight="1"/>
    <row r="124" spans="2:2">
      <c r="B124" s="21"/>
    </row>
  </sheetData>
  <mergeCells count="1">
    <mergeCell ref="B3:C3"/>
  </mergeCells>
  <pageMargins left="0.25" right="0.25" top="0.75" bottom="0.75" header="0.3" footer="0.3"/>
  <pageSetup scale="97" orientation="portrait" r:id="rId1"/>
  <headerFooter>
    <oddHeader>&amp;C&amp;"-,Bold"&amp;20Basic Education Class Size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zoomScaleNormal="100" workbookViewId="0">
      <pane ySplit="3" topLeftCell="A4" activePane="bottomLeft" state="frozen"/>
      <selection pane="bottomLeft" activeCell="B3" sqref="B3:C3"/>
    </sheetView>
  </sheetViews>
  <sheetFormatPr defaultColWidth="13.85546875" defaultRowHeight="15"/>
  <cols>
    <col min="1" max="1" width="4.28515625" style="29" customWidth="1"/>
    <col min="2" max="3" width="13.85546875" style="29"/>
    <col min="4" max="4" width="18" style="29" customWidth="1"/>
    <col min="5" max="5" width="15.28515625" style="29" customWidth="1"/>
    <col min="6" max="6" width="17.140625" style="29" customWidth="1"/>
    <col min="7" max="7" width="13.85546875" style="29" customWidth="1"/>
    <col min="8" max="9" width="16" style="29" customWidth="1"/>
    <col min="10" max="16384" width="13.85546875" style="29"/>
  </cols>
  <sheetData>
    <row r="1" spans="2:9" ht="8.25" customHeight="1"/>
    <row r="2" spans="2:9" ht="15.75" customHeight="1"/>
    <row r="3" spans="2:9" ht="51.75" customHeight="1">
      <c r="B3" s="230" t="s">
        <v>44</v>
      </c>
      <c r="C3" s="231"/>
      <c r="D3" s="31"/>
      <c r="E3" s="195" t="s">
        <v>215</v>
      </c>
      <c r="F3" s="32" t="str">
        <f>'2021-22 School Year'!F5</f>
        <v>Governor's Budget 
12/17/20</v>
      </c>
      <c r="G3" s="32" t="str">
        <f>'2021-22 School Year'!G5</f>
        <v>Senate Budget 
3/25/21</v>
      </c>
      <c r="H3" s="32" t="str">
        <f>'2021-22 School Year'!H5</f>
        <v>House Budget
3/26/21</v>
      </c>
      <c r="I3" s="32" t="str">
        <f>'2021-22 School Year'!I5</f>
        <v>Conference Budget 
4/24/21</v>
      </c>
    </row>
    <row r="4" spans="2:9" ht="12.75" customHeight="1">
      <c r="B4" s="33"/>
      <c r="C4" s="33"/>
      <c r="D4" s="33"/>
      <c r="E4" s="34"/>
    </row>
    <row r="5" spans="2:9" ht="12.75" customHeight="1">
      <c r="B5" s="35" t="s">
        <v>113</v>
      </c>
      <c r="C5" s="36"/>
      <c r="D5" s="36"/>
      <c r="E5" s="36"/>
    </row>
    <row r="6" spans="2:9" ht="12.75" customHeight="1">
      <c r="B6" s="36" t="s">
        <v>17</v>
      </c>
      <c r="C6" s="36"/>
      <c r="D6" s="33"/>
      <c r="E6" s="37">
        <v>0.628</v>
      </c>
      <c r="F6" s="37" t="s">
        <v>6</v>
      </c>
      <c r="G6" s="37" t="s">
        <v>6</v>
      </c>
      <c r="H6" s="37" t="s">
        <v>6</v>
      </c>
      <c r="I6" s="37" t="s">
        <v>6</v>
      </c>
    </row>
    <row r="7" spans="2:9" ht="27" customHeight="1">
      <c r="B7" s="223" t="s">
        <v>32</v>
      </c>
      <c r="C7" s="223"/>
      <c r="D7" s="38"/>
      <c r="E7" s="37">
        <v>1.8129999999999999</v>
      </c>
      <c r="F7" s="37" t="s">
        <v>6</v>
      </c>
      <c r="G7" s="37" t="s">
        <v>6</v>
      </c>
      <c r="H7" s="37" t="s">
        <v>6</v>
      </c>
      <c r="I7" s="37" t="s">
        <v>6</v>
      </c>
    </row>
    <row r="8" spans="2:9" ht="12.75" customHeight="1">
      <c r="B8" s="223" t="s">
        <v>33</v>
      </c>
      <c r="C8" s="223"/>
      <c r="D8" s="237"/>
      <c r="E8" s="232">
        <v>0.33200000000000002</v>
      </c>
      <c r="F8" s="232" t="s">
        <v>6</v>
      </c>
      <c r="G8" s="232" t="s">
        <v>6</v>
      </c>
      <c r="H8" s="232" t="s">
        <v>6</v>
      </c>
      <c r="I8" s="232" t="s">
        <v>6</v>
      </c>
    </row>
    <row r="9" spans="2:9" ht="12.75" customHeight="1">
      <c r="B9" s="223"/>
      <c r="C9" s="223"/>
      <c r="D9" s="237"/>
      <c r="E9" s="233"/>
      <c r="F9" s="233"/>
      <c r="G9" s="233"/>
      <c r="H9" s="233"/>
      <c r="I9" s="233"/>
    </row>
    <row r="10" spans="2:9" ht="12.75" customHeight="1">
      <c r="B10" s="36"/>
      <c r="C10" s="36"/>
      <c r="D10" s="36"/>
      <c r="E10" s="36"/>
    </row>
    <row r="11" spans="2:9">
      <c r="B11" s="28" t="s">
        <v>108</v>
      </c>
      <c r="C11" s="36"/>
      <c r="D11" s="33"/>
      <c r="E11" s="39"/>
    </row>
    <row r="12" spans="2:9">
      <c r="B12" s="29" t="s">
        <v>49</v>
      </c>
      <c r="D12" s="40"/>
      <c r="E12" s="41">
        <v>4</v>
      </c>
      <c r="F12" s="41" t="s">
        <v>6</v>
      </c>
      <c r="G12" s="41" t="s">
        <v>6</v>
      </c>
      <c r="H12" s="41" t="s">
        <v>6</v>
      </c>
      <c r="I12" s="41" t="s">
        <v>6</v>
      </c>
    </row>
    <row r="13" spans="2:9">
      <c r="B13" s="29" t="s">
        <v>50</v>
      </c>
      <c r="D13" s="40"/>
      <c r="E13" s="42">
        <v>151.86000000000001</v>
      </c>
      <c r="F13" s="43" t="s">
        <v>6</v>
      </c>
      <c r="G13" s="43" t="s">
        <v>6</v>
      </c>
      <c r="H13" s="43" t="s">
        <v>6</v>
      </c>
      <c r="I13" s="43" t="s">
        <v>6</v>
      </c>
    </row>
    <row r="14" spans="2:9">
      <c r="D14" s="40"/>
      <c r="E14" s="44"/>
      <c r="F14" s="45"/>
      <c r="G14" s="45"/>
      <c r="H14" s="45"/>
      <c r="I14" s="45"/>
    </row>
    <row r="15" spans="2:9" ht="12.75" customHeight="1">
      <c r="B15" s="35" t="s">
        <v>114</v>
      </c>
      <c r="C15" s="36"/>
      <c r="D15" s="36"/>
      <c r="E15" s="36"/>
    </row>
    <row r="16" spans="2:9" ht="12.75" customHeight="1">
      <c r="B16" s="36"/>
      <c r="C16" s="36" t="s">
        <v>18</v>
      </c>
      <c r="D16" s="36"/>
      <c r="E16" s="36"/>
    </row>
    <row r="17" spans="1:9" ht="12.75" customHeight="1">
      <c r="B17" s="36" t="s">
        <v>34</v>
      </c>
      <c r="C17" s="36"/>
      <c r="D17" s="36"/>
      <c r="E17" s="46">
        <v>5.2999999999999999E-2</v>
      </c>
      <c r="F17" s="46" t="s">
        <v>6</v>
      </c>
      <c r="G17" s="46" t="s">
        <v>6</v>
      </c>
      <c r="H17" s="46" t="s">
        <v>6</v>
      </c>
      <c r="I17" s="46" t="s">
        <v>6</v>
      </c>
    </row>
    <row r="18" spans="1:9" ht="12.75" customHeight="1">
      <c r="B18" s="36"/>
      <c r="C18" s="36" t="s">
        <v>35</v>
      </c>
      <c r="D18" s="36"/>
      <c r="E18" s="36"/>
    </row>
    <row r="19" spans="1:9" ht="12.75" customHeight="1">
      <c r="B19" s="36" t="s">
        <v>25</v>
      </c>
      <c r="C19" s="36"/>
      <c r="D19" s="36"/>
      <c r="E19" s="46">
        <v>0.25469999999999998</v>
      </c>
      <c r="F19" s="46" t="s">
        <v>6</v>
      </c>
      <c r="G19" s="46" t="s">
        <v>6</v>
      </c>
      <c r="H19" s="46" t="s">
        <v>6</v>
      </c>
      <c r="I19" s="46" t="s">
        <v>6</v>
      </c>
    </row>
    <row r="20" spans="1:9" ht="12.75" customHeight="1">
      <c r="B20" s="36" t="s">
        <v>19</v>
      </c>
      <c r="C20" s="36"/>
      <c r="D20" s="36"/>
      <c r="E20" s="46">
        <v>0.74529999999999996</v>
      </c>
      <c r="F20" s="46" t="s">
        <v>6</v>
      </c>
      <c r="G20" s="46" t="s">
        <v>6</v>
      </c>
      <c r="H20" s="46" t="s">
        <v>6</v>
      </c>
      <c r="I20" s="46" t="s">
        <v>6</v>
      </c>
    </row>
    <row r="21" spans="1:9" ht="12.75" customHeight="1"/>
    <row r="22" spans="1:9" ht="27.75" customHeight="1">
      <c r="B22" s="234" t="s">
        <v>88</v>
      </c>
      <c r="C22" s="235"/>
      <c r="D22" s="235"/>
      <c r="E22" s="236"/>
    </row>
    <row r="23" spans="1:9" ht="12.75" customHeight="1">
      <c r="B23" s="34"/>
      <c r="C23" s="34"/>
      <c r="D23" s="34"/>
    </row>
    <row r="24" spans="1:9" ht="12.75" customHeight="1">
      <c r="B24" s="28" t="s">
        <v>131</v>
      </c>
    </row>
    <row r="25" spans="1:9" ht="12.75" customHeight="1">
      <c r="B25" s="47" t="s">
        <v>26</v>
      </c>
      <c r="E25" s="42">
        <f>'2021-22 School Year'!E92</f>
        <v>1313.85</v>
      </c>
      <c r="F25" s="42">
        <f>'2021-22 School Year'!F92</f>
        <v>1375.1399999999999</v>
      </c>
      <c r="G25" s="42">
        <f>'2021-22 School Year'!G92</f>
        <v>1340.13</v>
      </c>
      <c r="H25" s="42">
        <f>'2021-22 School Year'!H92</f>
        <v>1340.13</v>
      </c>
      <c r="I25" s="42">
        <f>'2021-22 School Year'!I92</f>
        <v>1340.13</v>
      </c>
    </row>
    <row r="26" spans="1:9" ht="12.75" customHeight="1">
      <c r="B26" s="29" t="s">
        <v>17</v>
      </c>
      <c r="E26" s="42">
        <f>'2021-22 School Year'!E93</f>
        <v>138.08000000000001</v>
      </c>
      <c r="F26" s="42">
        <f>'2021-22 School Year'!F93</f>
        <v>175.85</v>
      </c>
      <c r="G26" s="42">
        <f>'2021-22 School Year'!G93</f>
        <v>140.84</v>
      </c>
      <c r="H26" s="42">
        <f>'2021-22 School Year'!H93</f>
        <v>140.85</v>
      </c>
      <c r="I26" s="42">
        <f>'2021-22 School Year'!I93</f>
        <v>140.84</v>
      </c>
    </row>
    <row r="27" spans="1:9" ht="12.75" customHeight="1">
      <c r="B27" s="29" t="s">
        <v>36</v>
      </c>
      <c r="E27" s="42">
        <f>'2021-22 School Year'!E94</f>
        <v>375.2</v>
      </c>
      <c r="F27" s="42">
        <f>'2021-22 School Year'!F94</f>
        <v>382.7</v>
      </c>
      <c r="G27" s="42">
        <f>'2021-22 School Year'!G94</f>
        <v>382.7</v>
      </c>
      <c r="H27" s="42">
        <f>'2021-22 School Year'!H94</f>
        <v>382.7</v>
      </c>
      <c r="I27" s="42">
        <f>'2021-22 School Year'!I94</f>
        <v>382.7</v>
      </c>
    </row>
    <row r="28" spans="1:9" ht="12.75" customHeight="1">
      <c r="A28" s="147"/>
      <c r="B28" s="29" t="s">
        <v>27</v>
      </c>
      <c r="E28" s="42">
        <f>'2021-22 School Year'!E95</f>
        <v>148.26</v>
      </c>
      <c r="F28" s="42">
        <f>'2021-22 School Year'!F95</f>
        <v>151.22</v>
      </c>
      <c r="G28" s="42">
        <f>'2021-22 School Year'!G95</f>
        <v>151.22</v>
      </c>
      <c r="H28" s="42">
        <f>'2021-22 School Year'!H95</f>
        <v>151.22</v>
      </c>
      <c r="I28" s="42">
        <f>'2021-22 School Year'!I95</f>
        <v>151.22</v>
      </c>
    </row>
    <row r="29" spans="1:9">
      <c r="A29" s="144"/>
      <c r="B29" s="214" t="s">
        <v>189</v>
      </c>
      <c r="C29" s="214"/>
      <c r="D29" s="48"/>
      <c r="E29" s="42">
        <f>'2021-22 School Year'!E96</f>
        <v>293.62</v>
      </c>
      <c r="F29" s="42">
        <f>'2021-22 School Year'!F96</f>
        <v>299.5</v>
      </c>
      <c r="G29" s="42">
        <f>'2021-22 School Year'!G96</f>
        <v>299.5</v>
      </c>
      <c r="H29" s="42">
        <f>'2021-22 School Year'!H96</f>
        <v>299.5</v>
      </c>
      <c r="I29" s="42">
        <f>'2021-22 School Year'!I96</f>
        <v>299.5</v>
      </c>
    </row>
    <row r="30" spans="1:9">
      <c r="A30" s="144"/>
      <c r="B30" s="214" t="s">
        <v>190</v>
      </c>
      <c r="C30" s="214"/>
      <c r="D30" s="48"/>
      <c r="E30" s="42">
        <f>'2021-22 School Year'!E97</f>
        <v>21.12</v>
      </c>
      <c r="F30" s="42">
        <f>'2021-22 School Year'!F97</f>
        <v>21.54</v>
      </c>
      <c r="G30" s="42">
        <f>'2021-22 School Year'!G97</f>
        <v>21.54</v>
      </c>
      <c r="H30" s="42">
        <f>'2021-22 School Year'!H97</f>
        <v>21.54</v>
      </c>
      <c r="I30" s="42">
        <f>'2021-22 School Year'!I97</f>
        <v>21.54</v>
      </c>
    </row>
    <row r="31" spans="1:9" ht="42" customHeight="1">
      <c r="B31" s="214" t="s">
        <v>28</v>
      </c>
      <c r="C31" s="214"/>
      <c r="D31" s="49"/>
      <c r="E31" s="42">
        <f>'2021-22 School Year'!E98</f>
        <v>22.93</v>
      </c>
      <c r="F31" s="42">
        <f>'2021-22 School Year'!F98</f>
        <v>23.39</v>
      </c>
      <c r="G31" s="42">
        <f>'2021-22 School Year'!G98</f>
        <v>23.39</v>
      </c>
      <c r="H31" s="42">
        <f>'2021-22 School Year'!H98</f>
        <v>23.39</v>
      </c>
      <c r="I31" s="42">
        <f>'2021-22 School Year'!I98</f>
        <v>23.39</v>
      </c>
    </row>
    <row r="32" spans="1:9" ht="12.75" customHeight="1">
      <c r="B32" s="29" t="s">
        <v>37</v>
      </c>
      <c r="E32" s="42">
        <f>'2021-22 School Year'!E99</f>
        <v>185.87</v>
      </c>
      <c r="F32" s="42">
        <f>'2021-22 School Year'!F99</f>
        <v>189.59</v>
      </c>
      <c r="G32" s="42">
        <f>'2021-22 School Year'!G99</f>
        <v>189.59</v>
      </c>
      <c r="H32" s="42">
        <f>'2021-22 School Year'!H99</f>
        <v>189.59</v>
      </c>
      <c r="I32" s="42">
        <f>'2021-22 School Year'!I99</f>
        <v>189.59</v>
      </c>
    </row>
    <row r="33" spans="1:9" ht="12.75" customHeight="1">
      <c r="B33" s="29" t="s">
        <v>38</v>
      </c>
      <c r="E33" s="42">
        <f>'2021-22 School Year'!E100</f>
        <v>128.77000000000001</v>
      </c>
      <c r="F33" s="42">
        <f>'2021-22 School Year'!F100</f>
        <v>131.35</v>
      </c>
      <c r="G33" s="42">
        <f>'2021-22 School Year'!G100</f>
        <v>131.35</v>
      </c>
      <c r="H33" s="42">
        <f>'2021-22 School Year'!H100</f>
        <v>131.34</v>
      </c>
      <c r="I33" s="42">
        <f>'2021-22 School Year'!I100</f>
        <v>131.35</v>
      </c>
    </row>
    <row r="34" spans="1:9" ht="12.75" customHeight="1"/>
    <row r="35" spans="1:9" ht="12.75" customHeight="1">
      <c r="B35" s="28" t="s">
        <v>132</v>
      </c>
    </row>
    <row r="36" spans="1:9" ht="12.75" customHeight="1">
      <c r="B36" s="47" t="s">
        <v>26</v>
      </c>
      <c r="E36" s="42">
        <f>'2021-22 School Year'!E103</f>
        <v>180.48000000000002</v>
      </c>
      <c r="F36" s="42">
        <f>'2021-22 School Year'!F103</f>
        <v>184.09000000000003</v>
      </c>
      <c r="G36" s="42">
        <f>'2021-22 School Year'!G103</f>
        <v>184.09</v>
      </c>
      <c r="H36" s="42">
        <f>'2021-22 School Year'!H103</f>
        <v>184.09</v>
      </c>
      <c r="I36" s="42">
        <f>'2021-22 School Year'!I103</f>
        <v>184.09</v>
      </c>
    </row>
    <row r="37" spans="1:9" ht="12.75" customHeight="1">
      <c r="B37" s="29" t="s">
        <v>17</v>
      </c>
      <c r="E37" s="42">
        <f>'2021-22 School Year'!E104</f>
        <v>39.700000000000003</v>
      </c>
      <c r="F37" s="42">
        <f>'2021-22 School Year'!F104</f>
        <v>40.49</v>
      </c>
      <c r="G37" s="42">
        <f>'2021-22 School Year'!G104</f>
        <v>40.5</v>
      </c>
      <c r="H37" s="42">
        <f>'2021-22 School Year'!H104</f>
        <v>40.5</v>
      </c>
      <c r="I37" s="42">
        <f>'2021-22 School Year'!I104</f>
        <v>40.5</v>
      </c>
    </row>
    <row r="38" spans="1:9" ht="12.75" customHeight="1">
      <c r="B38" s="29" t="s">
        <v>36</v>
      </c>
      <c r="E38" s="42" t="str">
        <f>'2021-22 School Year'!E105</f>
        <v>*</v>
      </c>
      <c r="F38" s="42" t="str">
        <f>'2021-22 School Year'!F105</f>
        <v>*</v>
      </c>
      <c r="G38" s="42" t="str">
        <f>'2021-22 School Year'!G105</f>
        <v>*</v>
      </c>
      <c r="H38" s="42" t="str">
        <f>'2021-22 School Year'!H105</f>
        <v>*</v>
      </c>
      <c r="I38" s="42" t="str">
        <f>'2021-22 School Year'!I105</f>
        <v>*</v>
      </c>
    </row>
    <row r="39" spans="1:9" ht="12.75" customHeight="1">
      <c r="A39" s="147"/>
      <c r="B39" s="29" t="s">
        <v>27</v>
      </c>
      <c r="E39" s="42">
        <f>'2021-22 School Year'!E106</f>
        <v>43.32</v>
      </c>
      <c r="F39" s="42">
        <f>'2021-22 School Year'!F106</f>
        <v>44.19</v>
      </c>
      <c r="G39" s="42">
        <f>'2021-22 School Year'!G106</f>
        <v>44.18</v>
      </c>
      <c r="H39" s="42">
        <f>'2021-22 School Year'!H106</f>
        <v>44.18</v>
      </c>
      <c r="I39" s="42">
        <f>'2021-22 School Year'!I106</f>
        <v>44.18</v>
      </c>
    </row>
    <row r="40" spans="1:9" ht="15" customHeight="1">
      <c r="A40" s="144"/>
      <c r="B40" s="214" t="s">
        <v>189</v>
      </c>
      <c r="C40" s="214"/>
      <c r="D40" s="48"/>
      <c r="E40" s="42">
        <f>'2021-22 School Year'!E107</f>
        <v>84.37</v>
      </c>
      <c r="F40" s="42">
        <f>'2021-22 School Year'!F107</f>
        <v>86.06</v>
      </c>
      <c r="G40" s="42">
        <f>'2021-22 School Year'!G107</f>
        <v>86.06</v>
      </c>
      <c r="H40" s="42">
        <f>'2021-22 School Year'!H107</f>
        <v>86.06</v>
      </c>
      <c r="I40" s="42">
        <f>'2021-22 School Year'!I107</f>
        <v>86.06</v>
      </c>
    </row>
    <row r="41" spans="1:9" ht="15" customHeight="1">
      <c r="A41" s="144"/>
      <c r="B41" s="214" t="s">
        <v>190</v>
      </c>
      <c r="C41" s="214"/>
      <c r="D41" s="48"/>
      <c r="E41" s="42">
        <f>'2021-22 School Year'!E108</f>
        <v>5.87</v>
      </c>
      <c r="F41" s="42">
        <f>'2021-22 School Year'!F108</f>
        <v>5.99</v>
      </c>
      <c r="G41" s="42">
        <f>'2021-22 School Year'!G108</f>
        <v>5.99</v>
      </c>
      <c r="H41" s="42">
        <f>'2021-22 School Year'!H108</f>
        <v>5.99</v>
      </c>
      <c r="I41" s="42">
        <f>'2021-22 School Year'!I108</f>
        <v>5.99</v>
      </c>
    </row>
    <row r="42" spans="1:9" ht="42" customHeight="1">
      <c r="B42" s="214" t="s">
        <v>28</v>
      </c>
      <c r="C42" s="214"/>
      <c r="D42" s="49"/>
      <c r="E42" s="42">
        <f>'2021-22 School Year'!E109</f>
        <v>7.22</v>
      </c>
      <c r="F42" s="42">
        <f>'2021-22 School Year'!F109</f>
        <v>7.36</v>
      </c>
      <c r="G42" s="42">
        <f>'2021-22 School Year'!G109</f>
        <v>7.36</v>
      </c>
      <c r="H42" s="42">
        <f>'2021-22 School Year'!H109</f>
        <v>7.36</v>
      </c>
      <c r="I42" s="42">
        <f>'2021-22 School Year'!I109</f>
        <v>7.36</v>
      </c>
    </row>
    <row r="43" spans="1:9">
      <c r="B43" s="29" t="s">
        <v>37</v>
      </c>
      <c r="E43" s="42" t="str">
        <f>'2021-22 School Year'!E110</f>
        <v>*</v>
      </c>
      <c r="F43" s="42" t="str">
        <f>'2021-22 School Year'!F110</f>
        <v>*</v>
      </c>
      <c r="G43" s="42" t="str">
        <f>'2021-22 School Year'!G110</f>
        <v>*</v>
      </c>
      <c r="H43" s="42" t="str">
        <f>'2021-22 School Year'!H110</f>
        <v>*</v>
      </c>
      <c r="I43" s="42" t="str">
        <f>'2021-22 School Year'!I110</f>
        <v>*</v>
      </c>
    </row>
    <row r="44" spans="1:9" ht="12.75" customHeight="1">
      <c r="B44" s="29" t="s">
        <v>38</v>
      </c>
      <c r="E44" s="42" t="str">
        <f>'2021-22 School Year'!E111</f>
        <v>*</v>
      </c>
      <c r="F44" s="42" t="str">
        <f>'2021-22 School Year'!F111</f>
        <v>*</v>
      </c>
      <c r="G44" s="42" t="str">
        <f>'2021-22 School Year'!G111</f>
        <v>*</v>
      </c>
      <c r="H44" s="42" t="str">
        <f>'2021-22 School Year'!H111</f>
        <v>*</v>
      </c>
      <c r="I44" s="42" t="str">
        <f>'2021-22 School Year'!I111</f>
        <v>*</v>
      </c>
    </row>
    <row r="45" spans="1:9" ht="12.75" customHeight="1">
      <c r="E45" s="44"/>
    </row>
    <row r="46" spans="1:9" ht="12.75" customHeight="1">
      <c r="E46" s="44"/>
    </row>
    <row r="47" spans="1:9">
      <c r="B47" s="28" t="s">
        <v>115</v>
      </c>
    </row>
    <row r="48" spans="1:9">
      <c r="B48" s="29" t="s">
        <v>39</v>
      </c>
      <c r="D48" s="40"/>
      <c r="E48" s="50">
        <v>2.3975</v>
      </c>
      <c r="F48" s="51" t="s">
        <v>6</v>
      </c>
      <c r="G48" s="50" t="s">
        <v>6</v>
      </c>
      <c r="H48" s="50" t="s">
        <v>6</v>
      </c>
      <c r="I48" s="50" t="s">
        <v>6</v>
      </c>
    </row>
    <row r="49" spans="2:9" ht="14.25" customHeight="1">
      <c r="B49" s="29" t="s">
        <v>159</v>
      </c>
      <c r="D49" s="40"/>
      <c r="E49" s="50">
        <v>1.1000000000000001</v>
      </c>
      <c r="F49" s="51" t="s">
        <v>6</v>
      </c>
      <c r="G49" s="51" t="s">
        <v>6</v>
      </c>
      <c r="H49" s="51" t="s">
        <v>6</v>
      </c>
      <c r="I49" s="51" t="s">
        <v>6</v>
      </c>
    </row>
    <row r="50" spans="2:9">
      <c r="C50" s="29" t="s">
        <v>224</v>
      </c>
      <c r="D50" s="40"/>
      <c r="E50" s="131"/>
      <c r="F50" s="131"/>
      <c r="G50" s="131"/>
      <c r="H50" s="131"/>
      <c r="I50" s="131"/>
    </row>
    <row r="51" spans="2:9">
      <c r="B51" s="29" t="s">
        <v>157</v>
      </c>
      <c r="E51" s="50">
        <v>4.7779999999999996</v>
      </c>
      <c r="F51" s="50" t="s">
        <v>6</v>
      </c>
      <c r="G51" s="50" t="s">
        <v>6</v>
      </c>
      <c r="H51" s="50" t="s">
        <v>6</v>
      </c>
      <c r="I51" s="50" t="s">
        <v>6</v>
      </c>
    </row>
    <row r="52" spans="2:9">
      <c r="B52" s="29" t="s">
        <v>214</v>
      </c>
      <c r="E52" s="50">
        <v>6.7779999999999996</v>
      </c>
      <c r="F52" s="50" t="s">
        <v>6</v>
      </c>
      <c r="G52" s="50" t="s">
        <v>6</v>
      </c>
      <c r="H52" s="50" t="s">
        <v>6</v>
      </c>
      <c r="I52" s="50" t="s">
        <v>6</v>
      </c>
    </row>
    <row r="53" spans="2:9">
      <c r="B53" s="29" t="s">
        <v>101</v>
      </c>
      <c r="E53" s="53">
        <v>3</v>
      </c>
      <c r="F53" s="53" t="s">
        <v>6</v>
      </c>
      <c r="G53" s="50" t="s">
        <v>6</v>
      </c>
      <c r="H53" s="50" t="s">
        <v>6</v>
      </c>
      <c r="I53" s="50" t="s">
        <v>6</v>
      </c>
    </row>
    <row r="54" spans="2:9">
      <c r="B54" s="54" t="s">
        <v>149</v>
      </c>
      <c r="C54" s="28"/>
      <c r="D54" s="55"/>
      <c r="E54" s="56"/>
    </row>
    <row r="55" spans="2:9">
      <c r="C55" s="54" t="s">
        <v>150</v>
      </c>
      <c r="D55" s="28"/>
      <c r="E55" s="55"/>
      <c r="F55" s="56"/>
    </row>
    <row r="56" spans="2:9" ht="12.75" customHeight="1">
      <c r="D56" s="40"/>
      <c r="E56" s="52"/>
    </row>
    <row r="57" spans="2:9" ht="12.75" customHeight="1">
      <c r="B57" s="29" t="s">
        <v>147</v>
      </c>
      <c r="D57" s="40"/>
      <c r="E57" s="50">
        <v>2.1589999999999998</v>
      </c>
      <c r="F57" s="51" t="s">
        <v>6</v>
      </c>
      <c r="G57" s="50" t="s">
        <v>6</v>
      </c>
      <c r="H57" s="50" t="s">
        <v>6</v>
      </c>
      <c r="I57" s="50" t="s">
        <v>6</v>
      </c>
    </row>
    <row r="58" spans="2:9" ht="12.75" customHeight="1">
      <c r="B58" s="29" t="s">
        <v>148</v>
      </c>
      <c r="D58" s="40"/>
      <c r="E58" s="57">
        <v>0.05</v>
      </c>
      <c r="F58" s="58" t="s">
        <v>6</v>
      </c>
      <c r="G58" s="50" t="s">
        <v>6</v>
      </c>
      <c r="H58" s="50" t="s">
        <v>6</v>
      </c>
      <c r="I58" s="50" t="s">
        <v>6</v>
      </c>
    </row>
    <row r="59" spans="2:9" ht="12.75" customHeight="1">
      <c r="D59" s="40"/>
      <c r="E59" s="52"/>
      <c r="F59" s="52"/>
      <c r="H59" s="52"/>
      <c r="I59" s="52"/>
    </row>
    <row r="60" spans="2:9" ht="12.75" customHeight="1">
      <c r="B60" s="29" t="s">
        <v>152</v>
      </c>
      <c r="D60" s="40"/>
    </row>
    <row r="61" spans="2:9" ht="12.75" customHeight="1"/>
    <row r="62" spans="2:9" ht="12.75" customHeight="1">
      <c r="B62" s="28" t="str">
        <f>'2021-22 School Year'!A114</f>
        <v>TBIP Assessment Withholding Percentage</v>
      </c>
      <c r="D62" s="40"/>
      <c r="E62" s="59">
        <f>'2021-22 School Year'!E114</f>
        <v>1.89E-2</v>
      </c>
      <c r="F62" s="59">
        <f>'2021-22 School Year'!F114</f>
        <v>1.77E-2</v>
      </c>
      <c r="G62" s="59">
        <f>'2021-22 School Year'!G114</f>
        <v>1.77E-2</v>
      </c>
      <c r="H62" s="59">
        <f>'2021-22 School Year'!H114</f>
        <v>1.77E-2</v>
      </c>
      <c r="I62" s="59">
        <f>'2021-22 School Year'!I114</f>
        <v>1.77E-2</v>
      </c>
    </row>
    <row r="63" spans="2:9" ht="12.75" customHeight="1">
      <c r="B63" s="28" t="str">
        <f>'2021-22 School Year'!A115</f>
        <v>TBIP Assessment Withholding Percentage 2020-21</v>
      </c>
      <c r="D63" s="40"/>
      <c r="E63" s="59">
        <f>'2021-22 School Year'!E115</f>
        <v>1.89E-2</v>
      </c>
      <c r="F63" s="59">
        <f>'2021-22 School Year'!F115</f>
        <v>0.02</v>
      </c>
      <c r="G63" s="59">
        <f>'2021-22 School Year'!G115</f>
        <v>1.9900000000000001E-2</v>
      </c>
      <c r="H63" s="59">
        <f>'2021-22 School Year'!H115</f>
        <v>1.9900000000000001E-2</v>
      </c>
      <c r="I63" s="59">
        <f>'2021-22 School Year'!I115</f>
        <v>1.9900000000000001E-2</v>
      </c>
    </row>
    <row r="64" spans="2:9" ht="12.75" customHeight="1">
      <c r="D64" s="60"/>
    </row>
    <row r="65" spans="1:14" ht="12.75" customHeight="1">
      <c r="B65" s="28" t="s">
        <v>116</v>
      </c>
    </row>
    <row r="66" spans="1:14">
      <c r="B66" s="29" t="s">
        <v>231</v>
      </c>
      <c r="D66" s="40"/>
      <c r="E66" s="41">
        <f>'2021-22 School Year'!E118</f>
        <v>1.1499999999999999</v>
      </c>
      <c r="F66" s="159" t="str">
        <f>'2021-22 School Year'!F118</f>
        <v>*</v>
      </c>
      <c r="G66" s="41" t="str">
        <f>'2021-22 School Year'!G118</f>
        <v>*</v>
      </c>
      <c r="H66" s="41" t="str">
        <f>'2021-22 School Year'!H118</f>
        <v>*</v>
      </c>
      <c r="I66" s="41" t="str">
        <f>'2021-22 School Year'!I118</f>
        <v>*</v>
      </c>
    </row>
    <row r="67" spans="1:14" ht="15" customHeight="1">
      <c r="B67" s="29" t="str">
        <f>'2021-22 School Year'!A119</f>
        <v>Kindergarten to age 21</v>
      </c>
      <c r="D67" s="40"/>
      <c r="E67" s="204"/>
      <c r="F67" s="205"/>
      <c r="G67" s="204"/>
      <c r="H67" s="204"/>
      <c r="I67" s="204"/>
    </row>
    <row r="68" spans="1:14" customFormat="1">
      <c r="A68" s="29"/>
      <c r="B68" s="154" t="str">
        <f>'2021-22 School Year'!A120</f>
        <v xml:space="preserve">Tier 1 Spec Ed Multiplier (5-21 yr. olds): =&gt; 80% time in BEA </v>
      </c>
      <c r="C68" s="29"/>
      <c r="E68" s="50">
        <f>'2021-22 School Year'!E120</f>
        <v>1.0075000000000001</v>
      </c>
      <c r="F68" s="198" t="str">
        <f>'2021-22 School Year'!F120</f>
        <v>*</v>
      </c>
      <c r="G68" s="50" t="str">
        <f>'2021-22 School Year'!G120</f>
        <v>*</v>
      </c>
      <c r="H68" s="50" t="str">
        <f>'2021-22 School Year'!H120</f>
        <v>*</v>
      </c>
      <c r="I68" s="50" t="str">
        <f>'2021-22 School Year'!I120</f>
        <v>*</v>
      </c>
    </row>
    <row r="69" spans="1:14" customFormat="1">
      <c r="A69" s="29"/>
      <c r="B69" s="154" t="str">
        <f>'2021-22 School Year'!A121</f>
        <v>Tier 2 Spec Ed Multiplier (5-21 yr. olds): &lt; 80% time in BEA</v>
      </c>
      <c r="C69" s="29"/>
      <c r="E69" s="50">
        <f>'2021-22 School Year'!E121</f>
        <v>0.995</v>
      </c>
      <c r="F69" s="198" t="str">
        <f>'2021-22 School Year'!F121</f>
        <v>*</v>
      </c>
      <c r="G69" s="50" t="str">
        <f>'2021-22 School Year'!G121</f>
        <v>*</v>
      </c>
      <c r="H69" s="50" t="str">
        <f>'2021-22 School Year'!H121</f>
        <v>*</v>
      </c>
      <c r="I69" s="50" t="str">
        <f>'2021-22 School Year'!I121</f>
        <v>*</v>
      </c>
    </row>
    <row r="70" spans="1:14" ht="9.75" customHeight="1">
      <c r="E70" s="36"/>
      <c r="F70" s="36"/>
      <c r="G70" s="36"/>
      <c r="H70" s="36"/>
      <c r="I70" s="36"/>
    </row>
    <row r="71" spans="1:14">
      <c r="B71" s="28" t="s">
        <v>117</v>
      </c>
      <c r="E71" s="51">
        <f>'2021-22 School Year'!E123</f>
        <v>24</v>
      </c>
      <c r="F71" s="51" t="str">
        <f>'2021-22 School Year'!F123</f>
        <v>*</v>
      </c>
      <c r="G71" s="61" t="str">
        <f>'2021-22 School Year'!G123</f>
        <v>*</v>
      </c>
      <c r="H71" s="61" t="str">
        <f>'2021-22 School Year'!H123</f>
        <v>*</v>
      </c>
      <c r="I71" s="61" t="str">
        <f>'2021-22 School Year'!I123</f>
        <v>*</v>
      </c>
      <c r="L71" s="13"/>
      <c r="M71" s="13"/>
      <c r="N71" s="26"/>
    </row>
    <row r="72" spans="1:14">
      <c r="B72" s="62"/>
      <c r="E72" s="63"/>
      <c r="F72" s="63"/>
      <c r="H72" s="63"/>
      <c r="I72" s="63"/>
    </row>
    <row r="73" spans="1:14">
      <c r="B73" s="28" t="s">
        <v>158</v>
      </c>
      <c r="D73" s="40"/>
      <c r="E73" s="58">
        <f>'2021-22 School Year'!E125</f>
        <v>0.13500000000000001</v>
      </c>
      <c r="F73" s="51" t="str">
        <f>'2021-22 School Year'!F125</f>
        <v>*</v>
      </c>
      <c r="G73" s="58" t="str">
        <f>'2021-22 School Year'!G125</f>
        <v>*</v>
      </c>
      <c r="H73" s="58" t="str">
        <f>'2021-22 School Year'!H125</f>
        <v>*</v>
      </c>
      <c r="I73" s="58" t="str">
        <f>'2021-22 School Year'!I125</f>
        <v>*</v>
      </c>
    </row>
    <row r="74" spans="1:14" ht="9.75" customHeight="1">
      <c r="E74" s="36"/>
      <c r="F74" s="36"/>
      <c r="G74" s="36"/>
      <c r="H74" s="36"/>
      <c r="I74" s="36"/>
    </row>
    <row r="75" spans="1:14">
      <c r="B75" s="28" t="s">
        <v>126</v>
      </c>
      <c r="E75" s="42">
        <f>'2021-22 School Year'!E127</f>
        <v>8679.65</v>
      </c>
      <c r="F75" s="42">
        <f>'2021-22 School Year'!F127</f>
        <v>8802.86</v>
      </c>
      <c r="G75" s="42">
        <f>'2021-22 School Year'!G127</f>
        <v>8726.2000000000007</v>
      </c>
      <c r="H75" s="146">
        <f>'2021-22 School Year'!H127</f>
        <v>8725.07</v>
      </c>
      <c r="I75" s="146">
        <f>'2021-22 School Year'!I127</f>
        <v>8726.1964172048956</v>
      </c>
    </row>
    <row r="76" spans="1:14">
      <c r="B76" s="28"/>
      <c r="E76" s="39"/>
    </row>
    <row r="77" spans="1:14">
      <c r="B77" s="28" t="s">
        <v>118</v>
      </c>
    </row>
    <row r="78" spans="1:14">
      <c r="B78" s="29" t="s">
        <v>83</v>
      </c>
      <c r="E78" s="42">
        <f>'2021-22 School Year'!E130</f>
        <v>9664.94</v>
      </c>
      <c r="F78" s="42">
        <f>'2021-22 School Year'!F130</f>
        <v>9765.7000000000007</v>
      </c>
      <c r="G78" s="42">
        <f>'2021-22 School Year'!G130</f>
        <v>9718.57</v>
      </c>
      <c r="H78" s="145">
        <f>'2021-22 School Year'!H130</f>
        <v>9718.57</v>
      </c>
      <c r="I78" s="145">
        <f>'2021-22 School Year'!I130</f>
        <v>9718.57</v>
      </c>
    </row>
    <row r="79" spans="1:14">
      <c r="B79" s="29" t="s">
        <v>84</v>
      </c>
      <c r="E79" s="42">
        <f>'2021-22 School Year'!E131</f>
        <v>8679.65</v>
      </c>
      <c r="F79" s="42">
        <f>'2021-22 School Year'!F131</f>
        <v>8802.86</v>
      </c>
      <c r="G79" s="42">
        <f>'2021-22 School Year'!G131</f>
        <v>8726.2000000000007</v>
      </c>
      <c r="H79" s="145">
        <f>'2021-22 School Year'!H131</f>
        <v>8725.07</v>
      </c>
      <c r="I79" s="145">
        <f>'2021-22 School Year'!I131</f>
        <v>8726.2000000000007</v>
      </c>
    </row>
    <row r="81" spans="2:9">
      <c r="B81" s="28" t="s">
        <v>119</v>
      </c>
      <c r="E81" s="37">
        <f>'2021-22 School Year'!E133</f>
        <v>1.2</v>
      </c>
      <c r="F81" s="37" t="str">
        <f>'2021-22 School Year'!F133</f>
        <v>*</v>
      </c>
      <c r="G81" s="65" t="str">
        <f>'2021-22 School Year'!G133</f>
        <v>*</v>
      </c>
      <c r="H81" s="65" t="str">
        <f>'2021-22 School Year'!H133</f>
        <v>*</v>
      </c>
      <c r="I81" s="65" t="str">
        <f>'2021-22 School Year'!I133</f>
        <v>*</v>
      </c>
    </row>
    <row r="100" spans="1:3">
      <c r="A100" s="66"/>
    </row>
    <row r="101" spans="1:3" ht="15.75" customHeight="1"/>
    <row r="107" spans="1:3" ht="15" customHeight="1">
      <c r="B107" s="66"/>
      <c r="C107" s="66"/>
    </row>
    <row r="108" spans="1:3" ht="15" customHeight="1"/>
    <row r="109" spans="1:3" ht="15" customHeight="1"/>
    <row r="110" spans="1:3" ht="15" customHeight="1"/>
    <row r="144" spans="2:2">
      <c r="B144" s="67"/>
    </row>
    <row r="181" ht="15" customHeight="1"/>
    <row r="182" ht="15" customHeight="1"/>
    <row r="183" ht="15" customHeight="1"/>
    <row r="184" ht="15" customHeight="1"/>
  </sheetData>
  <mergeCells count="16">
    <mergeCell ref="I8:I9"/>
    <mergeCell ref="B42:C42"/>
    <mergeCell ref="B31:C31"/>
    <mergeCell ref="F8:F9"/>
    <mergeCell ref="B22:E22"/>
    <mergeCell ref="D8:D9"/>
    <mergeCell ref="E8:E9"/>
    <mergeCell ref="B29:C29"/>
    <mergeCell ref="B30:C30"/>
    <mergeCell ref="B40:C40"/>
    <mergeCell ref="B41:C41"/>
    <mergeCell ref="B3:C3"/>
    <mergeCell ref="B7:C7"/>
    <mergeCell ref="B8:C9"/>
    <mergeCell ref="G8:G9"/>
    <mergeCell ref="H8:H9"/>
  </mergeCells>
  <pageMargins left="0.25" right="0.25" top="0.75" bottom="0.75" header="0.3" footer="0.3"/>
  <pageSetup scale="55" orientation="portrait" r:id="rId1"/>
  <headerFooter>
    <oddHeader>&amp;C&amp;"-,Bold"&amp;20Other Staff, MSOC, &amp; Categorical Programs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5"/>
  <sheetViews>
    <sheetView zoomScaleNormal="100" workbookViewId="0">
      <pane ySplit="3" topLeftCell="A4" activePane="bottomLeft" state="frozen"/>
      <selection pane="bottomLeft" activeCell="B3" sqref="B3:D3"/>
    </sheetView>
  </sheetViews>
  <sheetFormatPr defaultColWidth="9.140625" defaultRowHeight="15"/>
  <cols>
    <col min="1" max="1" width="2.7109375" style="29" customWidth="1"/>
    <col min="2" max="2" width="15" style="29" customWidth="1"/>
    <col min="3" max="3" width="6.5703125" style="29" customWidth="1"/>
    <col min="4" max="4" width="17.28515625" style="29" customWidth="1"/>
    <col min="5" max="5" width="15" style="29" bestFit="1" customWidth="1"/>
    <col min="6" max="6" width="16.42578125" style="29" customWidth="1"/>
    <col min="7" max="7" width="13.5703125" style="29" customWidth="1"/>
    <col min="8" max="8" width="13.42578125" style="29" customWidth="1"/>
    <col min="9" max="9" width="13.28515625" style="29" customWidth="1"/>
    <col min="10" max="10" width="9.140625" style="29" customWidth="1"/>
    <col min="11" max="16384" width="9.140625" style="29"/>
  </cols>
  <sheetData>
    <row r="1" spans="2:9" ht="11.25" customHeight="1"/>
    <row r="3" spans="2:9" ht="61.5" customHeight="1">
      <c r="B3" s="230" t="s">
        <v>54</v>
      </c>
      <c r="C3" s="231"/>
      <c r="D3" s="238"/>
      <c r="E3" s="195" t="s">
        <v>215</v>
      </c>
      <c r="F3" s="32" t="str">
        <f>'2021-22 School Year'!F5</f>
        <v>Governor's Budget 
12/17/20</v>
      </c>
      <c r="G3" s="32" t="str">
        <f>'2021-22 School Year'!G5</f>
        <v>Senate Budget 
3/25/21</v>
      </c>
      <c r="H3" s="32" t="str">
        <f>'2021-22 School Year'!H5</f>
        <v>House Budget
3/26/21</v>
      </c>
      <c r="I3" s="32" t="str">
        <f>'2021-22 School Year'!I5</f>
        <v>Conference Budget 
4/24/21</v>
      </c>
    </row>
    <row r="4" spans="2:9">
      <c r="B4" s="28" t="s">
        <v>123</v>
      </c>
    </row>
    <row r="5" spans="2:9">
      <c r="B5" s="29" t="s">
        <v>52</v>
      </c>
    </row>
    <row r="6" spans="2:9">
      <c r="B6" s="29" t="s">
        <v>4</v>
      </c>
      <c r="C6" s="40"/>
      <c r="E6" s="51">
        <f>'2021-22 School Year'!E140</f>
        <v>23</v>
      </c>
      <c r="F6" s="51" t="str">
        <f>'2021-22 School Year'!F140</f>
        <v>*</v>
      </c>
      <c r="G6" s="51" t="str">
        <f>'2021-22 School Year'!G140</f>
        <v>*</v>
      </c>
      <c r="H6" s="51" t="str">
        <f>'2021-22 School Year'!H140</f>
        <v>*</v>
      </c>
      <c r="I6" s="51" t="str">
        <f>'2021-22 School Year'!I140</f>
        <v>*</v>
      </c>
    </row>
    <row r="7" spans="2:9">
      <c r="B7" s="29" t="s">
        <v>5</v>
      </c>
      <c r="C7" s="40"/>
      <c r="E7" s="51">
        <f>'2021-22 School Year'!E141</f>
        <v>23</v>
      </c>
      <c r="F7" s="51" t="str">
        <f>'2021-22 School Year'!F141</f>
        <v>*</v>
      </c>
      <c r="G7" s="51" t="str">
        <f>'2021-22 School Year'!G141</f>
        <v>*</v>
      </c>
      <c r="H7" s="51" t="str">
        <f>'2021-22 School Year'!H141</f>
        <v>*</v>
      </c>
      <c r="I7" s="51" t="str">
        <f>'2021-22 School Year'!I141</f>
        <v>*</v>
      </c>
    </row>
    <row r="8" spans="2:9" ht="13.5" customHeight="1">
      <c r="G8" s="96"/>
    </row>
    <row r="9" spans="2:9">
      <c r="B9" s="29" t="s">
        <v>193</v>
      </c>
      <c r="C9" s="147"/>
      <c r="D9" s="39"/>
      <c r="E9" s="51">
        <f>'2021-22 School Year'!E143</f>
        <v>1.2</v>
      </c>
      <c r="F9" s="51" t="str">
        <f>'2021-22 School Year'!F143</f>
        <v>*</v>
      </c>
      <c r="G9" s="51" t="str">
        <f>'2021-22 School Year'!G143</f>
        <v>*</v>
      </c>
      <c r="H9" s="51" t="str">
        <f>'2021-22 School Year'!H143</f>
        <v>*</v>
      </c>
      <c r="I9" s="51" t="str">
        <f>'2021-22 School Year'!I143</f>
        <v>*</v>
      </c>
    </row>
    <row r="10" spans="2:9" ht="13.5" customHeight="1"/>
    <row r="11" spans="2:9">
      <c r="B11" s="29" t="s">
        <v>26</v>
      </c>
      <c r="E11" s="42">
        <f>'2021-22 School Year'!E147</f>
        <v>1554.46</v>
      </c>
      <c r="F11" s="42">
        <f>'2021-22 School Year'!F147</f>
        <v>1585.55</v>
      </c>
      <c r="G11" s="42">
        <f>'2021-22 School Year'!G147</f>
        <v>1585.55</v>
      </c>
      <c r="H11" s="42">
        <f>'2021-22 School Year'!H147</f>
        <v>1585.55</v>
      </c>
      <c r="I11" s="42">
        <f>'2021-22 School Year'!I147</f>
        <v>1585.55</v>
      </c>
    </row>
    <row r="12" spans="2:9" ht="14.25" customHeight="1"/>
    <row r="13" spans="2:9">
      <c r="B13" s="29" t="s">
        <v>75</v>
      </c>
      <c r="D13" s="98"/>
      <c r="E13" s="59">
        <f>'2021-22 School Year'!E149</f>
        <v>2.5000000000000001E-2</v>
      </c>
      <c r="F13" s="59" t="s">
        <v>6</v>
      </c>
      <c r="G13" s="59" t="s">
        <v>6</v>
      </c>
      <c r="H13" s="46" t="s">
        <v>6</v>
      </c>
      <c r="I13" s="46" t="s">
        <v>6</v>
      </c>
    </row>
    <row r="14" spans="2:9">
      <c r="C14" s="101"/>
      <c r="D14" s="98"/>
      <c r="E14" s="100"/>
      <c r="F14" s="36"/>
      <c r="G14" s="36"/>
    </row>
    <row r="15" spans="2:9">
      <c r="B15" s="29" t="s">
        <v>53</v>
      </c>
      <c r="D15" s="98"/>
      <c r="E15" s="59">
        <f>'2021-22 School Year'!E151</f>
        <v>0.12520000000000001</v>
      </c>
      <c r="F15" s="59">
        <f>'2021-22 School Year'!F151</f>
        <v>0.12540000000000001</v>
      </c>
      <c r="G15" s="59">
        <f>'2021-22 School Year'!G151</f>
        <v>0.12520000000000001</v>
      </c>
      <c r="H15" s="59">
        <f>'2021-22 School Year'!H151</f>
        <v>0.12540000000000001</v>
      </c>
      <c r="I15" s="59">
        <f>'2021-22 School Year'!I151</f>
        <v>0.12520000000000001</v>
      </c>
    </row>
    <row r="16" spans="2:9">
      <c r="B16" s="29" t="s">
        <v>225</v>
      </c>
      <c r="D16" s="147"/>
      <c r="E16" s="59">
        <f>'2021-22 School Year'!E152</f>
        <v>0.12520000000000001</v>
      </c>
      <c r="F16" s="59">
        <f>'2021-22 School Year'!F152</f>
        <v>0.126</v>
      </c>
      <c r="G16" s="59">
        <f>'2021-22 School Year'!G152</f>
        <v>0.12620000000000001</v>
      </c>
      <c r="H16" s="59">
        <f>'2021-22 School Year'!H152</f>
        <v>0.1263</v>
      </c>
      <c r="I16" s="59">
        <f>'2021-22 School Year'!I152</f>
        <v>0.12620000000000001</v>
      </c>
    </row>
    <row r="17" spans="2:9">
      <c r="D17" s="98"/>
    </row>
    <row r="18" spans="2:9" ht="12.75" customHeight="1">
      <c r="B18" s="29" t="s">
        <v>78</v>
      </c>
      <c r="D18" s="98"/>
      <c r="E18" s="51">
        <f>'2021-22 School Year'!E154</f>
        <v>3.07</v>
      </c>
      <c r="F18" s="81" t="str">
        <f>'2021-22 School Year'!F154</f>
        <v>*</v>
      </c>
      <c r="G18" s="59" t="str">
        <f>'2021-22 School Year'!G154</f>
        <v>*</v>
      </c>
      <c r="H18" s="41" t="str">
        <f>'2021-22 School Year'!H154</f>
        <v>*</v>
      </c>
      <c r="I18" s="41" t="str">
        <f>'2021-22 School Year'!I154</f>
        <v>*</v>
      </c>
    </row>
    <row r="19" spans="2:9" ht="11.25" customHeight="1">
      <c r="D19" s="98"/>
      <c r="E19" s="102"/>
    </row>
    <row r="20" spans="2:9">
      <c r="B20" s="28" t="s">
        <v>77</v>
      </c>
    </row>
    <row r="21" spans="2:9">
      <c r="B21" s="29" t="s">
        <v>52</v>
      </c>
      <c r="E21" s="51">
        <f>'2021-22 School Year'!E159</f>
        <v>20</v>
      </c>
      <c r="F21" s="103" t="str">
        <f>'2021-22 School Year'!F159</f>
        <v>*</v>
      </c>
      <c r="G21" s="103" t="str">
        <f>'2021-22 School Year'!G159</f>
        <v>*</v>
      </c>
      <c r="H21" s="103" t="str">
        <f>'2021-22 School Year'!H159</f>
        <v>*</v>
      </c>
      <c r="I21" s="103">
        <f>'2021-22 School Year'!I159</f>
        <v>19</v>
      </c>
    </row>
    <row r="22" spans="2:9" ht="10.5" customHeight="1"/>
    <row r="23" spans="2:9" ht="10.5" customHeight="1"/>
    <row r="24" spans="2:9">
      <c r="B24" s="29" t="s">
        <v>26</v>
      </c>
      <c r="E24" s="42">
        <f>'2021-22 School Year'!E163</f>
        <v>1554.46</v>
      </c>
      <c r="F24" s="42">
        <f>'2021-22 School Year'!F163</f>
        <v>1585.55</v>
      </c>
      <c r="G24" s="42">
        <f>'2021-22 School Year'!G163</f>
        <v>1585.55</v>
      </c>
      <c r="H24" s="42">
        <f>'2021-22 School Year'!H163</f>
        <v>1585.55</v>
      </c>
      <c r="I24" s="42">
        <f>'2021-22 School Year'!I163</f>
        <v>1585.55</v>
      </c>
    </row>
    <row r="25" spans="2:9" ht="11.25" customHeight="1">
      <c r="E25" s="104"/>
    </row>
    <row r="26" spans="2:9">
      <c r="B26" s="29" t="s">
        <v>75</v>
      </c>
      <c r="E26" s="59">
        <f>'2021-22 School Year'!E165</f>
        <v>0.19800000000000001</v>
      </c>
      <c r="F26" s="59" t="str">
        <f>'2021-22 School Year'!F165</f>
        <v>*</v>
      </c>
      <c r="G26" s="59" t="str">
        <f>'2021-22 School Year'!G165</f>
        <v>*</v>
      </c>
      <c r="H26" s="46" t="str">
        <f>'2021-22 School Year'!H165</f>
        <v>*</v>
      </c>
      <c r="I26" s="46" t="str">
        <f>'2021-22 School Year'!I165</f>
        <v>*</v>
      </c>
    </row>
    <row r="28" spans="2:9">
      <c r="B28" s="29" t="s">
        <v>53</v>
      </c>
      <c r="E28" s="59">
        <f>'2021-22 School Year'!E167</f>
        <v>0.17849999999999999</v>
      </c>
      <c r="F28" s="59">
        <f>'2021-22 School Year'!F167</f>
        <v>0.1787</v>
      </c>
      <c r="G28" s="59">
        <f>'2021-22 School Year'!G167</f>
        <v>0.17860000000000001</v>
      </c>
      <c r="H28" s="59">
        <f>'2021-22 School Year'!H167</f>
        <v>0.1787</v>
      </c>
      <c r="I28" s="59">
        <f>'2021-22 School Year'!I167</f>
        <v>0.17860000000000001</v>
      </c>
    </row>
    <row r="29" spans="2:9">
      <c r="B29" s="29" t="s">
        <v>225</v>
      </c>
      <c r="E29" s="59">
        <f>'2021-22 School Year'!E168</f>
        <v>0.17849999999999999</v>
      </c>
      <c r="F29" s="59">
        <f>'2021-22 School Year'!F168</f>
        <v>0.1794</v>
      </c>
      <c r="G29" s="59">
        <f>'2021-22 School Year'!G168</f>
        <v>0.17960000000000001</v>
      </c>
      <c r="H29" s="59">
        <f>'2021-22 School Year'!H168</f>
        <v>0.1797</v>
      </c>
      <c r="I29" s="59">
        <f>'2021-22 School Year'!I168</f>
        <v>0.17960000000000001</v>
      </c>
    </row>
    <row r="31" spans="2:9">
      <c r="B31" s="29" t="s">
        <v>78</v>
      </c>
      <c r="D31" s="98"/>
      <c r="E31" s="41">
        <f>'2021-22 School Year'!E171</f>
        <v>3.41</v>
      </c>
      <c r="F31" s="41" t="str">
        <f>'2021-22 School Year'!F171</f>
        <v>*</v>
      </c>
      <c r="G31" s="59" t="str">
        <f>'2021-22 School Year'!G171</f>
        <v>*</v>
      </c>
      <c r="H31" s="46" t="str">
        <f>'2021-22 School Year'!H171</f>
        <v>*</v>
      </c>
      <c r="I31" s="46" t="str">
        <f>'2021-22 School Year'!I171</f>
        <v>*</v>
      </c>
    </row>
    <row r="46" spans="1:8">
      <c r="F46" s="36"/>
    </row>
    <row r="47" spans="1:8">
      <c r="A47" s="36"/>
      <c r="B47" s="36"/>
      <c r="C47" s="36"/>
      <c r="D47" s="36"/>
      <c r="E47" s="36"/>
      <c r="F47" s="36"/>
      <c r="H47" s="36"/>
    </row>
    <row r="48" spans="1:8">
      <c r="A48" s="36"/>
      <c r="B48" s="36"/>
      <c r="C48" s="36"/>
      <c r="D48" s="36"/>
      <c r="E48" s="36"/>
      <c r="F48" s="36"/>
      <c r="H48" s="36"/>
    </row>
    <row r="49" spans="1:8">
      <c r="A49" s="36"/>
      <c r="B49" s="36"/>
      <c r="C49" s="36"/>
      <c r="D49" s="36"/>
      <c r="E49" s="36"/>
      <c r="F49" s="36"/>
      <c r="H49" s="36"/>
    </row>
    <row r="50" spans="1:8">
      <c r="A50" s="36"/>
      <c r="B50" s="36"/>
      <c r="C50" s="36"/>
      <c r="D50" s="36"/>
      <c r="E50" s="36"/>
      <c r="F50" s="36"/>
      <c r="H50" s="36"/>
    </row>
    <row r="51" spans="1:8">
      <c r="A51" s="36"/>
      <c r="B51" s="36"/>
      <c r="C51" s="36"/>
      <c r="D51" s="36"/>
      <c r="E51" s="36"/>
      <c r="F51" s="36"/>
      <c r="H51" s="36"/>
    </row>
    <row r="52" spans="1:8">
      <c r="A52" s="36"/>
      <c r="B52" s="36"/>
      <c r="C52" s="36"/>
      <c r="D52" s="36"/>
      <c r="E52" s="36"/>
      <c r="F52" s="36"/>
      <c r="H52" s="36"/>
    </row>
    <row r="53" spans="1:8">
      <c r="A53" s="36"/>
      <c r="B53" s="36"/>
      <c r="C53" s="36"/>
      <c r="D53" s="36"/>
      <c r="E53" s="36"/>
      <c r="F53" s="36"/>
      <c r="H53" s="36"/>
    </row>
    <row r="54" spans="1:8">
      <c r="A54" s="36"/>
      <c r="B54" s="36"/>
      <c r="C54" s="36"/>
      <c r="D54" s="36"/>
      <c r="E54" s="36"/>
      <c r="F54" s="36"/>
      <c r="H54" s="36"/>
    </row>
    <row r="55" spans="1:8">
      <c r="A55" s="36"/>
      <c r="B55" s="36"/>
      <c r="C55" s="36"/>
      <c r="D55" s="36"/>
      <c r="E55" s="36"/>
      <c r="F55" s="36"/>
      <c r="H55" s="36"/>
    </row>
    <row r="56" spans="1:8">
      <c r="A56" s="36"/>
      <c r="B56" s="36"/>
      <c r="C56" s="36"/>
      <c r="D56" s="36"/>
      <c r="E56" s="36"/>
      <c r="F56" s="36"/>
      <c r="H56" s="36"/>
    </row>
    <row r="57" spans="1:8">
      <c r="A57" s="36"/>
      <c r="B57" s="36"/>
      <c r="C57" s="36"/>
      <c r="D57" s="36"/>
      <c r="E57" s="36"/>
      <c r="F57" s="36"/>
      <c r="H57" s="36"/>
    </row>
    <row r="58" spans="1:8">
      <c r="A58" s="36"/>
      <c r="B58" s="36"/>
      <c r="C58" s="36"/>
      <c r="D58" s="36"/>
      <c r="E58" s="36"/>
      <c r="F58" s="36"/>
      <c r="H58" s="36"/>
    </row>
    <row r="59" spans="1:8">
      <c r="A59" s="36"/>
      <c r="B59" s="36"/>
      <c r="C59" s="36"/>
      <c r="D59" s="36"/>
      <c r="E59" s="36"/>
      <c r="F59" s="36"/>
      <c r="H59" s="36"/>
    </row>
    <row r="60" spans="1:8">
      <c r="A60" s="36"/>
      <c r="B60" s="36"/>
      <c r="C60" s="36"/>
      <c r="D60" s="36"/>
      <c r="E60" s="36"/>
      <c r="F60" s="36"/>
      <c r="H60" s="36"/>
    </row>
    <row r="61" spans="1:8">
      <c r="A61" s="36"/>
      <c r="B61" s="105"/>
      <c r="C61" s="105"/>
      <c r="D61" s="36"/>
      <c r="E61" s="36"/>
      <c r="F61" s="36"/>
      <c r="H61" s="36"/>
    </row>
    <row r="62" spans="1:8">
      <c r="A62" s="36"/>
      <c r="B62" s="36"/>
      <c r="C62" s="36"/>
      <c r="D62" s="36"/>
      <c r="E62" s="36"/>
      <c r="F62" s="36"/>
      <c r="H62" s="36"/>
    </row>
    <row r="63" spans="1:8">
      <c r="A63" s="36"/>
      <c r="B63" s="36"/>
      <c r="C63" s="36"/>
      <c r="D63" s="36"/>
      <c r="E63" s="36"/>
      <c r="F63" s="36"/>
      <c r="H63" s="36"/>
    </row>
    <row r="64" spans="1:8">
      <c r="A64" s="105"/>
      <c r="B64" s="36"/>
      <c r="C64" s="36"/>
      <c r="D64" s="36"/>
      <c r="E64" s="36"/>
      <c r="F64" s="36"/>
      <c r="H64" s="36"/>
    </row>
    <row r="65" spans="1:8" ht="15.75" customHeight="1">
      <c r="A65" s="36"/>
      <c r="B65" s="36"/>
      <c r="C65" s="36"/>
      <c r="D65" s="36"/>
      <c r="E65" s="36"/>
      <c r="F65" s="36"/>
      <c r="H65" s="36"/>
    </row>
    <row r="66" spans="1:8">
      <c r="A66" s="36"/>
      <c r="B66" s="36"/>
      <c r="C66" s="36"/>
      <c r="D66" s="36"/>
      <c r="E66" s="36"/>
      <c r="F66" s="36"/>
      <c r="H66" s="36"/>
    </row>
    <row r="67" spans="1:8">
      <c r="A67" s="36"/>
      <c r="B67" s="36"/>
      <c r="C67" s="36"/>
      <c r="D67" s="36"/>
      <c r="E67" s="36"/>
      <c r="F67" s="36"/>
      <c r="H67" s="36"/>
    </row>
    <row r="68" spans="1:8">
      <c r="A68" s="36"/>
      <c r="B68" s="36"/>
      <c r="C68" s="36"/>
      <c r="D68" s="36"/>
      <c r="E68" s="36"/>
      <c r="F68" s="36"/>
      <c r="H68" s="36"/>
    </row>
    <row r="69" spans="1:8">
      <c r="A69" s="36"/>
      <c r="B69" s="36"/>
      <c r="C69" s="36"/>
      <c r="D69" s="36"/>
      <c r="E69" s="36"/>
      <c r="F69" s="36"/>
      <c r="H69" s="36"/>
    </row>
    <row r="70" spans="1:8">
      <c r="A70" s="36"/>
      <c r="B70" s="36"/>
      <c r="C70" s="36"/>
      <c r="D70" s="36"/>
      <c r="E70" s="36"/>
      <c r="F70" s="36"/>
      <c r="H70" s="36"/>
    </row>
    <row r="71" spans="1:8">
      <c r="A71" s="36"/>
      <c r="B71" s="36"/>
      <c r="C71" s="36"/>
      <c r="D71" s="36"/>
      <c r="E71" s="36"/>
      <c r="F71" s="36"/>
      <c r="H71" s="36"/>
    </row>
    <row r="72" spans="1:8">
      <c r="A72" s="36"/>
      <c r="B72" s="36"/>
      <c r="C72" s="36"/>
      <c r="D72" s="36"/>
      <c r="E72" s="36"/>
      <c r="F72" s="36"/>
      <c r="H72" s="36"/>
    </row>
    <row r="73" spans="1:8">
      <c r="A73" s="36"/>
      <c r="B73" s="36"/>
      <c r="C73" s="36"/>
      <c r="D73" s="36"/>
      <c r="E73" s="36"/>
      <c r="F73" s="36"/>
      <c r="H73" s="36"/>
    </row>
    <row r="74" spans="1:8">
      <c r="A74" s="36"/>
      <c r="B74" s="36"/>
      <c r="C74" s="36"/>
      <c r="D74" s="36"/>
      <c r="E74" s="36"/>
      <c r="F74" s="36"/>
      <c r="H74" s="36"/>
    </row>
    <row r="75" spans="1:8">
      <c r="A75" s="36"/>
      <c r="B75" s="36"/>
      <c r="C75" s="36"/>
      <c r="D75" s="36"/>
      <c r="E75" s="36"/>
      <c r="F75" s="36"/>
      <c r="H75" s="36"/>
    </row>
    <row r="76" spans="1:8">
      <c r="A76" s="36"/>
      <c r="B76" s="36"/>
      <c r="C76" s="36"/>
      <c r="D76" s="36"/>
      <c r="E76" s="36"/>
      <c r="F76" s="36"/>
      <c r="H76" s="36"/>
    </row>
    <row r="77" spans="1:8">
      <c r="A77" s="36"/>
      <c r="B77" s="36"/>
      <c r="C77" s="36"/>
      <c r="D77" s="36"/>
      <c r="E77" s="36"/>
      <c r="F77" s="36"/>
      <c r="H77" s="36"/>
    </row>
    <row r="78" spans="1:8">
      <c r="A78" s="36"/>
      <c r="B78" s="36"/>
      <c r="C78" s="36"/>
      <c r="D78" s="36"/>
      <c r="E78" s="36"/>
      <c r="F78" s="36"/>
      <c r="H78" s="36"/>
    </row>
    <row r="79" spans="1:8">
      <c r="A79" s="36"/>
      <c r="B79" s="36"/>
      <c r="C79" s="36"/>
      <c r="D79" s="36"/>
      <c r="E79" s="36"/>
      <c r="F79" s="36"/>
      <c r="H79" s="36"/>
    </row>
    <row r="80" spans="1:8">
      <c r="A80" s="36"/>
      <c r="B80" s="36"/>
      <c r="C80" s="36"/>
      <c r="D80" s="36"/>
      <c r="E80" s="36"/>
      <c r="F80" s="36"/>
      <c r="H80" s="36"/>
    </row>
    <row r="81" spans="1:8">
      <c r="A81" s="36"/>
      <c r="B81" s="36"/>
      <c r="C81" s="36"/>
      <c r="D81" s="36"/>
      <c r="E81" s="36"/>
      <c r="F81" s="36"/>
      <c r="H81" s="36"/>
    </row>
    <row r="82" spans="1:8">
      <c r="A82" s="36"/>
      <c r="B82" s="36"/>
      <c r="C82" s="36"/>
      <c r="D82" s="36"/>
      <c r="E82" s="36"/>
      <c r="F82" s="36"/>
      <c r="H82" s="36"/>
    </row>
    <row r="83" spans="1:8">
      <c r="A83" s="36"/>
      <c r="B83" s="36"/>
      <c r="C83" s="36"/>
      <c r="D83" s="36"/>
      <c r="E83" s="36"/>
      <c r="F83" s="36"/>
      <c r="H83" s="36"/>
    </row>
    <row r="84" spans="1:8">
      <c r="A84" s="36"/>
      <c r="B84" s="36"/>
      <c r="C84" s="36"/>
      <c r="D84" s="36"/>
      <c r="E84" s="36"/>
      <c r="F84" s="36"/>
      <c r="H84" s="36"/>
    </row>
    <row r="85" spans="1:8">
      <c r="A85" s="36"/>
      <c r="B85" s="36"/>
      <c r="C85" s="36"/>
      <c r="D85" s="36"/>
      <c r="E85" s="36"/>
      <c r="F85" s="36"/>
      <c r="H85" s="36"/>
    </row>
    <row r="86" spans="1:8">
      <c r="A86" s="36"/>
      <c r="B86" s="36"/>
      <c r="C86" s="36"/>
      <c r="D86" s="36"/>
      <c r="E86" s="36"/>
      <c r="F86" s="36"/>
      <c r="H86" s="36"/>
    </row>
    <row r="87" spans="1:8">
      <c r="A87" s="36"/>
      <c r="B87" s="36"/>
      <c r="C87" s="36"/>
      <c r="D87" s="36"/>
      <c r="E87" s="36"/>
      <c r="F87" s="36"/>
      <c r="H87" s="36"/>
    </row>
    <row r="88" spans="1:8">
      <c r="A88" s="36"/>
      <c r="B88" s="36"/>
      <c r="C88" s="36"/>
      <c r="D88" s="36"/>
      <c r="E88" s="36"/>
      <c r="F88" s="36"/>
      <c r="H88" s="36"/>
    </row>
    <row r="89" spans="1:8">
      <c r="A89" s="36"/>
      <c r="B89" s="36"/>
      <c r="C89" s="36"/>
      <c r="D89" s="36"/>
      <c r="E89" s="36"/>
      <c r="F89" s="36"/>
      <c r="H89" s="36"/>
    </row>
    <row r="90" spans="1:8">
      <c r="A90" s="36"/>
      <c r="B90" s="36"/>
      <c r="C90" s="36"/>
      <c r="D90" s="36"/>
      <c r="E90" s="36"/>
      <c r="F90" s="36"/>
      <c r="H90" s="36"/>
    </row>
    <row r="91" spans="1:8">
      <c r="A91" s="36"/>
      <c r="B91" s="36"/>
      <c r="C91" s="36"/>
      <c r="D91" s="36"/>
      <c r="E91" s="36"/>
      <c r="F91" s="36"/>
      <c r="H91" s="36"/>
    </row>
    <row r="92" spans="1:8">
      <c r="A92" s="36"/>
      <c r="B92" s="36"/>
      <c r="C92" s="36"/>
      <c r="D92" s="36"/>
      <c r="E92" s="36"/>
      <c r="F92" s="36"/>
      <c r="H92" s="36"/>
    </row>
    <row r="93" spans="1:8">
      <c r="A93" s="36"/>
      <c r="B93" s="36"/>
      <c r="C93" s="36"/>
      <c r="D93" s="36"/>
      <c r="E93" s="36"/>
      <c r="F93" s="36"/>
      <c r="H93" s="36"/>
    </row>
    <row r="94" spans="1:8">
      <c r="A94" s="36"/>
      <c r="B94" s="36"/>
      <c r="C94" s="36"/>
      <c r="D94" s="36"/>
      <c r="E94" s="36"/>
      <c r="F94" s="36"/>
      <c r="H94" s="36"/>
    </row>
    <row r="95" spans="1:8">
      <c r="A95" s="36"/>
      <c r="B95" s="36"/>
      <c r="C95" s="36"/>
      <c r="D95" s="36"/>
      <c r="E95" s="36"/>
      <c r="F95" s="36"/>
      <c r="H95" s="36"/>
    </row>
    <row r="96" spans="1:8">
      <c r="A96" s="36"/>
      <c r="B96" s="36"/>
      <c r="C96" s="36"/>
      <c r="D96" s="36"/>
      <c r="E96" s="36"/>
      <c r="F96" s="36"/>
      <c r="H96" s="36"/>
    </row>
    <row r="97" spans="1:8">
      <c r="A97" s="36"/>
      <c r="B97" s="36"/>
      <c r="C97" s="36"/>
      <c r="D97" s="36"/>
      <c r="E97" s="36"/>
      <c r="F97" s="36"/>
      <c r="H97" s="36"/>
    </row>
    <row r="98" spans="1:8">
      <c r="A98" s="36"/>
      <c r="B98" s="106"/>
      <c r="C98" s="36"/>
      <c r="D98" s="36"/>
      <c r="E98" s="36"/>
      <c r="F98" s="36"/>
      <c r="H98" s="36"/>
    </row>
    <row r="99" spans="1:8">
      <c r="A99" s="36"/>
      <c r="B99" s="36"/>
      <c r="C99" s="36"/>
      <c r="D99" s="36"/>
      <c r="E99" s="36"/>
      <c r="F99" s="36"/>
      <c r="H99" s="36"/>
    </row>
    <row r="100" spans="1:8">
      <c r="A100" s="36"/>
      <c r="B100" s="36"/>
      <c r="C100" s="36"/>
      <c r="D100" s="36"/>
      <c r="E100" s="36"/>
      <c r="F100" s="36"/>
      <c r="H100" s="36"/>
    </row>
    <row r="101" spans="1:8">
      <c r="A101" s="36"/>
      <c r="B101" s="36"/>
      <c r="C101" s="36"/>
      <c r="D101" s="36"/>
      <c r="E101" s="36"/>
      <c r="F101" s="36"/>
      <c r="H101" s="36"/>
    </row>
    <row r="102" spans="1:8">
      <c r="A102" s="36"/>
      <c r="B102" s="36"/>
      <c r="C102" s="36"/>
      <c r="D102" s="36"/>
      <c r="E102" s="36"/>
      <c r="F102" s="36"/>
      <c r="H102" s="36"/>
    </row>
    <row r="103" spans="1:8">
      <c r="A103" s="36"/>
      <c r="B103" s="36"/>
      <c r="C103" s="36"/>
      <c r="D103" s="36"/>
      <c r="E103" s="36"/>
      <c r="F103" s="36"/>
      <c r="H103" s="36"/>
    </row>
    <row r="104" spans="1:8">
      <c r="A104" s="36"/>
      <c r="B104" s="36"/>
      <c r="C104" s="36"/>
      <c r="D104" s="36"/>
      <c r="E104" s="36"/>
      <c r="F104" s="36"/>
      <c r="H104" s="36"/>
    </row>
    <row r="105" spans="1:8">
      <c r="A105" s="36"/>
      <c r="B105" s="36"/>
      <c r="C105" s="36"/>
      <c r="D105" s="36"/>
      <c r="E105" s="36"/>
      <c r="F105" s="36"/>
      <c r="H105" s="36"/>
    </row>
    <row r="106" spans="1:8">
      <c r="A106" s="36"/>
      <c r="B106" s="36"/>
      <c r="C106" s="36"/>
      <c r="D106" s="36"/>
      <c r="E106" s="36"/>
      <c r="F106" s="36"/>
      <c r="H106" s="36"/>
    </row>
    <row r="107" spans="1:8">
      <c r="A107" s="36"/>
      <c r="B107" s="36"/>
      <c r="C107" s="36"/>
      <c r="D107" s="36"/>
      <c r="E107" s="36"/>
      <c r="F107" s="36"/>
      <c r="H107" s="36"/>
    </row>
    <row r="108" spans="1:8">
      <c r="A108" s="36"/>
      <c r="B108" s="36"/>
      <c r="C108" s="36"/>
      <c r="D108" s="36"/>
      <c r="E108" s="36"/>
      <c r="F108" s="36"/>
      <c r="H108" s="36"/>
    </row>
    <row r="109" spans="1:8">
      <c r="A109" s="36"/>
      <c r="B109" s="36"/>
      <c r="C109" s="36"/>
      <c r="D109" s="36"/>
      <c r="E109" s="36"/>
      <c r="F109" s="36"/>
      <c r="H109" s="36"/>
    </row>
    <row r="110" spans="1:8">
      <c r="A110" s="36"/>
      <c r="B110" s="36"/>
      <c r="C110" s="36"/>
      <c r="D110" s="36"/>
      <c r="E110" s="36"/>
      <c r="F110" s="36"/>
      <c r="H110" s="36"/>
    </row>
    <row r="111" spans="1:8">
      <c r="A111" s="36"/>
      <c r="B111" s="36"/>
      <c r="C111" s="36"/>
      <c r="D111" s="36"/>
      <c r="E111" s="36"/>
      <c r="F111" s="36"/>
      <c r="H111" s="36"/>
    </row>
    <row r="112" spans="1:8">
      <c r="A112" s="36"/>
      <c r="B112" s="36"/>
      <c r="C112" s="36"/>
      <c r="D112" s="36"/>
      <c r="E112" s="36"/>
      <c r="F112" s="36"/>
      <c r="H112" s="36"/>
    </row>
    <row r="113" spans="1:8">
      <c r="A113" s="36"/>
      <c r="B113" s="36"/>
      <c r="C113" s="36"/>
      <c r="D113" s="36"/>
      <c r="E113" s="36"/>
      <c r="F113" s="36"/>
      <c r="H113" s="36"/>
    </row>
    <row r="114" spans="1:8">
      <c r="A114" s="36"/>
      <c r="B114" s="36"/>
      <c r="C114" s="36"/>
      <c r="D114" s="36"/>
      <c r="E114" s="36"/>
      <c r="F114" s="36"/>
      <c r="H114" s="36"/>
    </row>
    <row r="115" spans="1:8">
      <c r="A115" s="36"/>
      <c r="B115" s="36"/>
      <c r="C115" s="36"/>
      <c r="D115" s="36"/>
      <c r="E115" s="36"/>
      <c r="F115" s="36"/>
      <c r="H115" s="36"/>
    </row>
    <row r="116" spans="1:8">
      <c r="A116" s="36"/>
      <c r="B116" s="36"/>
      <c r="C116" s="36"/>
      <c r="D116" s="36"/>
      <c r="E116" s="36"/>
      <c r="F116" s="36"/>
      <c r="H116" s="36"/>
    </row>
    <row r="117" spans="1:8">
      <c r="A117" s="36"/>
      <c r="B117" s="36"/>
      <c r="C117" s="36"/>
      <c r="D117" s="36"/>
      <c r="E117" s="36"/>
      <c r="F117" s="36"/>
      <c r="H117" s="36"/>
    </row>
    <row r="118" spans="1:8">
      <c r="A118" s="36"/>
      <c r="B118" s="36"/>
      <c r="C118" s="36"/>
      <c r="D118" s="36"/>
      <c r="E118" s="36"/>
      <c r="F118" s="36"/>
      <c r="H118" s="36"/>
    </row>
    <row r="119" spans="1:8">
      <c r="A119" s="36"/>
      <c r="B119" s="36"/>
      <c r="C119" s="36"/>
      <c r="D119" s="36"/>
      <c r="E119" s="36"/>
      <c r="F119" s="36"/>
      <c r="H119" s="36"/>
    </row>
    <row r="120" spans="1:8">
      <c r="A120" s="36"/>
      <c r="B120" s="36"/>
      <c r="C120" s="36"/>
      <c r="D120" s="36"/>
      <c r="E120" s="36"/>
      <c r="F120" s="36"/>
      <c r="H120" s="36"/>
    </row>
    <row r="121" spans="1:8">
      <c r="A121" s="36"/>
      <c r="B121" s="36"/>
      <c r="C121" s="36"/>
      <c r="D121" s="36"/>
      <c r="E121" s="36"/>
      <c r="F121" s="36"/>
      <c r="H121" s="36"/>
    </row>
    <row r="122" spans="1:8">
      <c r="A122" s="36"/>
      <c r="B122" s="36"/>
      <c r="C122" s="36"/>
      <c r="D122" s="36"/>
      <c r="E122" s="36"/>
      <c r="F122" s="36"/>
      <c r="H122" s="36"/>
    </row>
    <row r="123" spans="1:8">
      <c r="A123" s="36"/>
      <c r="B123" s="36"/>
      <c r="C123" s="36"/>
      <c r="D123" s="36"/>
      <c r="E123" s="36"/>
      <c r="F123" s="36"/>
      <c r="H123" s="36"/>
    </row>
    <row r="124" spans="1:8">
      <c r="A124" s="36"/>
      <c r="B124" s="36"/>
      <c r="C124" s="36"/>
      <c r="D124" s="36"/>
      <c r="E124" s="36"/>
      <c r="F124" s="36"/>
      <c r="H124" s="36"/>
    </row>
    <row r="125" spans="1:8">
      <c r="A125" s="36"/>
      <c r="B125" s="36"/>
      <c r="C125" s="36"/>
      <c r="D125" s="36"/>
      <c r="E125" s="36"/>
      <c r="F125" s="36"/>
      <c r="H125" s="36"/>
    </row>
    <row r="126" spans="1:8">
      <c r="A126" s="36"/>
      <c r="B126" s="36"/>
      <c r="C126" s="36"/>
      <c r="D126" s="36"/>
      <c r="E126" s="36"/>
      <c r="F126" s="36"/>
      <c r="H126" s="36"/>
    </row>
    <row r="127" spans="1:8">
      <c r="A127" s="36"/>
      <c r="B127" s="36"/>
      <c r="C127" s="36"/>
      <c r="D127" s="36"/>
      <c r="E127" s="36"/>
      <c r="F127" s="36"/>
      <c r="H127" s="36"/>
    </row>
    <row r="128" spans="1:8">
      <c r="A128" s="36"/>
      <c r="B128" s="36"/>
      <c r="C128" s="36"/>
      <c r="D128" s="36"/>
      <c r="E128" s="36"/>
      <c r="F128" s="36"/>
      <c r="H128" s="36"/>
    </row>
    <row r="129" spans="1:8">
      <c r="A129" s="36"/>
      <c r="B129" s="36"/>
      <c r="C129" s="36"/>
      <c r="D129" s="36"/>
      <c r="E129" s="36"/>
      <c r="F129" s="36"/>
      <c r="H129" s="36"/>
    </row>
    <row r="130" spans="1:8">
      <c r="A130" s="36"/>
      <c r="B130" s="36"/>
      <c r="C130" s="36"/>
      <c r="D130" s="36"/>
      <c r="E130" s="36"/>
      <c r="F130" s="36"/>
      <c r="H130" s="36"/>
    </row>
    <row r="131" spans="1:8">
      <c r="A131" s="36"/>
      <c r="B131" s="36"/>
      <c r="C131" s="36"/>
      <c r="D131" s="36"/>
      <c r="E131" s="36"/>
      <c r="F131" s="36"/>
      <c r="H131" s="36"/>
    </row>
    <row r="132" spans="1:8">
      <c r="A132" s="36"/>
      <c r="B132" s="36"/>
      <c r="C132" s="36"/>
      <c r="D132" s="36"/>
      <c r="E132" s="36"/>
      <c r="F132" s="36"/>
      <c r="H132" s="36"/>
    </row>
    <row r="133" spans="1:8">
      <c r="A133" s="36"/>
      <c r="B133" s="36"/>
      <c r="C133" s="36"/>
      <c r="D133" s="36"/>
      <c r="E133" s="36"/>
      <c r="F133" s="36"/>
      <c r="H133" s="36"/>
    </row>
    <row r="134" spans="1:8">
      <c r="A134" s="36"/>
      <c r="B134" s="36"/>
      <c r="C134" s="36"/>
      <c r="D134" s="36"/>
      <c r="E134" s="36"/>
      <c r="F134" s="36"/>
      <c r="H134" s="36"/>
    </row>
    <row r="135" spans="1:8">
      <c r="A135" s="36"/>
      <c r="B135" s="36"/>
      <c r="C135" s="36"/>
      <c r="D135" s="36"/>
      <c r="E135" s="36"/>
      <c r="F135" s="36"/>
      <c r="H135" s="36"/>
    </row>
    <row r="136" spans="1:8">
      <c r="A136" s="36"/>
      <c r="B136" s="36"/>
      <c r="C136" s="36"/>
      <c r="D136" s="36"/>
      <c r="E136" s="36"/>
      <c r="F136" s="36"/>
      <c r="H136" s="36"/>
    </row>
    <row r="137" spans="1:8">
      <c r="A137" s="36"/>
      <c r="B137" s="36"/>
      <c r="C137" s="36"/>
      <c r="D137" s="36"/>
      <c r="E137" s="36"/>
      <c r="F137" s="36"/>
      <c r="H137" s="36"/>
    </row>
    <row r="138" spans="1:8">
      <c r="A138" s="36"/>
      <c r="B138" s="36"/>
      <c r="C138" s="36"/>
      <c r="D138" s="36"/>
      <c r="E138" s="36"/>
      <c r="F138" s="36"/>
      <c r="H138" s="36"/>
    </row>
    <row r="139" spans="1:8">
      <c r="A139" s="36"/>
      <c r="B139" s="36"/>
      <c r="C139" s="36"/>
      <c r="D139" s="36"/>
      <c r="E139" s="36"/>
      <c r="F139" s="36"/>
      <c r="H139" s="36"/>
    </row>
    <row r="140" spans="1:8">
      <c r="A140" s="36"/>
      <c r="B140" s="36"/>
      <c r="C140" s="36"/>
      <c r="D140" s="36"/>
      <c r="E140" s="36"/>
      <c r="F140" s="36"/>
      <c r="H140" s="36"/>
    </row>
    <row r="141" spans="1:8">
      <c r="A141" s="36"/>
      <c r="B141" s="36"/>
      <c r="C141" s="36"/>
      <c r="D141" s="36"/>
      <c r="E141" s="36"/>
      <c r="F141" s="36"/>
      <c r="H141" s="36"/>
    </row>
    <row r="142" spans="1:8">
      <c r="A142" s="36"/>
      <c r="B142" s="36"/>
      <c r="C142" s="36"/>
      <c r="D142" s="36"/>
      <c r="E142" s="36"/>
      <c r="F142" s="36"/>
      <c r="H142" s="36"/>
    </row>
    <row r="143" spans="1:8">
      <c r="A143" s="36"/>
      <c r="B143" s="36"/>
      <c r="C143" s="36"/>
      <c r="D143" s="36"/>
      <c r="E143" s="36"/>
      <c r="F143" s="36"/>
      <c r="H143" s="36"/>
    </row>
    <row r="144" spans="1:8">
      <c r="A144" s="36"/>
      <c r="B144" s="36"/>
      <c r="C144" s="36"/>
      <c r="D144" s="36"/>
      <c r="E144" s="36"/>
      <c r="F144" s="36"/>
      <c r="H144" s="36"/>
    </row>
    <row r="145" spans="1:8">
      <c r="A145" s="36"/>
      <c r="B145" s="36"/>
      <c r="C145" s="36"/>
      <c r="D145" s="36"/>
      <c r="E145" s="36"/>
      <c r="F145" s="36"/>
      <c r="H145" s="36"/>
    </row>
    <row r="146" spans="1:8">
      <c r="A146" s="36"/>
      <c r="B146" s="36"/>
      <c r="C146" s="36"/>
      <c r="D146" s="36"/>
      <c r="E146" s="36"/>
      <c r="F146" s="36"/>
      <c r="H146" s="36"/>
    </row>
    <row r="147" spans="1:8">
      <c r="A147" s="36"/>
      <c r="B147" s="36"/>
      <c r="C147" s="36"/>
      <c r="D147" s="36"/>
      <c r="E147" s="36"/>
      <c r="F147" s="36"/>
      <c r="H147" s="36"/>
    </row>
    <row r="148" spans="1:8">
      <c r="A148" s="36"/>
      <c r="B148" s="36"/>
      <c r="C148" s="36"/>
      <c r="D148" s="36"/>
      <c r="E148" s="36"/>
      <c r="F148" s="36"/>
      <c r="H148" s="36"/>
    </row>
    <row r="149" spans="1:8">
      <c r="A149" s="36"/>
      <c r="B149" s="36"/>
      <c r="C149" s="36"/>
      <c r="D149" s="36"/>
      <c r="E149" s="36"/>
      <c r="F149" s="36"/>
      <c r="H149" s="36"/>
    </row>
    <row r="150" spans="1:8">
      <c r="A150" s="36"/>
      <c r="B150" s="36"/>
      <c r="C150" s="36"/>
      <c r="D150" s="36"/>
      <c r="E150" s="36"/>
      <c r="F150" s="36"/>
      <c r="H150" s="36"/>
    </row>
    <row r="151" spans="1:8">
      <c r="A151" s="36"/>
      <c r="B151" s="36"/>
      <c r="C151" s="36"/>
      <c r="D151" s="36"/>
      <c r="E151" s="36"/>
      <c r="F151" s="36"/>
      <c r="H151" s="36"/>
    </row>
    <row r="152" spans="1:8">
      <c r="A152" s="36"/>
      <c r="B152" s="36"/>
      <c r="C152" s="36"/>
      <c r="D152" s="36"/>
      <c r="E152" s="36"/>
      <c r="F152" s="36"/>
      <c r="H152" s="36"/>
    </row>
    <row r="153" spans="1:8">
      <c r="A153" s="36"/>
      <c r="B153" s="36"/>
      <c r="C153" s="36"/>
      <c r="D153" s="36"/>
      <c r="E153" s="36"/>
      <c r="F153" s="36"/>
      <c r="H153" s="36"/>
    </row>
    <row r="154" spans="1:8">
      <c r="A154" s="36"/>
      <c r="B154" s="36"/>
      <c r="C154" s="36"/>
      <c r="D154" s="36"/>
      <c r="E154" s="36"/>
      <c r="F154" s="36"/>
      <c r="H154" s="36"/>
    </row>
    <row r="155" spans="1:8">
      <c r="A155" s="36"/>
      <c r="B155" s="36"/>
      <c r="C155" s="36"/>
      <c r="D155" s="36"/>
      <c r="E155" s="36"/>
      <c r="F155" s="36"/>
      <c r="H155" s="36"/>
    </row>
    <row r="156" spans="1:8">
      <c r="A156" s="36"/>
      <c r="B156" s="36"/>
      <c r="C156" s="36"/>
      <c r="D156" s="36"/>
      <c r="E156" s="36"/>
      <c r="F156" s="36"/>
      <c r="H156" s="36"/>
    </row>
    <row r="157" spans="1:8">
      <c r="A157" s="36"/>
      <c r="B157" s="36"/>
      <c r="C157" s="36"/>
      <c r="D157" s="36"/>
      <c r="E157" s="36"/>
      <c r="F157" s="36"/>
      <c r="H157" s="36"/>
    </row>
    <row r="158" spans="1:8">
      <c r="A158" s="36"/>
      <c r="B158" s="36"/>
      <c r="C158" s="36"/>
      <c r="D158" s="36"/>
      <c r="E158" s="36"/>
      <c r="F158" s="36"/>
      <c r="H158" s="36"/>
    </row>
    <row r="159" spans="1:8">
      <c r="A159" s="36"/>
      <c r="B159" s="36"/>
      <c r="C159" s="36"/>
      <c r="D159" s="36"/>
      <c r="E159" s="36"/>
      <c r="F159" s="36"/>
      <c r="H159" s="36"/>
    </row>
    <row r="160" spans="1:8">
      <c r="A160" s="36"/>
      <c r="B160" s="36"/>
      <c r="C160" s="36"/>
      <c r="D160" s="36"/>
      <c r="E160" s="36"/>
      <c r="F160" s="36"/>
      <c r="H160" s="36"/>
    </row>
    <row r="161" spans="1:8">
      <c r="A161" s="36"/>
      <c r="B161" s="36"/>
      <c r="C161" s="36"/>
      <c r="D161" s="36"/>
      <c r="E161" s="36"/>
      <c r="F161" s="36"/>
      <c r="H161" s="36"/>
    </row>
    <row r="162" spans="1:8">
      <c r="A162" s="36"/>
      <c r="B162" s="36"/>
      <c r="C162" s="36"/>
      <c r="D162" s="36"/>
      <c r="E162" s="36"/>
      <c r="F162" s="36"/>
      <c r="H162" s="36"/>
    </row>
    <row r="163" spans="1:8">
      <c r="A163" s="36"/>
      <c r="B163" s="36"/>
      <c r="C163" s="36"/>
      <c r="D163" s="36"/>
      <c r="E163" s="36"/>
      <c r="F163" s="36"/>
      <c r="H163" s="36"/>
    </row>
    <row r="164" spans="1:8">
      <c r="A164" s="36"/>
      <c r="B164" s="36"/>
      <c r="C164" s="36"/>
      <c r="D164" s="36"/>
      <c r="E164" s="36"/>
      <c r="F164" s="36"/>
      <c r="H164" s="36"/>
    </row>
    <row r="165" spans="1:8">
      <c r="A165" s="36"/>
      <c r="B165" s="36"/>
      <c r="C165" s="36"/>
      <c r="D165" s="36"/>
      <c r="E165" s="36"/>
      <c r="F165" s="36"/>
      <c r="H165" s="36"/>
    </row>
    <row r="166" spans="1:8">
      <c r="A166" s="36"/>
      <c r="B166" s="36"/>
      <c r="C166" s="36"/>
      <c r="D166" s="36"/>
      <c r="E166" s="36"/>
      <c r="F166" s="36"/>
      <c r="H166" s="36"/>
    </row>
    <row r="167" spans="1:8">
      <c r="A167" s="36"/>
      <c r="B167" s="36"/>
      <c r="C167" s="36"/>
      <c r="D167" s="36"/>
      <c r="E167" s="36"/>
      <c r="F167" s="36"/>
      <c r="H167" s="36"/>
    </row>
    <row r="168" spans="1:8">
      <c r="A168" s="36"/>
      <c r="B168" s="36"/>
      <c r="C168" s="36"/>
      <c r="D168" s="36"/>
      <c r="E168" s="36"/>
      <c r="F168" s="36"/>
      <c r="H168" s="36"/>
    </row>
    <row r="169" spans="1:8">
      <c r="A169" s="36"/>
      <c r="B169" s="36"/>
      <c r="C169" s="36"/>
      <c r="D169" s="36"/>
      <c r="E169" s="36"/>
      <c r="F169" s="36"/>
      <c r="H169" s="36"/>
    </row>
    <row r="170" spans="1:8">
      <c r="A170" s="36"/>
      <c r="B170" s="36"/>
      <c r="C170" s="36"/>
      <c r="D170" s="36"/>
      <c r="E170" s="36"/>
      <c r="F170" s="36"/>
      <c r="H170" s="36"/>
    </row>
    <row r="171" spans="1:8">
      <c r="A171" s="36"/>
      <c r="B171" s="36"/>
      <c r="C171" s="36"/>
      <c r="D171" s="36"/>
      <c r="E171" s="36"/>
      <c r="F171" s="36"/>
      <c r="H171" s="36"/>
    </row>
    <row r="172" spans="1:8">
      <c r="A172" s="36"/>
      <c r="B172" s="36"/>
      <c r="C172" s="36"/>
      <c r="D172" s="36"/>
      <c r="E172" s="36"/>
      <c r="F172" s="36"/>
      <c r="H172" s="36"/>
    </row>
    <row r="173" spans="1:8">
      <c r="A173" s="36"/>
      <c r="B173" s="36"/>
      <c r="C173" s="36"/>
      <c r="D173" s="36"/>
      <c r="E173" s="36"/>
      <c r="F173" s="36"/>
      <c r="H173" s="36"/>
    </row>
    <row r="174" spans="1:8">
      <c r="A174" s="36"/>
      <c r="B174" s="36"/>
      <c r="C174" s="36"/>
      <c r="D174" s="36"/>
      <c r="E174" s="36"/>
      <c r="F174" s="36"/>
      <c r="H174" s="36"/>
    </row>
    <row r="175" spans="1:8">
      <c r="A175" s="36"/>
      <c r="B175" s="36"/>
      <c r="C175" s="36"/>
      <c r="D175" s="36"/>
      <c r="E175" s="36"/>
      <c r="F175" s="36"/>
      <c r="H175" s="36"/>
    </row>
    <row r="176" spans="1:8">
      <c r="A176" s="36"/>
      <c r="B176" s="36"/>
      <c r="C176" s="36"/>
      <c r="D176" s="36"/>
      <c r="E176" s="36"/>
      <c r="F176" s="36"/>
      <c r="H176" s="36"/>
    </row>
    <row r="177" spans="1:8">
      <c r="A177" s="36"/>
      <c r="B177" s="36"/>
      <c r="C177" s="36"/>
      <c r="D177" s="36"/>
      <c r="E177" s="36"/>
      <c r="F177" s="36"/>
      <c r="H177" s="36"/>
    </row>
    <row r="178" spans="1:8">
      <c r="A178" s="36"/>
      <c r="B178" s="36"/>
      <c r="C178" s="36"/>
      <c r="D178" s="36"/>
      <c r="E178" s="36"/>
      <c r="F178" s="36"/>
      <c r="H178" s="36"/>
    </row>
    <row r="179" spans="1:8">
      <c r="A179" s="36"/>
      <c r="B179" s="36"/>
      <c r="C179" s="36"/>
      <c r="D179" s="36"/>
      <c r="E179" s="36"/>
      <c r="F179" s="36"/>
      <c r="H179" s="36"/>
    </row>
    <row r="180" spans="1:8">
      <c r="A180" s="36"/>
      <c r="B180" s="36"/>
      <c r="C180" s="36"/>
      <c r="D180" s="36"/>
      <c r="E180" s="36"/>
      <c r="F180" s="36"/>
      <c r="H180" s="36"/>
    </row>
    <row r="181" spans="1:8">
      <c r="A181" s="36"/>
      <c r="B181" s="36"/>
      <c r="C181" s="36"/>
      <c r="D181" s="36"/>
      <c r="E181" s="36"/>
      <c r="F181" s="36"/>
      <c r="H181" s="36"/>
    </row>
    <row r="182" spans="1:8">
      <c r="A182" s="36"/>
      <c r="B182" s="36"/>
      <c r="C182" s="36"/>
      <c r="D182" s="36"/>
      <c r="E182" s="36"/>
      <c r="F182" s="36"/>
      <c r="H182" s="36"/>
    </row>
    <row r="183" spans="1:8">
      <c r="A183" s="36"/>
      <c r="B183" s="36"/>
      <c r="C183" s="36"/>
      <c r="D183" s="36"/>
      <c r="E183" s="36"/>
      <c r="F183" s="36"/>
      <c r="H183" s="36"/>
    </row>
    <row r="184" spans="1:8">
      <c r="A184" s="36"/>
      <c r="B184" s="36"/>
      <c r="C184" s="36"/>
      <c r="D184" s="36"/>
      <c r="E184" s="36"/>
      <c r="F184" s="36"/>
      <c r="H184" s="36"/>
    </row>
    <row r="185" spans="1:8">
      <c r="A185" s="36"/>
      <c r="B185" s="36"/>
      <c r="C185" s="36"/>
      <c r="D185" s="36"/>
      <c r="E185" s="36"/>
      <c r="F185" s="36"/>
      <c r="H185" s="36"/>
    </row>
    <row r="186" spans="1:8">
      <c r="A186" s="36"/>
      <c r="B186" s="36"/>
      <c r="C186" s="36"/>
      <c r="D186" s="36"/>
      <c r="E186" s="36"/>
      <c r="F186" s="36"/>
      <c r="H186" s="36"/>
    </row>
    <row r="187" spans="1:8">
      <c r="A187" s="36"/>
      <c r="B187" s="36"/>
      <c r="C187" s="36"/>
      <c r="D187" s="36"/>
      <c r="E187" s="36"/>
      <c r="F187" s="36"/>
      <c r="H187" s="36"/>
    </row>
    <row r="188" spans="1:8">
      <c r="A188" s="36"/>
      <c r="B188" s="36"/>
      <c r="C188" s="36"/>
      <c r="D188" s="36"/>
      <c r="E188" s="36"/>
      <c r="F188" s="36"/>
      <c r="H188" s="36"/>
    </row>
    <row r="189" spans="1:8">
      <c r="A189" s="36"/>
      <c r="B189" s="36"/>
      <c r="C189" s="36"/>
      <c r="D189" s="36"/>
      <c r="E189" s="36"/>
      <c r="F189" s="36"/>
      <c r="H189" s="36"/>
    </row>
    <row r="190" spans="1:8">
      <c r="A190" s="36"/>
      <c r="B190" s="36"/>
      <c r="C190" s="36"/>
      <c r="D190" s="36"/>
      <c r="E190" s="36"/>
      <c r="F190" s="36"/>
      <c r="H190" s="36"/>
    </row>
    <row r="191" spans="1:8">
      <c r="A191" s="36"/>
      <c r="B191" s="36"/>
      <c r="C191" s="36"/>
      <c r="D191" s="36"/>
      <c r="E191" s="36"/>
      <c r="F191" s="36"/>
      <c r="H191" s="36"/>
    </row>
    <row r="192" spans="1:8">
      <c r="A192" s="36"/>
      <c r="B192" s="36"/>
      <c r="C192" s="36"/>
      <c r="D192" s="36"/>
      <c r="E192" s="36"/>
      <c r="F192" s="36"/>
      <c r="H192" s="36"/>
    </row>
    <row r="193" spans="1:8">
      <c r="A193" s="36"/>
      <c r="B193" s="36"/>
      <c r="C193" s="36"/>
      <c r="D193" s="36"/>
      <c r="E193" s="36"/>
      <c r="F193" s="36"/>
      <c r="H193" s="36"/>
    </row>
    <row r="194" spans="1:8">
      <c r="A194" s="36"/>
      <c r="B194" s="36"/>
      <c r="C194" s="36"/>
      <c r="D194" s="36"/>
      <c r="E194" s="36"/>
      <c r="F194" s="36"/>
      <c r="H194" s="36"/>
    </row>
    <row r="195" spans="1:8">
      <c r="A195" s="36"/>
      <c r="B195" s="36"/>
      <c r="C195" s="36"/>
      <c r="D195" s="36"/>
      <c r="E195" s="36"/>
      <c r="F195" s="36"/>
      <c r="H195" s="36"/>
    </row>
    <row r="196" spans="1:8">
      <c r="A196" s="36"/>
      <c r="B196" s="36"/>
      <c r="C196" s="36"/>
      <c r="D196" s="36"/>
      <c r="E196" s="36"/>
      <c r="F196" s="36"/>
      <c r="H196" s="36"/>
    </row>
    <row r="197" spans="1:8">
      <c r="A197" s="36"/>
      <c r="B197" s="36"/>
      <c r="C197" s="36"/>
      <c r="D197" s="36"/>
      <c r="E197" s="36"/>
      <c r="F197" s="36"/>
      <c r="H197" s="36"/>
    </row>
    <row r="198" spans="1:8">
      <c r="A198" s="36"/>
      <c r="B198" s="36"/>
      <c r="C198" s="36"/>
      <c r="D198" s="36"/>
      <c r="E198" s="36"/>
      <c r="F198" s="36"/>
      <c r="H198" s="36"/>
    </row>
    <row r="199" spans="1:8">
      <c r="A199" s="36"/>
      <c r="B199" s="36"/>
      <c r="C199" s="36"/>
      <c r="D199" s="36"/>
      <c r="E199" s="36"/>
      <c r="F199" s="36"/>
      <c r="H199" s="36"/>
    </row>
    <row r="200" spans="1:8">
      <c r="A200" s="36"/>
      <c r="B200" s="36"/>
      <c r="C200" s="36"/>
      <c r="D200" s="36"/>
      <c r="E200" s="36"/>
      <c r="F200" s="36"/>
      <c r="H200" s="36"/>
    </row>
    <row r="201" spans="1:8">
      <c r="A201" s="36"/>
      <c r="B201" s="36"/>
      <c r="C201" s="36"/>
      <c r="D201" s="36"/>
      <c r="E201" s="36"/>
      <c r="F201" s="36"/>
      <c r="H201" s="36"/>
    </row>
    <row r="202" spans="1:8">
      <c r="A202" s="36"/>
      <c r="B202" s="36"/>
      <c r="C202" s="36"/>
      <c r="D202" s="36"/>
      <c r="E202" s="36"/>
      <c r="F202" s="36"/>
      <c r="H202" s="36"/>
    </row>
    <row r="203" spans="1:8">
      <c r="A203" s="36"/>
      <c r="B203" s="36"/>
      <c r="C203" s="36"/>
      <c r="D203" s="36"/>
      <c r="E203" s="36"/>
      <c r="F203" s="36"/>
      <c r="H203" s="36"/>
    </row>
    <row r="204" spans="1:8">
      <c r="A204" s="36"/>
      <c r="B204" s="36"/>
      <c r="C204" s="36"/>
      <c r="D204" s="36"/>
      <c r="E204" s="36"/>
      <c r="F204" s="36"/>
      <c r="H204" s="36"/>
    </row>
    <row r="205" spans="1:8">
      <c r="A205" s="36"/>
      <c r="B205" s="36"/>
      <c r="C205" s="36"/>
      <c r="D205" s="36"/>
      <c r="E205" s="36"/>
      <c r="F205" s="36"/>
      <c r="H205" s="36"/>
    </row>
    <row r="206" spans="1:8">
      <c r="A206" s="36"/>
      <c r="B206" s="36"/>
      <c r="C206" s="36"/>
      <c r="D206" s="36"/>
      <c r="E206" s="36"/>
      <c r="F206" s="36"/>
      <c r="H206" s="36"/>
    </row>
    <row r="207" spans="1:8">
      <c r="A207" s="36"/>
      <c r="B207" s="36"/>
      <c r="C207" s="36"/>
      <c r="D207" s="36"/>
      <c r="E207" s="36"/>
      <c r="F207" s="36"/>
      <c r="H207" s="36"/>
    </row>
    <row r="208" spans="1:8">
      <c r="A208" s="36"/>
      <c r="B208" s="36"/>
      <c r="C208" s="36"/>
      <c r="D208" s="36"/>
      <c r="E208" s="36"/>
      <c r="F208" s="36"/>
      <c r="H208" s="36"/>
    </row>
    <row r="209" spans="1:8">
      <c r="A209" s="36"/>
      <c r="B209" s="36"/>
      <c r="C209" s="36"/>
      <c r="D209" s="36"/>
      <c r="E209" s="36"/>
      <c r="F209" s="36"/>
      <c r="H209" s="36"/>
    </row>
    <row r="210" spans="1:8">
      <c r="A210" s="36"/>
      <c r="B210" s="36"/>
      <c r="C210" s="36"/>
      <c r="D210" s="36"/>
      <c r="E210" s="36"/>
      <c r="F210" s="36"/>
      <c r="H210" s="36"/>
    </row>
    <row r="211" spans="1:8">
      <c r="A211" s="36"/>
      <c r="B211" s="36"/>
      <c r="C211" s="36"/>
      <c r="D211" s="36"/>
      <c r="E211" s="36"/>
      <c r="F211" s="36"/>
      <c r="H211" s="36"/>
    </row>
    <row r="212" spans="1:8">
      <c r="A212" s="36"/>
      <c r="B212" s="36"/>
      <c r="C212" s="36"/>
      <c r="D212" s="36"/>
      <c r="E212" s="36"/>
      <c r="F212" s="36"/>
      <c r="H212" s="36"/>
    </row>
    <row r="213" spans="1:8">
      <c r="A213" s="36"/>
      <c r="B213" s="36"/>
      <c r="C213" s="36"/>
      <c r="D213" s="36"/>
      <c r="E213" s="36"/>
      <c r="F213" s="36"/>
      <c r="H213" s="36"/>
    </row>
    <row r="214" spans="1:8">
      <c r="A214" s="36"/>
      <c r="B214" s="36"/>
      <c r="C214" s="36"/>
      <c r="D214" s="36"/>
      <c r="E214" s="36"/>
      <c r="F214" s="36"/>
      <c r="H214" s="36"/>
    </row>
    <row r="215" spans="1:8">
      <c r="A215" s="36"/>
      <c r="B215" s="36"/>
      <c r="C215" s="36"/>
      <c r="D215" s="36"/>
      <c r="E215" s="36"/>
      <c r="F215" s="36"/>
      <c r="H215" s="36"/>
    </row>
    <row r="216" spans="1:8">
      <c r="A216" s="36"/>
      <c r="B216" s="36"/>
      <c r="C216" s="36"/>
      <c r="D216" s="36"/>
      <c r="E216" s="36"/>
      <c r="F216" s="36"/>
      <c r="H216" s="36"/>
    </row>
    <row r="217" spans="1:8">
      <c r="A217" s="36"/>
      <c r="B217" s="36"/>
      <c r="C217" s="36"/>
      <c r="D217" s="36"/>
      <c r="E217" s="36"/>
      <c r="F217" s="36"/>
      <c r="H217" s="36"/>
    </row>
    <row r="218" spans="1:8">
      <c r="A218" s="36"/>
      <c r="B218" s="36"/>
      <c r="C218" s="36"/>
      <c r="D218" s="36"/>
      <c r="E218" s="36"/>
      <c r="F218" s="36"/>
      <c r="H218" s="36"/>
    </row>
    <row r="219" spans="1:8">
      <c r="A219" s="36"/>
      <c r="B219" s="36"/>
      <c r="C219" s="36"/>
      <c r="D219" s="36"/>
      <c r="E219" s="36"/>
      <c r="F219" s="36"/>
      <c r="H219" s="36"/>
    </row>
    <row r="220" spans="1:8">
      <c r="A220" s="36"/>
      <c r="B220" s="36"/>
      <c r="C220" s="36"/>
      <c r="D220" s="36"/>
      <c r="E220" s="36"/>
      <c r="F220" s="36"/>
      <c r="H220" s="36"/>
    </row>
    <row r="221" spans="1:8">
      <c r="A221" s="36"/>
      <c r="B221" s="36"/>
      <c r="C221" s="36"/>
      <c r="D221" s="36"/>
      <c r="E221" s="36"/>
      <c r="F221" s="36"/>
      <c r="H221" s="36"/>
    </row>
    <row r="222" spans="1:8">
      <c r="A222" s="36"/>
      <c r="B222" s="36"/>
      <c r="C222" s="36"/>
      <c r="D222" s="36"/>
      <c r="E222" s="36"/>
      <c r="F222" s="36"/>
      <c r="H222" s="36"/>
    </row>
    <row r="223" spans="1:8">
      <c r="A223" s="36"/>
      <c r="B223" s="36"/>
      <c r="C223" s="36"/>
      <c r="D223" s="36"/>
      <c r="E223" s="36"/>
      <c r="F223" s="36"/>
      <c r="H223" s="36"/>
    </row>
    <row r="224" spans="1:8">
      <c r="A224" s="36"/>
      <c r="B224" s="36"/>
      <c r="C224" s="36"/>
      <c r="D224" s="36"/>
      <c r="E224" s="36"/>
      <c r="F224" s="36"/>
      <c r="H224" s="36"/>
    </row>
    <row r="225" spans="1:8">
      <c r="A225" s="36"/>
      <c r="B225" s="36"/>
      <c r="C225" s="36"/>
      <c r="D225" s="36"/>
      <c r="E225" s="36"/>
      <c r="F225" s="36"/>
      <c r="H225" s="36"/>
    </row>
    <row r="226" spans="1:8">
      <c r="A226" s="36"/>
      <c r="B226" s="36"/>
      <c r="C226" s="36"/>
      <c r="D226" s="36"/>
      <c r="E226" s="36"/>
      <c r="F226" s="36"/>
      <c r="H226" s="36"/>
    </row>
    <row r="227" spans="1:8">
      <c r="A227" s="36"/>
      <c r="B227" s="36"/>
      <c r="C227" s="36"/>
      <c r="D227" s="36"/>
      <c r="E227" s="36"/>
      <c r="F227" s="36"/>
      <c r="H227" s="36"/>
    </row>
    <row r="228" spans="1:8">
      <c r="A228" s="36"/>
      <c r="B228" s="36"/>
      <c r="C228" s="36"/>
      <c r="D228" s="36"/>
      <c r="E228" s="36"/>
      <c r="F228" s="36"/>
      <c r="H228" s="36"/>
    </row>
    <row r="229" spans="1:8">
      <c r="A229" s="36"/>
      <c r="B229" s="36"/>
      <c r="C229" s="36"/>
      <c r="D229" s="36"/>
      <c r="E229" s="36"/>
      <c r="F229" s="36"/>
      <c r="H229" s="36"/>
    </row>
    <row r="230" spans="1:8">
      <c r="A230" s="36"/>
      <c r="B230" s="36"/>
      <c r="C230" s="36"/>
      <c r="D230" s="36"/>
      <c r="E230" s="36"/>
      <c r="F230" s="36"/>
      <c r="H230" s="36"/>
    </row>
    <row r="231" spans="1:8">
      <c r="A231" s="36"/>
      <c r="B231" s="36"/>
      <c r="C231" s="36"/>
      <c r="D231" s="36"/>
      <c r="E231" s="36"/>
      <c r="F231" s="36"/>
      <c r="H231" s="36"/>
    </row>
    <row r="232" spans="1:8">
      <c r="A232" s="36"/>
      <c r="B232" s="36"/>
      <c r="C232" s="36"/>
      <c r="D232" s="36"/>
      <c r="E232" s="36"/>
      <c r="F232" s="36"/>
      <c r="H232" s="36"/>
    </row>
    <row r="233" spans="1:8">
      <c r="A233" s="36"/>
      <c r="B233" s="36"/>
      <c r="C233" s="36"/>
      <c r="D233" s="36"/>
      <c r="E233" s="36"/>
      <c r="F233" s="36"/>
      <c r="H233" s="36"/>
    </row>
    <row r="234" spans="1:8">
      <c r="A234" s="36"/>
      <c r="B234" s="36"/>
      <c r="C234" s="36"/>
      <c r="D234" s="36"/>
      <c r="E234" s="36"/>
      <c r="F234" s="36"/>
      <c r="H234" s="36"/>
    </row>
    <row r="235" spans="1:8">
      <c r="A235" s="36"/>
      <c r="B235" s="36"/>
      <c r="C235" s="36"/>
      <c r="D235" s="36"/>
      <c r="E235" s="36"/>
      <c r="F235" s="36"/>
      <c r="H235" s="36"/>
    </row>
    <row r="236" spans="1:8">
      <c r="A236" s="36"/>
      <c r="B236" s="36"/>
      <c r="C236" s="36"/>
      <c r="D236" s="36"/>
      <c r="E236" s="36"/>
      <c r="F236" s="36"/>
      <c r="H236" s="36"/>
    </row>
    <row r="237" spans="1:8">
      <c r="A237" s="36"/>
      <c r="B237" s="36"/>
      <c r="C237" s="36"/>
      <c r="D237" s="36"/>
      <c r="E237" s="36"/>
      <c r="F237" s="36"/>
      <c r="H237" s="36"/>
    </row>
    <row r="238" spans="1:8">
      <c r="A238" s="36"/>
      <c r="B238" s="36"/>
      <c r="C238" s="36"/>
      <c r="D238" s="36"/>
      <c r="E238" s="36"/>
      <c r="F238" s="36"/>
      <c r="H238" s="36"/>
    </row>
    <row r="239" spans="1:8">
      <c r="A239" s="36"/>
      <c r="B239" s="36"/>
      <c r="C239" s="36"/>
      <c r="D239" s="36"/>
      <c r="E239" s="36"/>
      <c r="F239" s="36"/>
      <c r="H239" s="36"/>
    </row>
    <row r="240" spans="1:8">
      <c r="A240" s="36"/>
      <c r="B240" s="36"/>
      <c r="C240" s="36"/>
      <c r="D240" s="36"/>
      <c r="E240" s="36"/>
      <c r="F240" s="36"/>
      <c r="H240" s="36"/>
    </row>
    <row r="241" spans="1:8">
      <c r="A241" s="36"/>
      <c r="B241" s="36"/>
      <c r="C241" s="36"/>
      <c r="D241" s="36"/>
      <c r="E241" s="36"/>
      <c r="F241" s="36"/>
      <c r="H241" s="36"/>
    </row>
    <row r="242" spans="1:8">
      <c r="A242" s="36"/>
      <c r="B242" s="36"/>
      <c r="C242" s="36"/>
      <c r="D242" s="36"/>
      <c r="E242" s="36"/>
      <c r="F242" s="36"/>
      <c r="H242" s="36"/>
    </row>
    <row r="243" spans="1:8">
      <c r="A243" s="36"/>
      <c r="B243" s="36"/>
      <c r="C243" s="36"/>
      <c r="D243" s="36"/>
      <c r="E243" s="36"/>
      <c r="F243" s="36"/>
      <c r="H243" s="36"/>
    </row>
    <row r="244" spans="1:8">
      <c r="A244" s="36"/>
      <c r="B244" s="36"/>
      <c r="C244" s="36"/>
      <c r="D244" s="36"/>
      <c r="E244" s="36"/>
      <c r="F244" s="36"/>
      <c r="H244" s="36"/>
    </row>
    <row r="245" spans="1:8">
      <c r="A245" s="36"/>
      <c r="B245" s="36"/>
      <c r="C245" s="36"/>
      <c r="D245" s="36"/>
      <c r="E245" s="36"/>
      <c r="F245" s="36"/>
      <c r="H245" s="36"/>
    </row>
    <row r="246" spans="1:8">
      <c r="A246" s="36"/>
      <c r="B246" s="36"/>
      <c r="C246" s="36"/>
      <c r="D246" s="36"/>
      <c r="E246" s="36"/>
      <c r="F246" s="36"/>
      <c r="H246" s="36"/>
    </row>
    <row r="247" spans="1:8">
      <c r="A247" s="36"/>
      <c r="B247" s="36"/>
      <c r="C247" s="36"/>
      <c r="D247" s="36"/>
      <c r="E247" s="36"/>
      <c r="F247" s="36"/>
      <c r="H247" s="36"/>
    </row>
    <row r="248" spans="1:8">
      <c r="A248" s="36"/>
      <c r="B248" s="36"/>
      <c r="C248" s="36"/>
      <c r="D248" s="36"/>
      <c r="E248" s="36"/>
      <c r="F248" s="36"/>
      <c r="H248" s="36"/>
    </row>
    <row r="249" spans="1:8">
      <c r="A249" s="36"/>
      <c r="B249" s="36"/>
      <c r="C249" s="36"/>
      <c r="D249" s="36"/>
      <c r="E249" s="36"/>
      <c r="F249" s="36"/>
      <c r="H249" s="36"/>
    </row>
    <row r="250" spans="1:8">
      <c r="A250" s="36"/>
      <c r="B250" s="36"/>
      <c r="C250" s="36"/>
      <c r="D250" s="36"/>
      <c r="E250" s="36"/>
      <c r="F250" s="36"/>
      <c r="H250" s="36"/>
    </row>
    <row r="251" spans="1:8">
      <c r="A251" s="36"/>
      <c r="B251" s="36"/>
      <c r="C251" s="36"/>
      <c r="D251" s="36"/>
      <c r="E251" s="36"/>
      <c r="F251" s="36"/>
      <c r="H251" s="36"/>
    </row>
    <row r="252" spans="1:8">
      <c r="A252" s="36"/>
      <c r="B252" s="36"/>
      <c r="C252" s="36"/>
      <c r="D252" s="36"/>
      <c r="E252" s="36"/>
      <c r="F252" s="36"/>
      <c r="H252" s="36"/>
    </row>
    <row r="253" spans="1:8">
      <c r="A253" s="36"/>
      <c r="B253" s="36"/>
      <c r="C253" s="36"/>
      <c r="D253" s="36"/>
      <c r="E253" s="36"/>
      <c r="F253" s="36"/>
      <c r="H253" s="36"/>
    </row>
    <row r="254" spans="1:8">
      <c r="A254" s="36"/>
      <c r="B254" s="36"/>
      <c r="C254" s="36"/>
      <c r="D254" s="36"/>
      <c r="E254" s="36"/>
      <c r="F254" s="36"/>
      <c r="H254" s="36"/>
    </row>
    <row r="255" spans="1:8">
      <c r="A255" s="36"/>
      <c r="B255" s="36"/>
      <c r="C255" s="36"/>
      <c r="D255" s="36"/>
      <c r="E255" s="36"/>
      <c r="F255" s="36"/>
      <c r="H255" s="36"/>
    </row>
    <row r="256" spans="1:8">
      <c r="A256" s="36"/>
      <c r="B256" s="36"/>
      <c r="C256" s="36"/>
      <c r="D256" s="36"/>
      <c r="E256" s="36"/>
      <c r="F256" s="36"/>
      <c r="H256" s="36"/>
    </row>
    <row r="257" spans="1:8">
      <c r="A257" s="36"/>
      <c r="B257" s="36"/>
      <c r="C257" s="36"/>
      <c r="D257" s="36"/>
      <c r="E257" s="36"/>
      <c r="F257" s="36"/>
      <c r="H257" s="36"/>
    </row>
    <row r="258" spans="1:8">
      <c r="A258" s="36"/>
      <c r="B258" s="36"/>
      <c r="C258" s="36"/>
      <c r="D258" s="36"/>
      <c r="E258" s="36"/>
      <c r="F258" s="36"/>
      <c r="H258" s="36"/>
    </row>
    <row r="259" spans="1:8">
      <c r="A259" s="36"/>
      <c r="B259" s="36"/>
      <c r="C259" s="36"/>
      <c r="D259" s="36"/>
      <c r="E259" s="36"/>
      <c r="F259" s="36"/>
      <c r="H259" s="36"/>
    </row>
    <row r="260" spans="1:8">
      <c r="A260" s="36"/>
      <c r="B260" s="36"/>
      <c r="C260" s="36"/>
      <c r="D260" s="36"/>
      <c r="E260" s="36"/>
      <c r="F260" s="36"/>
      <c r="H260" s="36"/>
    </row>
    <row r="261" spans="1:8">
      <c r="A261" s="36"/>
      <c r="B261" s="36"/>
      <c r="C261" s="36"/>
      <c r="D261" s="36"/>
      <c r="E261" s="36"/>
      <c r="F261" s="36"/>
      <c r="H261" s="36"/>
    </row>
    <row r="262" spans="1:8">
      <c r="A262" s="36"/>
      <c r="B262" s="36"/>
      <c r="C262" s="36"/>
      <c r="D262" s="36"/>
      <c r="E262" s="36"/>
      <c r="F262" s="36"/>
      <c r="H262" s="36"/>
    </row>
    <row r="263" spans="1:8">
      <c r="A263" s="36"/>
      <c r="B263" s="36"/>
      <c r="C263" s="36"/>
      <c r="D263" s="36"/>
      <c r="E263" s="36"/>
      <c r="F263" s="36"/>
      <c r="H263" s="36"/>
    </row>
    <row r="264" spans="1:8">
      <c r="A264" s="36"/>
      <c r="B264" s="36"/>
      <c r="C264" s="36"/>
      <c r="D264" s="36"/>
      <c r="E264" s="36"/>
      <c r="F264" s="36"/>
      <c r="H264" s="36"/>
    </row>
    <row r="265" spans="1:8">
      <c r="A265" s="36"/>
      <c r="B265" s="36"/>
      <c r="C265" s="36"/>
      <c r="D265" s="36"/>
      <c r="E265" s="36"/>
      <c r="F265" s="36"/>
      <c r="H265" s="36"/>
    </row>
    <row r="266" spans="1:8">
      <c r="A266" s="36"/>
      <c r="B266" s="36"/>
      <c r="C266" s="36"/>
      <c r="D266" s="36"/>
      <c r="E266" s="36"/>
      <c r="F266" s="36"/>
      <c r="H266" s="36"/>
    </row>
    <row r="267" spans="1:8">
      <c r="A267" s="36"/>
      <c r="B267" s="36"/>
      <c r="C267" s="36"/>
      <c r="D267" s="36"/>
      <c r="E267" s="36"/>
      <c r="F267" s="36"/>
      <c r="H267" s="36"/>
    </row>
    <row r="268" spans="1:8">
      <c r="A268" s="36"/>
      <c r="B268" s="36"/>
      <c r="C268" s="36"/>
      <c r="D268" s="36"/>
      <c r="E268" s="36"/>
      <c r="F268" s="36"/>
      <c r="H268" s="36"/>
    </row>
    <row r="269" spans="1:8">
      <c r="A269" s="36"/>
      <c r="B269" s="36"/>
      <c r="C269" s="36"/>
      <c r="D269" s="36"/>
      <c r="E269" s="36"/>
      <c r="F269" s="36"/>
      <c r="H269" s="36"/>
    </row>
    <row r="270" spans="1:8">
      <c r="A270" s="36"/>
      <c r="B270" s="36"/>
      <c r="C270" s="36"/>
      <c r="D270" s="36"/>
      <c r="E270" s="36"/>
      <c r="F270" s="36"/>
      <c r="H270" s="36"/>
    </row>
    <row r="271" spans="1:8">
      <c r="A271" s="36"/>
      <c r="B271" s="36"/>
      <c r="C271" s="36"/>
      <c r="D271" s="36"/>
      <c r="E271" s="36"/>
      <c r="F271" s="36"/>
      <c r="H271" s="36"/>
    </row>
    <row r="272" spans="1:8">
      <c r="A272" s="36"/>
      <c r="B272" s="36"/>
      <c r="C272" s="36"/>
      <c r="D272" s="36"/>
      <c r="E272" s="36"/>
      <c r="F272" s="36"/>
      <c r="H272" s="36"/>
    </row>
    <row r="273" spans="1:8">
      <c r="A273" s="36"/>
      <c r="B273" s="36"/>
      <c r="C273" s="36"/>
      <c r="D273" s="36"/>
      <c r="E273" s="36"/>
      <c r="F273" s="36"/>
      <c r="H273" s="36"/>
    </row>
    <row r="274" spans="1:8">
      <c r="A274" s="36"/>
      <c r="B274" s="36"/>
      <c r="C274" s="36"/>
      <c r="D274" s="36"/>
      <c r="E274" s="36"/>
      <c r="F274" s="36"/>
      <c r="H274" s="36"/>
    </row>
    <row r="275" spans="1:8">
      <c r="A275" s="36"/>
      <c r="B275" s="36"/>
      <c r="C275" s="36"/>
      <c r="D275" s="36"/>
      <c r="E275" s="36"/>
      <c r="F275" s="36"/>
      <c r="H275" s="36"/>
    </row>
    <row r="276" spans="1:8">
      <c r="A276" s="36"/>
      <c r="B276" s="36"/>
      <c r="C276" s="36"/>
      <c r="D276" s="36"/>
      <c r="E276" s="36"/>
      <c r="F276" s="36"/>
      <c r="H276" s="36"/>
    </row>
    <row r="277" spans="1:8">
      <c r="A277" s="36"/>
      <c r="B277" s="36"/>
      <c r="C277" s="36"/>
      <c r="D277" s="36"/>
      <c r="E277" s="36"/>
      <c r="F277" s="36"/>
      <c r="H277" s="36"/>
    </row>
    <row r="278" spans="1:8">
      <c r="A278" s="36"/>
      <c r="B278" s="36"/>
      <c r="C278" s="36"/>
      <c r="D278" s="36"/>
      <c r="E278" s="36"/>
      <c r="F278" s="36"/>
      <c r="H278" s="36"/>
    </row>
    <row r="279" spans="1:8">
      <c r="A279" s="36"/>
      <c r="B279" s="36"/>
      <c r="C279" s="36"/>
      <c r="D279" s="36"/>
      <c r="E279" s="36"/>
      <c r="F279" s="36"/>
      <c r="H279" s="36"/>
    </row>
    <row r="280" spans="1:8">
      <c r="A280" s="36"/>
      <c r="B280" s="36"/>
      <c r="C280" s="36"/>
      <c r="D280" s="36"/>
      <c r="E280" s="36"/>
      <c r="F280" s="36"/>
      <c r="H280" s="36"/>
    </row>
    <row r="281" spans="1:8">
      <c r="A281" s="36"/>
      <c r="B281" s="36"/>
      <c r="C281" s="36"/>
      <c r="D281" s="36"/>
      <c r="E281" s="36"/>
      <c r="F281" s="36"/>
      <c r="H281" s="36"/>
    </row>
    <row r="282" spans="1:8">
      <c r="A282" s="36"/>
      <c r="B282" s="36"/>
      <c r="C282" s="36"/>
      <c r="D282" s="36"/>
      <c r="E282" s="36"/>
      <c r="F282" s="36"/>
      <c r="H282" s="36"/>
    </row>
    <row r="283" spans="1:8">
      <c r="A283" s="36"/>
      <c r="B283" s="36"/>
      <c r="C283" s="36"/>
      <c r="D283" s="36"/>
      <c r="E283" s="36"/>
      <c r="F283" s="36"/>
      <c r="H283" s="36"/>
    </row>
    <row r="284" spans="1:8">
      <c r="A284" s="36"/>
      <c r="B284" s="36"/>
      <c r="C284" s="36"/>
      <c r="D284" s="36"/>
      <c r="E284" s="36"/>
      <c r="F284" s="36"/>
      <c r="H284" s="36"/>
    </row>
    <row r="285" spans="1:8">
      <c r="A285" s="36"/>
      <c r="B285" s="36"/>
      <c r="C285" s="36"/>
      <c r="D285" s="36"/>
      <c r="E285" s="36"/>
      <c r="F285" s="36"/>
      <c r="H285" s="36"/>
    </row>
    <row r="286" spans="1:8">
      <c r="A286" s="36"/>
      <c r="B286" s="36"/>
      <c r="C286" s="36"/>
      <c r="D286" s="36"/>
      <c r="E286" s="36"/>
      <c r="F286" s="36"/>
      <c r="H286" s="36"/>
    </row>
    <row r="287" spans="1:8">
      <c r="A287" s="36"/>
      <c r="B287" s="36"/>
      <c r="C287" s="36"/>
      <c r="D287" s="36"/>
      <c r="E287" s="36"/>
      <c r="F287" s="36"/>
      <c r="H287" s="36"/>
    </row>
    <row r="288" spans="1:8">
      <c r="A288" s="36"/>
      <c r="B288" s="36"/>
      <c r="C288" s="36"/>
      <c r="D288" s="36"/>
      <c r="E288" s="36"/>
      <c r="F288" s="36"/>
      <c r="H288" s="36"/>
    </row>
    <row r="289" spans="1:8">
      <c r="A289" s="36"/>
      <c r="B289" s="36"/>
      <c r="C289" s="36"/>
      <c r="D289" s="36"/>
      <c r="E289" s="36"/>
      <c r="F289" s="36"/>
      <c r="H289" s="36"/>
    </row>
    <row r="290" spans="1:8">
      <c r="A290" s="36"/>
      <c r="B290" s="36"/>
      <c r="C290" s="36"/>
      <c r="D290" s="36"/>
      <c r="E290" s="36"/>
      <c r="F290" s="36"/>
      <c r="H290" s="36"/>
    </row>
    <row r="291" spans="1:8">
      <c r="A291" s="36"/>
      <c r="B291" s="36"/>
      <c r="C291" s="36"/>
      <c r="D291" s="36"/>
      <c r="E291" s="36"/>
      <c r="F291" s="36"/>
      <c r="H291" s="36"/>
    </row>
    <row r="292" spans="1:8">
      <c r="A292" s="36"/>
      <c r="B292" s="36"/>
      <c r="C292" s="36"/>
      <c r="D292" s="36"/>
      <c r="E292" s="36"/>
      <c r="F292" s="36"/>
      <c r="H292" s="36"/>
    </row>
    <row r="293" spans="1:8">
      <c r="A293" s="36"/>
      <c r="B293" s="36"/>
      <c r="C293" s="36"/>
      <c r="D293" s="36"/>
      <c r="E293" s="36"/>
      <c r="F293" s="36"/>
      <c r="H293" s="36"/>
    </row>
    <row r="294" spans="1:8">
      <c r="A294" s="36"/>
      <c r="B294" s="36"/>
      <c r="C294" s="36"/>
      <c r="D294" s="36"/>
      <c r="E294" s="36"/>
      <c r="F294" s="36"/>
      <c r="H294" s="36"/>
    </row>
    <row r="295" spans="1:8">
      <c r="A295" s="36"/>
      <c r="B295" s="36"/>
      <c r="C295" s="36"/>
      <c r="D295" s="36"/>
      <c r="E295" s="36"/>
      <c r="F295" s="36"/>
      <c r="H295" s="36"/>
    </row>
    <row r="296" spans="1:8">
      <c r="A296" s="36"/>
      <c r="B296" s="36"/>
      <c r="C296" s="36"/>
      <c r="D296" s="36"/>
      <c r="E296" s="36"/>
      <c r="F296" s="36"/>
      <c r="H296" s="36"/>
    </row>
    <row r="297" spans="1:8">
      <c r="A297" s="36"/>
      <c r="B297" s="36"/>
      <c r="C297" s="36"/>
      <c r="D297" s="36"/>
      <c r="E297" s="36"/>
      <c r="F297" s="36"/>
      <c r="H297" s="36"/>
    </row>
    <row r="298" spans="1:8">
      <c r="A298" s="36"/>
      <c r="B298" s="36"/>
      <c r="C298" s="36"/>
      <c r="D298" s="36"/>
      <c r="E298" s="36"/>
      <c r="F298" s="36"/>
      <c r="H298" s="36"/>
    </row>
    <row r="299" spans="1:8">
      <c r="A299" s="36"/>
      <c r="B299" s="36"/>
      <c r="C299" s="36"/>
      <c r="D299" s="36"/>
      <c r="E299" s="36"/>
      <c r="F299" s="36"/>
      <c r="H299" s="36"/>
    </row>
    <row r="300" spans="1:8">
      <c r="A300" s="36"/>
      <c r="B300" s="36"/>
      <c r="C300" s="36"/>
      <c r="D300" s="36"/>
      <c r="E300" s="36"/>
      <c r="F300" s="36"/>
      <c r="H300" s="36"/>
    </row>
    <row r="301" spans="1:8">
      <c r="A301" s="36"/>
      <c r="B301" s="36"/>
      <c r="C301" s="36"/>
      <c r="D301" s="36"/>
      <c r="E301" s="36"/>
      <c r="F301" s="36"/>
      <c r="H301" s="36"/>
    </row>
    <row r="302" spans="1:8">
      <c r="A302" s="36"/>
      <c r="B302" s="36"/>
      <c r="C302" s="36"/>
      <c r="D302" s="36"/>
      <c r="E302" s="36"/>
      <c r="F302" s="36"/>
      <c r="H302" s="36"/>
    </row>
    <row r="303" spans="1:8">
      <c r="A303" s="36"/>
      <c r="B303" s="36"/>
      <c r="C303" s="36"/>
      <c r="D303" s="36"/>
      <c r="E303" s="36"/>
      <c r="F303" s="36"/>
      <c r="H303" s="36"/>
    </row>
    <row r="304" spans="1:8">
      <c r="A304" s="36"/>
      <c r="B304" s="36"/>
      <c r="C304" s="36"/>
      <c r="D304" s="36"/>
      <c r="E304" s="36"/>
      <c r="F304" s="36"/>
      <c r="H304" s="36"/>
    </row>
    <row r="305" spans="1:8">
      <c r="A305" s="36"/>
      <c r="B305" s="36"/>
      <c r="C305" s="36"/>
      <c r="D305" s="36"/>
      <c r="E305" s="36"/>
      <c r="F305" s="36"/>
      <c r="H305" s="36"/>
    </row>
    <row r="306" spans="1:8">
      <c r="A306" s="36"/>
      <c r="B306" s="36"/>
      <c r="C306" s="36"/>
      <c r="D306" s="36"/>
      <c r="E306" s="36"/>
      <c r="F306" s="36"/>
      <c r="H306" s="36"/>
    </row>
    <row r="307" spans="1:8">
      <c r="A307" s="36"/>
      <c r="B307" s="36"/>
      <c r="C307" s="36"/>
      <c r="D307" s="36"/>
      <c r="E307" s="36"/>
      <c r="F307" s="36"/>
      <c r="H307" s="36"/>
    </row>
    <row r="308" spans="1:8">
      <c r="A308" s="36"/>
      <c r="B308" s="36"/>
      <c r="C308" s="36"/>
      <c r="D308" s="36"/>
      <c r="E308" s="36"/>
      <c r="F308" s="36"/>
      <c r="H308" s="36"/>
    </row>
    <row r="309" spans="1:8">
      <c r="A309" s="36"/>
      <c r="B309" s="36"/>
      <c r="C309" s="36"/>
      <c r="D309" s="36"/>
      <c r="E309" s="36"/>
      <c r="F309" s="36"/>
      <c r="H309" s="36"/>
    </row>
    <row r="310" spans="1:8">
      <c r="A310" s="36"/>
      <c r="B310" s="36"/>
      <c r="C310" s="36"/>
      <c r="D310" s="36"/>
      <c r="E310" s="36"/>
      <c r="F310" s="36"/>
      <c r="H310" s="36"/>
    </row>
    <row r="311" spans="1:8">
      <c r="A311" s="36"/>
      <c r="B311" s="36"/>
      <c r="C311" s="36"/>
      <c r="D311" s="36"/>
      <c r="E311" s="36"/>
      <c r="F311" s="36"/>
      <c r="H311" s="36"/>
    </row>
    <row r="312" spans="1:8">
      <c r="A312" s="36"/>
      <c r="B312" s="36"/>
      <c r="C312" s="36"/>
      <c r="D312" s="36"/>
      <c r="E312" s="36"/>
      <c r="F312" s="36"/>
      <c r="H312" s="36"/>
    </row>
    <row r="313" spans="1:8">
      <c r="A313" s="36"/>
      <c r="B313" s="36"/>
      <c r="C313" s="36"/>
      <c r="D313" s="36"/>
      <c r="E313" s="36"/>
      <c r="F313" s="36"/>
      <c r="H313" s="36"/>
    </row>
    <row r="314" spans="1:8">
      <c r="A314" s="36"/>
      <c r="B314" s="36"/>
      <c r="C314" s="36"/>
      <c r="D314" s="36"/>
      <c r="E314" s="36"/>
      <c r="F314" s="36"/>
      <c r="H314" s="36"/>
    </row>
    <row r="315" spans="1:8">
      <c r="A315" s="36"/>
      <c r="B315" s="36"/>
      <c r="C315" s="36"/>
      <c r="D315" s="36"/>
      <c r="E315" s="36"/>
      <c r="F315" s="36"/>
      <c r="H315" s="36"/>
    </row>
    <row r="316" spans="1:8">
      <c r="A316" s="36"/>
      <c r="B316" s="36"/>
      <c r="C316" s="36"/>
      <c r="D316" s="36"/>
      <c r="E316" s="36"/>
      <c r="F316" s="36"/>
      <c r="H316" s="36"/>
    </row>
    <row r="317" spans="1:8">
      <c r="A317" s="36"/>
      <c r="B317" s="36"/>
      <c r="C317" s="36"/>
      <c r="D317" s="36"/>
      <c r="E317" s="36"/>
      <c r="F317" s="36"/>
      <c r="H317" s="36"/>
    </row>
    <row r="318" spans="1:8">
      <c r="A318" s="36"/>
      <c r="B318" s="36"/>
      <c r="C318" s="36"/>
      <c r="D318" s="36"/>
      <c r="E318" s="36"/>
      <c r="F318" s="36"/>
      <c r="H318" s="36"/>
    </row>
    <row r="319" spans="1:8">
      <c r="A319" s="36"/>
      <c r="B319" s="36"/>
      <c r="C319" s="36"/>
      <c r="D319" s="36"/>
      <c r="E319" s="36"/>
      <c r="F319" s="36"/>
      <c r="H319" s="36"/>
    </row>
    <row r="320" spans="1:8">
      <c r="A320" s="36"/>
      <c r="B320" s="36"/>
      <c r="C320" s="36"/>
      <c r="D320" s="36"/>
      <c r="E320" s="36"/>
      <c r="F320" s="36"/>
      <c r="H320" s="36"/>
    </row>
    <row r="321" spans="1:8">
      <c r="A321" s="36"/>
      <c r="B321" s="36"/>
      <c r="C321" s="36"/>
      <c r="D321" s="36"/>
      <c r="E321" s="36"/>
      <c r="F321" s="36"/>
      <c r="H321" s="36"/>
    </row>
    <row r="322" spans="1:8">
      <c r="A322" s="36"/>
      <c r="B322" s="36"/>
      <c r="C322" s="36"/>
      <c r="D322" s="36"/>
      <c r="E322" s="36"/>
      <c r="F322" s="36"/>
      <c r="H322" s="36"/>
    </row>
    <row r="323" spans="1:8">
      <c r="A323" s="36"/>
      <c r="B323" s="36"/>
      <c r="C323" s="36"/>
      <c r="D323" s="36"/>
      <c r="E323" s="36"/>
      <c r="F323" s="36"/>
      <c r="H323" s="36"/>
    </row>
    <row r="324" spans="1:8">
      <c r="A324" s="36"/>
      <c r="B324" s="36"/>
      <c r="C324" s="36"/>
      <c r="D324" s="36"/>
      <c r="E324" s="36"/>
      <c r="F324" s="36"/>
      <c r="H324" s="36"/>
    </row>
    <row r="325" spans="1:8">
      <c r="A325" s="36"/>
      <c r="B325" s="36"/>
      <c r="C325" s="36"/>
      <c r="D325" s="36"/>
      <c r="E325" s="36"/>
      <c r="F325" s="36"/>
      <c r="H325" s="36"/>
    </row>
    <row r="326" spans="1:8">
      <c r="A326" s="36"/>
      <c r="B326" s="36"/>
      <c r="C326" s="36"/>
      <c r="D326" s="36"/>
      <c r="E326" s="36"/>
      <c r="F326" s="36"/>
      <c r="H326" s="36"/>
    </row>
    <row r="327" spans="1:8">
      <c r="A327" s="36"/>
      <c r="B327" s="36"/>
      <c r="C327" s="36"/>
      <c r="D327" s="36"/>
      <c r="E327" s="36"/>
      <c r="F327" s="36"/>
      <c r="H327" s="36"/>
    </row>
    <row r="328" spans="1:8">
      <c r="A328" s="36"/>
      <c r="B328" s="36"/>
      <c r="C328" s="36"/>
      <c r="D328" s="36"/>
      <c r="E328" s="36"/>
      <c r="F328" s="36"/>
      <c r="H328" s="36"/>
    </row>
    <row r="329" spans="1:8">
      <c r="A329" s="36"/>
      <c r="B329" s="36"/>
      <c r="C329" s="36"/>
      <c r="D329" s="36"/>
      <c r="E329" s="36"/>
      <c r="F329" s="36"/>
      <c r="H329" s="36"/>
    </row>
    <row r="330" spans="1:8">
      <c r="A330" s="36"/>
      <c r="B330" s="36"/>
      <c r="C330" s="36"/>
      <c r="D330" s="36"/>
      <c r="E330" s="36"/>
      <c r="F330" s="36"/>
      <c r="H330" s="36"/>
    </row>
    <row r="331" spans="1:8">
      <c r="A331" s="36"/>
      <c r="B331" s="36"/>
      <c r="C331" s="36"/>
      <c r="D331" s="36"/>
      <c r="E331" s="36"/>
      <c r="F331" s="36"/>
      <c r="H331" s="36"/>
    </row>
    <row r="332" spans="1:8">
      <c r="A332" s="36"/>
      <c r="B332" s="36"/>
      <c r="C332" s="36"/>
      <c r="D332" s="36"/>
      <c r="E332" s="36"/>
      <c r="F332" s="36"/>
      <c r="H332" s="36"/>
    </row>
    <row r="333" spans="1:8">
      <c r="A333" s="36"/>
      <c r="B333" s="36"/>
      <c r="C333" s="36"/>
      <c r="D333" s="36"/>
      <c r="E333" s="36"/>
      <c r="F333" s="36"/>
      <c r="H333" s="36"/>
    </row>
    <row r="334" spans="1:8">
      <c r="A334" s="36"/>
      <c r="B334" s="36"/>
      <c r="C334" s="36"/>
      <c r="D334" s="36"/>
      <c r="E334" s="36"/>
      <c r="F334" s="36"/>
      <c r="H334" s="36"/>
    </row>
    <row r="335" spans="1:8">
      <c r="A335" s="36"/>
      <c r="B335" s="36"/>
      <c r="C335" s="36"/>
      <c r="D335" s="36"/>
      <c r="E335" s="36"/>
      <c r="F335" s="36"/>
      <c r="H335" s="36"/>
    </row>
    <row r="336" spans="1:8">
      <c r="A336" s="36"/>
      <c r="B336" s="36"/>
      <c r="C336" s="36"/>
      <c r="D336" s="36"/>
      <c r="E336" s="36"/>
      <c r="F336" s="36"/>
      <c r="H336" s="36"/>
    </row>
    <row r="337" spans="1:8">
      <c r="A337" s="36"/>
      <c r="B337" s="36"/>
      <c r="C337" s="36"/>
      <c r="D337" s="36"/>
      <c r="E337" s="36"/>
      <c r="F337" s="36"/>
      <c r="H337" s="36"/>
    </row>
    <row r="338" spans="1:8">
      <c r="A338" s="36"/>
      <c r="B338" s="36"/>
      <c r="C338" s="36"/>
      <c r="D338" s="36"/>
      <c r="E338" s="36"/>
      <c r="F338" s="36"/>
      <c r="H338" s="36"/>
    </row>
    <row r="339" spans="1:8">
      <c r="A339" s="36"/>
      <c r="B339" s="36"/>
      <c r="C339" s="36"/>
      <c r="D339" s="36"/>
      <c r="E339" s="36"/>
      <c r="F339" s="36"/>
      <c r="H339" s="36"/>
    </row>
    <row r="340" spans="1:8">
      <c r="A340" s="36"/>
      <c r="B340" s="36"/>
      <c r="C340" s="36"/>
      <c r="D340" s="36"/>
      <c r="E340" s="36"/>
      <c r="F340" s="36"/>
      <c r="H340" s="36"/>
    </row>
    <row r="341" spans="1:8">
      <c r="A341" s="36"/>
      <c r="B341" s="36"/>
      <c r="C341" s="36"/>
      <c r="D341" s="36"/>
      <c r="E341" s="36"/>
      <c r="F341" s="36"/>
      <c r="H341" s="36"/>
    </row>
    <row r="342" spans="1:8">
      <c r="A342" s="36"/>
      <c r="B342" s="36"/>
      <c r="C342" s="36"/>
      <c r="D342" s="36"/>
      <c r="E342" s="36"/>
      <c r="F342" s="36"/>
      <c r="H342" s="36"/>
    </row>
    <row r="343" spans="1:8">
      <c r="A343" s="36"/>
      <c r="B343" s="36"/>
      <c r="C343" s="36"/>
      <c r="D343" s="36"/>
      <c r="E343" s="36"/>
      <c r="F343" s="36"/>
      <c r="H343" s="36"/>
    </row>
    <row r="344" spans="1:8">
      <c r="A344" s="36"/>
      <c r="B344" s="36"/>
      <c r="C344" s="36"/>
      <c r="D344" s="36"/>
      <c r="E344" s="36"/>
      <c r="F344" s="36"/>
      <c r="H344" s="36"/>
    </row>
    <row r="345" spans="1:8">
      <c r="A345" s="36"/>
      <c r="B345" s="36"/>
      <c r="C345" s="36"/>
      <c r="D345" s="36"/>
      <c r="E345" s="36"/>
      <c r="F345" s="36"/>
      <c r="H345" s="36"/>
    </row>
    <row r="346" spans="1:8">
      <c r="A346" s="36"/>
      <c r="B346" s="36"/>
      <c r="C346" s="36"/>
      <c r="D346" s="36"/>
      <c r="E346" s="36"/>
      <c r="F346" s="36"/>
      <c r="H346" s="36"/>
    </row>
    <row r="347" spans="1:8">
      <c r="A347" s="36"/>
      <c r="B347" s="36"/>
      <c r="C347" s="36"/>
      <c r="D347" s="36"/>
      <c r="E347" s="36"/>
      <c r="F347" s="36"/>
      <c r="H347" s="36"/>
    </row>
    <row r="348" spans="1:8">
      <c r="A348" s="36"/>
      <c r="B348" s="36"/>
      <c r="C348" s="36"/>
      <c r="D348" s="36"/>
      <c r="E348" s="36"/>
      <c r="F348" s="36"/>
      <c r="H348" s="36"/>
    </row>
    <row r="349" spans="1:8">
      <c r="A349" s="36"/>
      <c r="B349" s="36"/>
      <c r="C349" s="36"/>
      <c r="D349" s="36"/>
      <c r="E349" s="36"/>
      <c r="F349" s="36"/>
      <c r="H349" s="36"/>
    </row>
    <row r="350" spans="1:8">
      <c r="A350" s="36"/>
      <c r="B350" s="36"/>
      <c r="C350" s="36"/>
      <c r="D350" s="36"/>
      <c r="E350" s="36"/>
      <c r="F350" s="36"/>
      <c r="H350" s="36"/>
    </row>
    <row r="351" spans="1:8">
      <c r="A351" s="36"/>
      <c r="B351" s="36"/>
      <c r="C351" s="36"/>
      <c r="D351" s="36"/>
      <c r="E351" s="36"/>
      <c r="F351" s="36"/>
      <c r="H351" s="36"/>
    </row>
    <row r="352" spans="1:8">
      <c r="A352" s="36"/>
      <c r="B352" s="36"/>
      <c r="C352" s="36"/>
      <c r="D352" s="36"/>
      <c r="E352" s="36"/>
      <c r="F352" s="36"/>
      <c r="H352" s="36"/>
    </row>
    <row r="353" spans="1:8">
      <c r="A353" s="36"/>
      <c r="B353" s="36"/>
      <c r="C353" s="36"/>
      <c r="D353" s="36"/>
      <c r="E353" s="36"/>
      <c r="F353" s="36"/>
      <c r="H353" s="36"/>
    </row>
    <row r="354" spans="1:8">
      <c r="A354" s="36"/>
      <c r="B354" s="36"/>
      <c r="C354" s="36"/>
      <c r="D354" s="36"/>
      <c r="E354" s="36"/>
      <c r="F354" s="36"/>
      <c r="H354" s="36"/>
    </row>
    <row r="355" spans="1:8">
      <c r="A355" s="36"/>
      <c r="B355" s="36"/>
      <c r="C355" s="36"/>
      <c r="D355" s="36"/>
      <c r="E355" s="36"/>
      <c r="F355" s="36"/>
      <c r="H355" s="36"/>
    </row>
    <row r="356" spans="1:8">
      <c r="A356" s="36"/>
      <c r="B356" s="36"/>
      <c r="C356" s="36"/>
      <c r="D356" s="36"/>
      <c r="E356" s="36"/>
      <c r="F356" s="36"/>
      <c r="H356" s="36"/>
    </row>
    <row r="357" spans="1:8">
      <c r="A357" s="36"/>
      <c r="B357" s="36"/>
      <c r="C357" s="36"/>
      <c r="D357" s="36"/>
      <c r="E357" s="36"/>
      <c r="F357" s="36"/>
      <c r="H357" s="36"/>
    </row>
    <row r="358" spans="1:8">
      <c r="A358" s="36"/>
      <c r="B358" s="36"/>
      <c r="C358" s="36"/>
      <c r="D358" s="36"/>
      <c r="E358" s="36"/>
      <c r="F358" s="36"/>
      <c r="H358" s="36"/>
    </row>
    <row r="359" spans="1:8">
      <c r="A359" s="36"/>
      <c r="B359" s="36"/>
      <c r="C359" s="36"/>
      <c r="D359" s="36"/>
      <c r="E359" s="36"/>
      <c r="F359" s="36"/>
      <c r="H359" s="36"/>
    </row>
    <row r="360" spans="1:8">
      <c r="A360" s="36"/>
      <c r="B360" s="36"/>
      <c r="C360" s="36"/>
      <c r="D360" s="36"/>
      <c r="E360" s="36"/>
      <c r="F360" s="36"/>
      <c r="H360" s="36"/>
    </row>
    <row r="361" spans="1:8">
      <c r="A361" s="36"/>
      <c r="B361" s="36"/>
      <c r="C361" s="36"/>
      <c r="D361" s="36"/>
      <c r="E361" s="36"/>
      <c r="F361" s="36"/>
      <c r="H361" s="36"/>
    </row>
    <row r="362" spans="1:8">
      <c r="A362" s="36"/>
      <c r="B362" s="36"/>
      <c r="C362" s="36"/>
      <c r="D362" s="36"/>
      <c r="E362" s="36"/>
      <c r="F362" s="36"/>
      <c r="H362" s="36"/>
    </row>
    <row r="363" spans="1:8">
      <c r="A363" s="36"/>
      <c r="B363" s="36"/>
      <c r="C363" s="36"/>
      <c r="D363" s="36"/>
      <c r="E363" s="36"/>
      <c r="F363" s="36"/>
      <c r="H363" s="36"/>
    </row>
    <row r="364" spans="1:8">
      <c r="A364" s="36"/>
      <c r="B364" s="36"/>
      <c r="C364" s="36"/>
      <c r="D364" s="36"/>
      <c r="E364" s="36"/>
      <c r="F364" s="36"/>
      <c r="H364" s="36"/>
    </row>
    <row r="365" spans="1:8">
      <c r="A365" s="36"/>
      <c r="B365" s="36"/>
      <c r="C365" s="36"/>
      <c r="D365" s="36"/>
      <c r="E365" s="36"/>
      <c r="F365" s="36"/>
      <c r="H365" s="36"/>
    </row>
    <row r="366" spans="1:8">
      <c r="A366" s="36"/>
      <c r="B366" s="36"/>
      <c r="C366" s="36"/>
      <c r="D366" s="36"/>
      <c r="E366" s="36"/>
      <c r="F366" s="36"/>
      <c r="H366" s="36"/>
    </row>
    <row r="367" spans="1:8">
      <c r="A367" s="36"/>
      <c r="B367" s="36"/>
      <c r="C367" s="36"/>
      <c r="D367" s="36"/>
      <c r="E367" s="36"/>
      <c r="F367" s="36"/>
      <c r="H367" s="36"/>
    </row>
    <row r="368" spans="1:8">
      <c r="A368" s="36"/>
      <c r="B368" s="36"/>
      <c r="C368" s="36"/>
      <c r="D368" s="36"/>
      <c r="E368" s="36"/>
      <c r="F368" s="36"/>
      <c r="H368" s="36"/>
    </row>
    <row r="369" spans="1:8">
      <c r="A369" s="36"/>
      <c r="B369" s="36"/>
      <c r="C369" s="36"/>
      <c r="D369" s="36"/>
      <c r="E369" s="36"/>
      <c r="F369" s="36"/>
      <c r="H369" s="36"/>
    </row>
    <row r="370" spans="1:8">
      <c r="A370" s="36"/>
      <c r="B370" s="36"/>
      <c r="C370" s="36"/>
      <c r="D370" s="36"/>
      <c r="E370" s="36"/>
      <c r="F370" s="36"/>
      <c r="H370" s="36"/>
    </row>
    <row r="371" spans="1:8">
      <c r="A371" s="36"/>
      <c r="B371" s="36"/>
      <c r="C371" s="36"/>
      <c r="D371" s="36"/>
      <c r="E371" s="36"/>
      <c r="F371" s="36"/>
      <c r="H371" s="36"/>
    </row>
    <row r="372" spans="1:8">
      <c r="A372" s="36"/>
      <c r="B372" s="36"/>
      <c r="C372" s="36"/>
      <c r="D372" s="36"/>
      <c r="E372" s="36"/>
      <c r="F372" s="36"/>
      <c r="H372" s="36"/>
    </row>
    <row r="373" spans="1:8">
      <c r="A373" s="36"/>
      <c r="B373" s="36"/>
      <c r="C373" s="36"/>
      <c r="D373" s="36"/>
      <c r="E373" s="36"/>
      <c r="F373" s="36"/>
      <c r="H373" s="36"/>
    </row>
    <row r="374" spans="1:8">
      <c r="A374" s="36"/>
      <c r="B374" s="36"/>
      <c r="C374" s="36"/>
      <c r="D374" s="36"/>
      <c r="E374" s="36"/>
      <c r="F374" s="36"/>
      <c r="H374" s="36"/>
    </row>
    <row r="375" spans="1:8">
      <c r="A375" s="36"/>
      <c r="B375" s="36"/>
      <c r="C375" s="36"/>
      <c r="D375" s="36"/>
      <c r="E375" s="36"/>
      <c r="F375" s="36"/>
      <c r="H375" s="36"/>
    </row>
    <row r="376" spans="1:8">
      <c r="A376" s="36"/>
      <c r="B376" s="36"/>
      <c r="C376" s="36"/>
      <c r="D376" s="36"/>
      <c r="E376" s="36"/>
      <c r="F376" s="36"/>
      <c r="H376" s="36"/>
    </row>
    <row r="377" spans="1:8">
      <c r="A377" s="36"/>
      <c r="B377" s="36"/>
      <c r="C377" s="36"/>
      <c r="D377" s="36"/>
      <c r="E377" s="36"/>
      <c r="F377" s="36"/>
      <c r="H377" s="36"/>
    </row>
    <row r="378" spans="1:8">
      <c r="A378" s="36"/>
      <c r="B378" s="36"/>
      <c r="C378" s="36"/>
      <c r="D378" s="36"/>
      <c r="E378" s="36"/>
      <c r="F378" s="36"/>
      <c r="H378" s="36"/>
    </row>
    <row r="379" spans="1:8">
      <c r="A379" s="36"/>
      <c r="B379" s="36"/>
      <c r="C379" s="36"/>
      <c r="D379" s="36"/>
      <c r="E379" s="36"/>
      <c r="F379" s="36"/>
      <c r="H379" s="36"/>
    </row>
    <row r="380" spans="1:8">
      <c r="A380" s="36"/>
      <c r="B380" s="36"/>
      <c r="C380" s="36"/>
      <c r="D380" s="36"/>
      <c r="E380" s="36"/>
      <c r="F380" s="36"/>
      <c r="H380" s="36"/>
    </row>
    <row r="381" spans="1:8">
      <c r="A381" s="36"/>
      <c r="B381" s="36"/>
      <c r="C381" s="36"/>
      <c r="D381" s="36"/>
      <c r="E381" s="36"/>
      <c r="F381" s="36"/>
      <c r="H381" s="36"/>
    </row>
    <row r="382" spans="1:8">
      <c r="A382" s="36"/>
      <c r="B382" s="36"/>
      <c r="C382" s="36"/>
      <c r="D382" s="36"/>
      <c r="E382" s="36"/>
      <c r="F382" s="36"/>
      <c r="H382" s="36"/>
    </row>
    <row r="383" spans="1:8">
      <c r="A383" s="36"/>
      <c r="B383" s="36"/>
      <c r="C383" s="36"/>
      <c r="D383" s="36"/>
      <c r="E383" s="36"/>
      <c r="F383" s="36"/>
      <c r="H383" s="36"/>
    </row>
    <row r="384" spans="1:8">
      <c r="A384" s="36"/>
      <c r="B384" s="36"/>
      <c r="C384" s="36"/>
      <c r="D384" s="36"/>
      <c r="E384" s="36"/>
      <c r="F384" s="36"/>
      <c r="H384" s="36"/>
    </row>
    <row r="385" spans="1:8">
      <c r="A385" s="36"/>
      <c r="B385" s="36"/>
      <c r="C385" s="36"/>
      <c r="D385" s="36"/>
      <c r="E385" s="36"/>
      <c r="F385" s="36"/>
      <c r="H385" s="36"/>
    </row>
    <row r="386" spans="1:8">
      <c r="A386" s="36"/>
      <c r="B386" s="36"/>
      <c r="C386" s="36"/>
      <c r="D386" s="36"/>
      <c r="E386" s="36"/>
      <c r="F386" s="36"/>
      <c r="H386" s="36"/>
    </row>
    <row r="387" spans="1:8">
      <c r="A387" s="36"/>
      <c r="B387" s="36"/>
      <c r="C387" s="36"/>
      <c r="D387" s="36"/>
      <c r="E387" s="36"/>
      <c r="F387" s="36"/>
      <c r="H387" s="36"/>
    </row>
    <row r="388" spans="1:8">
      <c r="A388" s="36"/>
      <c r="B388" s="36"/>
      <c r="C388" s="36"/>
      <c r="D388" s="36"/>
      <c r="E388" s="36"/>
      <c r="F388" s="36"/>
      <c r="H388" s="36"/>
    </row>
    <row r="389" spans="1:8">
      <c r="A389" s="36"/>
      <c r="B389" s="36"/>
      <c r="C389" s="36"/>
      <c r="D389" s="36"/>
      <c r="E389" s="36"/>
      <c r="F389" s="36"/>
      <c r="H389" s="36"/>
    </row>
    <row r="390" spans="1:8">
      <c r="A390" s="36"/>
      <c r="B390" s="36"/>
      <c r="C390" s="36"/>
      <c r="D390" s="36"/>
      <c r="E390" s="36"/>
      <c r="F390" s="36"/>
      <c r="H390" s="36"/>
    </row>
    <row r="391" spans="1:8">
      <c r="A391" s="36"/>
      <c r="B391" s="36"/>
      <c r="C391" s="36"/>
      <c r="D391" s="36"/>
      <c r="E391" s="36"/>
      <c r="F391" s="36"/>
      <c r="H391" s="36"/>
    </row>
    <row r="392" spans="1:8">
      <c r="A392" s="36"/>
      <c r="B392" s="36"/>
      <c r="C392" s="36"/>
      <c r="D392" s="36"/>
      <c r="E392" s="36"/>
      <c r="F392" s="36"/>
      <c r="H392" s="36"/>
    </row>
    <row r="393" spans="1:8">
      <c r="A393" s="36"/>
      <c r="B393" s="36"/>
      <c r="C393" s="36"/>
      <c r="D393" s="36"/>
      <c r="E393" s="36"/>
      <c r="F393" s="36"/>
      <c r="H393" s="36"/>
    </row>
    <row r="394" spans="1:8">
      <c r="A394" s="36"/>
      <c r="B394" s="36"/>
      <c r="C394" s="36"/>
      <c r="D394" s="36"/>
      <c r="E394" s="36"/>
      <c r="F394" s="36"/>
      <c r="H394" s="36"/>
    </row>
    <row r="395" spans="1:8">
      <c r="A395" s="36"/>
      <c r="B395" s="36"/>
      <c r="C395" s="36"/>
      <c r="D395" s="36"/>
      <c r="E395" s="36"/>
      <c r="F395" s="36"/>
      <c r="H395" s="36"/>
    </row>
    <row r="396" spans="1:8">
      <c r="A396" s="36"/>
      <c r="B396" s="36"/>
      <c r="C396" s="36"/>
      <c r="D396" s="36"/>
      <c r="E396" s="36"/>
      <c r="F396" s="36"/>
      <c r="H396" s="36"/>
    </row>
    <row r="397" spans="1:8">
      <c r="A397" s="36"/>
      <c r="B397" s="36"/>
      <c r="C397" s="36"/>
      <c r="D397" s="36"/>
      <c r="E397" s="36"/>
      <c r="F397" s="36"/>
      <c r="H397" s="36"/>
    </row>
    <row r="398" spans="1:8">
      <c r="A398" s="36"/>
      <c r="B398" s="36"/>
      <c r="C398" s="36"/>
      <c r="D398" s="36"/>
      <c r="E398" s="36"/>
      <c r="F398" s="36"/>
      <c r="H398" s="36"/>
    </row>
    <row r="399" spans="1:8">
      <c r="A399" s="36"/>
      <c r="B399" s="36"/>
      <c r="C399" s="36"/>
      <c r="D399" s="36"/>
      <c r="E399" s="36"/>
      <c r="F399" s="36"/>
      <c r="H399" s="36"/>
    </row>
    <row r="400" spans="1:8">
      <c r="A400" s="36"/>
      <c r="B400" s="36"/>
      <c r="C400" s="36"/>
      <c r="D400" s="36"/>
      <c r="E400" s="36"/>
      <c r="F400" s="36"/>
      <c r="H400" s="36"/>
    </row>
    <row r="401" spans="1:8">
      <c r="A401" s="36"/>
      <c r="B401" s="36"/>
      <c r="C401" s="36"/>
      <c r="D401" s="36"/>
      <c r="E401" s="36"/>
      <c r="F401" s="36"/>
      <c r="H401" s="36"/>
    </row>
    <row r="402" spans="1:8">
      <c r="A402" s="36"/>
      <c r="B402" s="36"/>
      <c r="C402" s="36"/>
      <c r="D402" s="36"/>
      <c r="E402" s="36"/>
      <c r="F402" s="36"/>
      <c r="H402" s="36"/>
    </row>
    <row r="403" spans="1:8">
      <c r="A403" s="36"/>
      <c r="B403" s="36"/>
      <c r="C403" s="36"/>
      <c r="D403" s="36"/>
      <c r="E403" s="36"/>
      <c r="F403" s="36"/>
      <c r="H403" s="36"/>
    </row>
    <row r="404" spans="1:8">
      <c r="A404" s="36"/>
      <c r="B404" s="36"/>
      <c r="C404" s="36"/>
      <c r="D404" s="36"/>
      <c r="E404" s="36"/>
      <c r="F404" s="36"/>
      <c r="H404" s="36"/>
    </row>
    <row r="405" spans="1:8">
      <c r="A405" s="36"/>
      <c r="B405" s="36"/>
      <c r="C405" s="36"/>
      <c r="D405" s="36"/>
      <c r="E405" s="36"/>
      <c r="F405" s="36"/>
      <c r="H405" s="36"/>
    </row>
    <row r="406" spans="1:8">
      <c r="A406" s="36"/>
      <c r="B406" s="36"/>
      <c r="C406" s="36"/>
      <c r="D406" s="36"/>
      <c r="E406" s="36"/>
      <c r="F406" s="36"/>
      <c r="H406" s="36"/>
    </row>
    <row r="407" spans="1:8">
      <c r="A407" s="36"/>
      <c r="B407" s="36"/>
      <c r="C407" s="36"/>
      <c r="D407" s="36"/>
      <c r="E407" s="36"/>
      <c r="F407" s="36"/>
      <c r="H407" s="36"/>
    </row>
    <row r="408" spans="1:8">
      <c r="A408" s="36"/>
      <c r="B408" s="36"/>
      <c r="C408" s="36"/>
      <c r="D408" s="36"/>
      <c r="E408" s="36"/>
      <c r="F408" s="36"/>
      <c r="H408" s="36"/>
    </row>
    <row r="409" spans="1:8">
      <c r="A409" s="36"/>
      <c r="B409" s="36"/>
      <c r="C409" s="36"/>
      <c r="D409" s="36"/>
      <c r="E409" s="36"/>
      <c r="F409" s="36"/>
      <c r="H409" s="36"/>
    </row>
    <row r="410" spans="1:8">
      <c r="A410" s="36"/>
      <c r="B410" s="36"/>
      <c r="C410" s="36"/>
      <c r="D410" s="36"/>
      <c r="E410" s="36"/>
      <c r="F410" s="36"/>
      <c r="H410" s="36"/>
    </row>
    <row r="411" spans="1:8">
      <c r="A411" s="36"/>
      <c r="B411" s="36"/>
      <c r="C411" s="36"/>
      <c r="D411" s="36"/>
      <c r="E411" s="36"/>
      <c r="F411" s="36"/>
      <c r="H411" s="36"/>
    </row>
    <row r="412" spans="1:8">
      <c r="A412" s="36"/>
      <c r="B412" s="36"/>
      <c r="C412" s="36"/>
      <c r="D412" s="36"/>
      <c r="E412" s="36"/>
      <c r="F412" s="36"/>
      <c r="H412" s="36"/>
    </row>
    <row r="413" spans="1:8">
      <c r="A413" s="36"/>
      <c r="B413" s="36"/>
      <c r="C413" s="36"/>
      <c r="D413" s="36"/>
      <c r="E413" s="36"/>
      <c r="F413" s="36"/>
      <c r="H413" s="36"/>
    </row>
    <row r="414" spans="1:8">
      <c r="A414" s="36"/>
      <c r="B414" s="36"/>
      <c r="C414" s="36"/>
      <c r="D414" s="36"/>
      <c r="E414" s="36"/>
      <c r="F414" s="36"/>
      <c r="H414" s="36"/>
    </row>
    <row r="415" spans="1:8">
      <c r="A415" s="36"/>
      <c r="B415" s="36"/>
      <c r="C415" s="36"/>
      <c r="D415" s="36"/>
      <c r="E415" s="36"/>
      <c r="F415" s="36"/>
      <c r="H415" s="36"/>
    </row>
    <row r="416" spans="1:8">
      <c r="A416" s="36"/>
      <c r="B416" s="36"/>
      <c r="C416" s="36"/>
      <c r="D416" s="36"/>
      <c r="E416" s="36"/>
      <c r="F416" s="36"/>
      <c r="H416" s="36"/>
    </row>
    <row r="417" spans="1:8">
      <c r="A417" s="36"/>
      <c r="B417" s="36"/>
      <c r="C417" s="36"/>
      <c r="D417" s="36"/>
      <c r="E417" s="36"/>
      <c r="F417" s="36"/>
      <c r="H417" s="36"/>
    </row>
    <row r="418" spans="1:8">
      <c r="A418" s="36"/>
      <c r="B418" s="36"/>
      <c r="C418" s="36"/>
      <c r="D418" s="36"/>
      <c r="E418" s="36"/>
      <c r="F418" s="36"/>
      <c r="H418" s="36"/>
    </row>
    <row r="419" spans="1:8">
      <c r="A419" s="36"/>
      <c r="B419" s="36"/>
      <c r="C419" s="36"/>
      <c r="D419" s="36"/>
      <c r="E419" s="36"/>
      <c r="F419" s="36"/>
      <c r="H419" s="36"/>
    </row>
    <row r="420" spans="1:8">
      <c r="A420" s="36"/>
      <c r="B420" s="36"/>
      <c r="C420" s="36"/>
      <c r="D420" s="36"/>
      <c r="E420" s="36"/>
      <c r="F420" s="36"/>
      <c r="H420" s="36"/>
    </row>
    <row r="421" spans="1:8">
      <c r="A421" s="36"/>
      <c r="B421" s="36"/>
      <c r="C421" s="36"/>
      <c r="D421" s="36"/>
      <c r="E421" s="36"/>
      <c r="F421" s="36"/>
      <c r="H421" s="36"/>
    </row>
    <row r="422" spans="1:8">
      <c r="A422" s="36"/>
      <c r="B422" s="36"/>
      <c r="C422" s="36"/>
      <c r="D422" s="36"/>
      <c r="E422" s="36"/>
      <c r="F422" s="36"/>
      <c r="H422" s="36"/>
    </row>
    <row r="423" spans="1:8">
      <c r="A423" s="36"/>
      <c r="B423" s="36"/>
      <c r="C423" s="36"/>
      <c r="D423" s="36"/>
      <c r="E423" s="36"/>
      <c r="F423" s="36"/>
      <c r="H423" s="36"/>
    </row>
    <row r="424" spans="1:8">
      <c r="A424" s="36"/>
      <c r="B424" s="36"/>
      <c r="C424" s="36"/>
      <c r="D424" s="36"/>
      <c r="E424" s="36"/>
      <c r="F424" s="36"/>
      <c r="H424" s="36"/>
    </row>
    <row r="425" spans="1:8">
      <c r="A425" s="36"/>
      <c r="B425" s="36"/>
      <c r="C425" s="36"/>
      <c r="D425" s="36"/>
      <c r="E425" s="36"/>
      <c r="F425" s="36"/>
      <c r="H425" s="36"/>
    </row>
    <row r="426" spans="1:8">
      <c r="A426" s="36"/>
      <c r="B426" s="36"/>
      <c r="C426" s="36"/>
      <c r="D426" s="36"/>
      <c r="E426" s="36"/>
      <c r="F426" s="36"/>
      <c r="H426" s="36"/>
    </row>
    <row r="427" spans="1:8">
      <c r="A427" s="36"/>
      <c r="B427" s="36"/>
      <c r="C427" s="36"/>
      <c r="D427" s="36"/>
      <c r="E427" s="36"/>
      <c r="F427" s="36"/>
      <c r="H427" s="36"/>
    </row>
    <row r="428" spans="1:8">
      <c r="A428" s="36"/>
      <c r="B428" s="36"/>
      <c r="C428" s="36"/>
      <c r="D428" s="36"/>
      <c r="E428" s="36"/>
      <c r="F428" s="36"/>
      <c r="H428" s="36"/>
    </row>
    <row r="429" spans="1:8">
      <c r="A429" s="36"/>
      <c r="B429" s="36"/>
      <c r="C429" s="36"/>
      <c r="D429" s="36"/>
      <c r="E429" s="36"/>
      <c r="F429" s="36"/>
      <c r="H429" s="36"/>
    </row>
    <row r="430" spans="1:8">
      <c r="A430" s="36"/>
      <c r="B430" s="36"/>
      <c r="C430" s="36"/>
      <c r="D430" s="36"/>
      <c r="E430" s="36"/>
      <c r="F430" s="36"/>
      <c r="H430" s="36"/>
    </row>
    <row r="431" spans="1:8">
      <c r="A431" s="36"/>
      <c r="B431" s="36"/>
      <c r="C431" s="36"/>
      <c r="D431" s="36"/>
      <c r="E431" s="36"/>
      <c r="F431" s="36"/>
      <c r="H431" s="36"/>
    </row>
    <row r="432" spans="1:8">
      <c r="A432" s="36"/>
      <c r="B432" s="36"/>
      <c r="C432" s="36"/>
      <c r="D432" s="36"/>
      <c r="E432" s="36"/>
      <c r="F432" s="36"/>
      <c r="H432" s="36"/>
    </row>
    <row r="433" spans="1:8">
      <c r="A433" s="36"/>
      <c r="B433" s="36"/>
      <c r="C433" s="36"/>
      <c r="D433" s="36"/>
      <c r="E433" s="36"/>
      <c r="F433" s="36"/>
      <c r="H433" s="36"/>
    </row>
    <row r="434" spans="1:8">
      <c r="A434" s="36"/>
      <c r="B434" s="36"/>
      <c r="C434" s="36"/>
      <c r="D434" s="36"/>
      <c r="E434" s="36"/>
      <c r="F434" s="36"/>
      <c r="H434" s="36"/>
    </row>
    <row r="435" spans="1:8">
      <c r="A435" s="36"/>
      <c r="B435" s="36"/>
      <c r="C435" s="36"/>
      <c r="D435" s="36"/>
      <c r="E435" s="36"/>
      <c r="F435" s="36"/>
      <c r="H435" s="36"/>
    </row>
    <row r="436" spans="1:8">
      <c r="A436" s="36"/>
      <c r="B436" s="36"/>
      <c r="C436" s="36"/>
      <c r="D436" s="36"/>
      <c r="E436" s="36"/>
      <c r="F436" s="36"/>
      <c r="H436" s="36"/>
    </row>
    <row r="437" spans="1:8">
      <c r="A437" s="36"/>
      <c r="B437" s="36"/>
      <c r="C437" s="36"/>
      <c r="D437" s="36"/>
      <c r="E437" s="36"/>
      <c r="F437" s="36"/>
      <c r="H437" s="36"/>
    </row>
    <row r="438" spans="1:8">
      <c r="A438" s="36"/>
      <c r="B438" s="36"/>
      <c r="C438" s="36"/>
      <c r="D438" s="36"/>
      <c r="E438" s="36"/>
      <c r="F438" s="36"/>
      <c r="H438" s="36"/>
    </row>
    <row r="439" spans="1:8">
      <c r="A439" s="36"/>
      <c r="B439" s="36"/>
      <c r="C439" s="36"/>
      <c r="D439" s="36"/>
      <c r="E439" s="36"/>
      <c r="F439" s="36"/>
      <c r="H439" s="36"/>
    </row>
    <row r="440" spans="1:8">
      <c r="A440" s="36"/>
      <c r="B440" s="36"/>
      <c r="C440" s="36"/>
      <c r="D440" s="36"/>
      <c r="E440" s="36"/>
      <c r="F440" s="36"/>
      <c r="H440" s="36"/>
    </row>
    <row r="441" spans="1:8">
      <c r="A441" s="36"/>
      <c r="B441" s="36"/>
      <c r="C441" s="36"/>
      <c r="D441" s="36"/>
      <c r="E441" s="36"/>
      <c r="F441" s="36"/>
      <c r="H441" s="36"/>
    </row>
    <row r="442" spans="1:8">
      <c r="A442" s="36"/>
      <c r="B442" s="36"/>
      <c r="C442" s="36"/>
      <c r="D442" s="36"/>
      <c r="E442" s="36"/>
      <c r="F442" s="36"/>
      <c r="H442" s="36"/>
    </row>
    <row r="443" spans="1:8">
      <c r="A443" s="36"/>
      <c r="B443" s="36"/>
      <c r="C443" s="36"/>
      <c r="D443" s="36"/>
      <c r="E443" s="36"/>
      <c r="F443" s="36"/>
      <c r="H443" s="36"/>
    </row>
    <row r="444" spans="1:8">
      <c r="A444" s="36"/>
      <c r="B444" s="36"/>
      <c r="C444" s="36"/>
      <c r="D444" s="36"/>
      <c r="E444" s="36"/>
      <c r="F444" s="36"/>
      <c r="H444" s="36"/>
    </row>
    <row r="445" spans="1:8">
      <c r="A445" s="36"/>
      <c r="B445" s="36"/>
      <c r="C445" s="36"/>
      <c r="D445" s="36"/>
      <c r="E445" s="36"/>
      <c r="F445" s="36"/>
      <c r="H445" s="36"/>
    </row>
    <row r="446" spans="1:8">
      <c r="A446" s="36"/>
      <c r="B446" s="36"/>
      <c r="C446" s="36"/>
      <c r="D446" s="36"/>
      <c r="E446" s="36"/>
      <c r="F446" s="36"/>
      <c r="H446" s="36"/>
    </row>
    <row r="447" spans="1:8">
      <c r="A447" s="36"/>
      <c r="B447" s="36"/>
      <c r="C447" s="36"/>
      <c r="D447" s="36"/>
      <c r="E447" s="36"/>
      <c r="F447" s="36"/>
      <c r="H447" s="36"/>
    </row>
    <row r="448" spans="1:8">
      <c r="A448" s="36"/>
      <c r="B448" s="36"/>
      <c r="C448" s="36"/>
      <c r="D448" s="36"/>
      <c r="E448" s="36"/>
      <c r="F448" s="36"/>
      <c r="H448" s="36"/>
    </row>
    <row r="449" spans="1:8">
      <c r="A449" s="36"/>
      <c r="B449" s="36"/>
      <c r="C449" s="36"/>
      <c r="D449" s="36"/>
      <c r="E449" s="36"/>
      <c r="F449" s="36"/>
      <c r="H449" s="36"/>
    </row>
    <row r="450" spans="1:8">
      <c r="A450" s="36"/>
      <c r="B450" s="36"/>
      <c r="C450" s="36"/>
      <c r="D450" s="36"/>
      <c r="E450" s="36"/>
      <c r="F450" s="36"/>
      <c r="H450" s="36"/>
    </row>
    <row r="451" spans="1:8">
      <c r="A451" s="36"/>
      <c r="B451" s="36"/>
      <c r="C451" s="36"/>
      <c r="D451" s="36"/>
      <c r="E451" s="36"/>
      <c r="F451" s="36"/>
      <c r="H451" s="36"/>
    </row>
    <row r="452" spans="1:8">
      <c r="A452" s="36"/>
      <c r="B452" s="36"/>
      <c r="C452" s="36"/>
      <c r="D452" s="36"/>
      <c r="E452" s="36"/>
      <c r="F452" s="36"/>
      <c r="H452" s="36"/>
    </row>
    <row r="453" spans="1:8">
      <c r="A453" s="36"/>
      <c r="B453" s="36"/>
      <c r="C453" s="36"/>
      <c r="D453" s="36"/>
      <c r="E453" s="36"/>
      <c r="F453" s="36"/>
      <c r="H453" s="36"/>
    </row>
    <row r="454" spans="1:8">
      <c r="A454" s="36"/>
      <c r="B454" s="36"/>
      <c r="C454" s="36"/>
      <c r="D454" s="36"/>
      <c r="E454" s="36"/>
      <c r="F454" s="36"/>
      <c r="H454" s="36"/>
    </row>
    <row r="455" spans="1:8">
      <c r="A455" s="36"/>
      <c r="B455" s="36"/>
      <c r="C455" s="36"/>
      <c r="D455" s="36"/>
      <c r="E455" s="36"/>
      <c r="F455" s="36"/>
      <c r="H455" s="36"/>
    </row>
    <row r="456" spans="1:8">
      <c r="A456" s="36"/>
      <c r="B456" s="36"/>
      <c r="C456" s="36"/>
      <c r="D456" s="36"/>
      <c r="E456" s="36"/>
      <c r="F456" s="36"/>
      <c r="H456" s="36"/>
    </row>
    <row r="457" spans="1:8">
      <c r="A457" s="36"/>
      <c r="B457" s="36"/>
      <c r="C457" s="36"/>
      <c r="D457" s="36"/>
      <c r="E457" s="36"/>
      <c r="F457" s="36"/>
      <c r="H457" s="36"/>
    </row>
    <row r="458" spans="1:8">
      <c r="A458" s="36"/>
      <c r="B458" s="36"/>
      <c r="C458" s="36"/>
      <c r="D458" s="36"/>
      <c r="E458" s="36"/>
      <c r="F458" s="36"/>
      <c r="H458" s="36"/>
    </row>
    <row r="459" spans="1:8">
      <c r="A459" s="36"/>
      <c r="B459" s="36"/>
      <c r="C459" s="36"/>
      <c r="D459" s="36"/>
      <c r="E459" s="36"/>
      <c r="F459" s="36"/>
      <c r="H459" s="36"/>
    </row>
    <row r="460" spans="1:8">
      <c r="A460" s="36"/>
      <c r="B460" s="36"/>
      <c r="C460" s="36"/>
      <c r="D460" s="36"/>
      <c r="E460" s="36"/>
      <c r="F460" s="36"/>
      <c r="H460" s="36"/>
    </row>
    <row r="461" spans="1:8">
      <c r="A461" s="36"/>
      <c r="B461" s="36"/>
      <c r="C461" s="36"/>
      <c r="D461" s="36"/>
      <c r="E461" s="36"/>
      <c r="F461" s="36"/>
      <c r="H461" s="36"/>
    </row>
    <row r="462" spans="1:8">
      <c r="A462" s="36"/>
      <c r="B462" s="36"/>
      <c r="C462" s="36"/>
      <c r="D462" s="36"/>
      <c r="E462" s="36"/>
      <c r="F462" s="36"/>
      <c r="H462" s="36"/>
    </row>
    <row r="463" spans="1:8">
      <c r="A463" s="36"/>
      <c r="B463" s="36"/>
      <c r="C463" s="36"/>
      <c r="D463" s="36"/>
      <c r="E463" s="36"/>
      <c r="F463" s="36"/>
      <c r="H463" s="36"/>
    </row>
    <row r="464" spans="1:8">
      <c r="A464" s="36"/>
      <c r="B464" s="36"/>
      <c r="C464" s="36"/>
      <c r="D464" s="36"/>
      <c r="E464" s="36"/>
      <c r="F464" s="36"/>
      <c r="H464" s="36"/>
    </row>
    <row r="465" spans="1:8">
      <c r="A465" s="36"/>
      <c r="B465" s="36"/>
      <c r="C465" s="36"/>
      <c r="D465" s="36"/>
      <c r="E465" s="36"/>
      <c r="F465" s="36"/>
      <c r="H465" s="36"/>
    </row>
    <row r="466" spans="1:8">
      <c r="A466" s="36"/>
      <c r="B466" s="36"/>
      <c r="C466" s="36"/>
      <c r="D466" s="36"/>
      <c r="E466" s="36"/>
      <c r="F466" s="36"/>
      <c r="H466" s="36"/>
    </row>
    <row r="467" spans="1:8">
      <c r="A467" s="36"/>
      <c r="B467" s="36"/>
      <c r="C467" s="36"/>
      <c r="D467" s="36"/>
      <c r="E467" s="36"/>
      <c r="F467" s="36"/>
      <c r="H467" s="36"/>
    </row>
    <row r="468" spans="1:8">
      <c r="A468" s="36"/>
      <c r="B468" s="36"/>
      <c r="C468" s="36"/>
      <c r="D468" s="36"/>
      <c r="E468" s="36"/>
      <c r="F468" s="36"/>
      <c r="H468" s="36"/>
    </row>
    <row r="469" spans="1:8">
      <c r="A469" s="36"/>
      <c r="B469" s="36"/>
      <c r="C469" s="36"/>
      <c r="D469" s="36"/>
      <c r="E469" s="36"/>
      <c r="F469" s="36"/>
      <c r="H469" s="36"/>
    </row>
    <row r="470" spans="1:8">
      <c r="A470" s="36"/>
      <c r="B470" s="36"/>
      <c r="C470" s="36"/>
      <c r="D470" s="36"/>
      <c r="E470" s="36"/>
      <c r="F470" s="36"/>
      <c r="H470" s="36"/>
    </row>
    <row r="471" spans="1:8">
      <c r="A471" s="36"/>
      <c r="B471" s="36"/>
      <c r="C471" s="36"/>
      <c r="D471" s="36"/>
      <c r="E471" s="36"/>
      <c r="F471" s="36"/>
      <c r="H471" s="36"/>
    </row>
    <row r="472" spans="1:8">
      <c r="A472" s="36"/>
      <c r="B472" s="36"/>
      <c r="C472" s="36"/>
      <c r="D472" s="36"/>
      <c r="E472" s="36"/>
      <c r="F472" s="36"/>
      <c r="H472" s="36"/>
    </row>
    <row r="473" spans="1:8">
      <c r="A473" s="36"/>
      <c r="B473" s="36"/>
      <c r="C473" s="36"/>
      <c r="D473" s="36"/>
      <c r="E473" s="36"/>
      <c r="F473" s="36"/>
      <c r="H473" s="36"/>
    </row>
    <row r="474" spans="1:8">
      <c r="A474" s="36"/>
      <c r="B474" s="36"/>
      <c r="C474" s="36"/>
      <c r="D474" s="36"/>
      <c r="E474" s="36"/>
      <c r="F474" s="36"/>
      <c r="H474" s="36"/>
    </row>
    <row r="475" spans="1:8">
      <c r="A475" s="36"/>
      <c r="B475" s="36"/>
      <c r="C475" s="36"/>
      <c r="D475" s="36"/>
      <c r="E475" s="36"/>
      <c r="F475" s="36"/>
      <c r="H475" s="36"/>
    </row>
    <row r="476" spans="1:8">
      <c r="A476" s="36"/>
      <c r="B476" s="36"/>
      <c r="C476" s="36"/>
      <c r="D476" s="36"/>
      <c r="E476" s="36"/>
      <c r="F476" s="36"/>
      <c r="H476" s="36"/>
    </row>
    <row r="477" spans="1:8">
      <c r="A477" s="36"/>
      <c r="B477" s="36"/>
      <c r="C477" s="36"/>
      <c r="D477" s="36"/>
      <c r="E477" s="36"/>
      <c r="F477" s="36"/>
      <c r="H477" s="36"/>
    </row>
    <row r="478" spans="1:8">
      <c r="A478" s="36"/>
      <c r="B478" s="36"/>
      <c r="C478" s="36"/>
      <c r="D478" s="36"/>
      <c r="E478" s="36"/>
      <c r="F478" s="36"/>
      <c r="H478" s="36"/>
    </row>
    <row r="479" spans="1:8">
      <c r="A479" s="36"/>
      <c r="B479" s="36"/>
      <c r="C479" s="36"/>
      <c r="D479" s="36"/>
      <c r="E479" s="36"/>
      <c r="F479" s="36"/>
      <c r="H479" s="36"/>
    </row>
    <row r="480" spans="1:8">
      <c r="A480" s="36"/>
      <c r="B480" s="36"/>
      <c r="C480" s="36"/>
      <c r="D480" s="36"/>
      <c r="E480" s="36"/>
      <c r="F480" s="36"/>
      <c r="H480" s="36"/>
    </row>
    <row r="481" spans="1:8">
      <c r="A481" s="36"/>
      <c r="B481" s="36"/>
      <c r="C481" s="36"/>
      <c r="D481" s="36"/>
      <c r="E481" s="36"/>
      <c r="F481" s="36"/>
      <c r="H481" s="36"/>
    </row>
    <row r="482" spans="1:8">
      <c r="A482" s="36"/>
      <c r="B482" s="36"/>
      <c r="C482" s="36"/>
      <c r="D482" s="36"/>
      <c r="E482" s="36"/>
      <c r="F482" s="36"/>
      <c r="H482" s="36"/>
    </row>
    <row r="483" spans="1:8">
      <c r="A483" s="36"/>
      <c r="B483" s="36"/>
      <c r="C483" s="36"/>
      <c r="D483" s="36"/>
      <c r="E483" s="36"/>
      <c r="F483" s="36"/>
      <c r="H483" s="36"/>
    </row>
    <row r="484" spans="1:8">
      <c r="A484" s="36"/>
      <c r="B484" s="36"/>
      <c r="C484" s="36"/>
      <c r="D484" s="36"/>
      <c r="E484" s="36"/>
      <c r="F484" s="36"/>
      <c r="H484" s="36"/>
    </row>
    <row r="485" spans="1:8">
      <c r="A485" s="36"/>
      <c r="B485" s="36"/>
      <c r="C485" s="36"/>
      <c r="D485" s="36"/>
      <c r="E485" s="36"/>
      <c r="F485" s="36"/>
      <c r="H485" s="36"/>
    </row>
    <row r="486" spans="1:8">
      <c r="A486" s="36"/>
      <c r="B486" s="36"/>
      <c r="C486" s="36"/>
      <c r="D486" s="36"/>
      <c r="E486" s="36"/>
      <c r="F486" s="36"/>
      <c r="H486" s="36"/>
    </row>
    <row r="487" spans="1:8">
      <c r="A487" s="36"/>
      <c r="B487" s="36"/>
      <c r="C487" s="36"/>
      <c r="D487" s="36"/>
      <c r="E487" s="36"/>
      <c r="F487" s="36"/>
      <c r="H487" s="36"/>
    </row>
    <row r="488" spans="1:8">
      <c r="A488" s="36"/>
      <c r="B488" s="36"/>
      <c r="C488" s="36"/>
      <c r="D488" s="36"/>
      <c r="E488" s="36"/>
      <c r="F488" s="36"/>
      <c r="H488" s="36"/>
    </row>
    <row r="489" spans="1:8">
      <c r="A489" s="36"/>
      <c r="B489" s="36"/>
      <c r="C489" s="36"/>
      <c r="D489" s="36"/>
      <c r="E489" s="36"/>
      <c r="F489" s="36"/>
      <c r="H489" s="36"/>
    </row>
    <row r="490" spans="1:8">
      <c r="A490" s="36"/>
      <c r="B490" s="36"/>
      <c r="C490" s="36"/>
      <c r="D490" s="36"/>
      <c r="E490" s="36"/>
      <c r="F490" s="36"/>
      <c r="H490" s="36"/>
    </row>
    <row r="491" spans="1:8">
      <c r="A491" s="36"/>
      <c r="B491" s="36"/>
      <c r="C491" s="36"/>
      <c r="D491" s="36"/>
      <c r="E491" s="36"/>
      <c r="F491" s="36"/>
      <c r="H491" s="36"/>
    </row>
    <row r="492" spans="1:8">
      <c r="A492" s="36"/>
      <c r="B492" s="36"/>
      <c r="C492" s="36"/>
      <c r="D492" s="36"/>
      <c r="E492" s="36"/>
      <c r="F492" s="36"/>
      <c r="H492" s="36"/>
    </row>
    <row r="493" spans="1:8">
      <c r="A493" s="36"/>
      <c r="B493" s="36"/>
      <c r="C493" s="36"/>
      <c r="D493" s="36"/>
      <c r="E493" s="36"/>
      <c r="F493" s="36"/>
      <c r="H493" s="36"/>
    </row>
    <row r="494" spans="1:8">
      <c r="A494" s="36"/>
      <c r="B494" s="36"/>
      <c r="C494" s="36"/>
      <c r="D494" s="36"/>
      <c r="E494" s="36"/>
      <c r="F494" s="36"/>
      <c r="H494" s="36"/>
    </row>
    <row r="495" spans="1:8">
      <c r="A495" s="36"/>
      <c r="B495" s="36"/>
      <c r="C495" s="36"/>
      <c r="D495" s="36"/>
      <c r="E495" s="36"/>
      <c r="F495" s="36"/>
      <c r="H495" s="36"/>
    </row>
    <row r="496" spans="1:8">
      <c r="A496" s="36"/>
      <c r="B496" s="36"/>
      <c r="C496" s="36"/>
      <c r="D496" s="36"/>
      <c r="E496" s="36"/>
      <c r="F496" s="36"/>
      <c r="H496" s="36"/>
    </row>
    <row r="497" spans="1:8">
      <c r="A497" s="36"/>
      <c r="B497" s="36"/>
      <c r="C497" s="36"/>
      <c r="D497" s="36"/>
      <c r="E497" s="36"/>
      <c r="F497" s="36"/>
      <c r="H497" s="36"/>
    </row>
    <row r="498" spans="1:8">
      <c r="A498" s="36"/>
      <c r="B498" s="36"/>
      <c r="C498" s="36"/>
      <c r="D498" s="36"/>
      <c r="E498" s="36"/>
      <c r="F498" s="36"/>
      <c r="H498" s="36"/>
    </row>
    <row r="499" spans="1:8">
      <c r="A499" s="36"/>
      <c r="B499" s="36"/>
      <c r="C499" s="36"/>
      <c r="D499" s="36"/>
      <c r="E499" s="36"/>
      <c r="F499" s="36"/>
      <c r="H499" s="36"/>
    </row>
    <row r="500" spans="1:8">
      <c r="A500" s="36"/>
      <c r="B500" s="36"/>
      <c r="C500" s="36"/>
      <c r="D500" s="36"/>
      <c r="E500" s="36"/>
      <c r="F500" s="36"/>
      <c r="H500" s="36"/>
    </row>
    <row r="501" spans="1:8">
      <c r="A501" s="36"/>
      <c r="B501" s="36"/>
      <c r="C501" s="36"/>
      <c r="D501" s="36"/>
      <c r="E501" s="36"/>
      <c r="F501" s="36"/>
      <c r="H501" s="36"/>
    </row>
    <row r="502" spans="1:8">
      <c r="A502" s="36"/>
      <c r="B502" s="36"/>
      <c r="C502" s="36"/>
      <c r="D502" s="36"/>
      <c r="E502" s="36"/>
      <c r="F502" s="36"/>
      <c r="H502" s="36"/>
    </row>
    <row r="503" spans="1:8">
      <c r="A503" s="36"/>
      <c r="B503" s="36"/>
      <c r="C503" s="36"/>
      <c r="D503" s="36"/>
      <c r="E503" s="36"/>
      <c r="F503" s="36"/>
      <c r="H503" s="36"/>
    </row>
    <row r="504" spans="1:8">
      <c r="A504" s="36"/>
      <c r="B504" s="36"/>
      <c r="C504" s="36"/>
      <c r="D504" s="36"/>
      <c r="E504" s="36"/>
      <c r="F504" s="36"/>
      <c r="H504" s="36"/>
    </row>
    <row r="505" spans="1:8">
      <c r="A505" s="36"/>
      <c r="B505" s="36"/>
      <c r="C505" s="36"/>
      <c r="D505" s="36"/>
      <c r="E505" s="36"/>
      <c r="F505" s="36"/>
      <c r="H505" s="36"/>
    </row>
    <row r="506" spans="1:8">
      <c r="A506" s="36"/>
      <c r="B506" s="36"/>
      <c r="C506" s="36"/>
      <c r="D506" s="36"/>
      <c r="E506" s="36"/>
      <c r="F506" s="36"/>
      <c r="H506" s="36"/>
    </row>
    <row r="507" spans="1:8">
      <c r="A507" s="36"/>
      <c r="B507" s="36"/>
      <c r="C507" s="36"/>
      <c r="D507" s="36"/>
      <c r="E507" s="36"/>
      <c r="F507" s="36"/>
      <c r="H507" s="36"/>
    </row>
    <row r="508" spans="1:8">
      <c r="A508" s="36"/>
      <c r="B508" s="36"/>
      <c r="C508" s="36"/>
      <c r="D508" s="36"/>
      <c r="E508" s="36"/>
      <c r="F508" s="36"/>
      <c r="H508" s="36"/>
    </row>
    <row r="509" spans="1:8">
      <c r="A509" s="36"/>
      <c r="B509" s="36"/>
      <c r="C509" s="36"/>
      <c r="D509" s="36"/>
      <c r="E509" s="36"/>
      <c r="F509" s="36"/>
      <c r="H509" s="36"/>
    </row>
    <row r="510" spans="1:8">
      <c r="A510" s="36"/>
      <c r="B510" s="36"/>
      <c r="C510" s="36"/>
      <c r="D510" s="36"/>
      <c r="E510" s="36"/>
      <c r="F510" s="36"/>
      <c r="H510" s="36"/>
    </row>
    <row r="511" spans="1:8">
      <c r="A511" s="36"/>
      <c r="B511" s="36"/>
      <c r="C511" s="36"/>
      <c r="D511" s="36"/>
      <c r="E511" s="36"/>
      <c r="F511" s="36"/>
      <c r="H511" s="36"/>
    </row>
    <row r="512" spans="1:8">
      <c r="A512" s="36"/>
      <c r="B512" s="36"/>
      <c r="C512" s="36"/>
      <c r="D512" s="36"/>
      <c r="E512" s="36"/>
      <c r="F512" s="36"/>
      <c r="H512" s="36"/>
    </row>
    <row r="513" spans="1:8">
      <c r="A513" s="36"/>
      <c r="B513" s="36"/>
      <c r="C513" s="36"/>
      <c r="D513" s="36"/>
      <c r="E513" s="36"/>
      <c r="F513" s="36"/>
      <c r="H513" s="36"/>
    </row>
    <row r="514" spans="1:8">
      <c r="A514" s="36"/>
      <c r="B514" s="36"/>
      <c r="C514" s="36"/>
      <c r="D514" s="36"/>
      <c r="E514" s="36"/>
      <c r="F514" s="36"/>
      <c r="H514" s="36"/>
    </row>
    <row r="515" spans="1:8">
      <c r="A515" s="36"/>
      <c r="B515" s="36"/>
      <c r="C515" s="36"/>
      <c r="D515" s="36"/>
      <c r="E515" s="36"/>
      <c r="F515" s="36"/>
      <c r="H515" s="36"/>
    </row>
    <row r="516" spans="1:8">
      <c r="A516" s="36"/>
      <c r="B516" s="36"/>
      <c r="C516" s="36"/>
      <c r="D516" s="36"/>
      <c r="E516" s="36"/>
      <c r="F516" s="36"/>
      <c r="H516" s="36"/>
    </row>
    <row r="517" spans="1:8">
      <c r="A517" s="36"/>
      <c r="B517" s="36"/>
      <c r="C517" s="36"/>
      <c r="D517" s="36"/>
      <c r="E517" s="36"/>
      <c r="F517" s="36"/>
      <c r="H517" s="36"/>
    </row>
    <row r="518" spans="1:8">
      <c r="A518" s="36"/>
      <c r="B518" s="36"/>
      <c r="C518" s="36"/>
      <c r="D518" s="36"/>
      <c r="E518" s="36"/>
      <c r="F518" s="36"/>
      <c r="H518" s="36"/>
    </row>
    <row r="519" spans="1:8">
      <c r="A519" s="36"/>
      <c r="B519" s="36"/>
      <c r="C519" s="36"/>
      <c r="D519" s="36"/>
      <c r="E519" s="36"/>
      <c r="F519" s="36"/>
      <c r="H519" s="36"/>
    </row>
    <row r="520" spans="1:8">
      <c r="A520" s="36"/>
      <c r="B520" s="36"/>
      <c r="C520" s="36"/>
      <c r="D520" s="36"/>
      <c r="E520" s="36"/>
      <c r="F520" s="36"/>
      <c r="H520" s="36"/>
    </row>
    <row r="521" spans="1:8">
      <c r="A521" s="36"/>
      <c r="B521" s="36"/>
      <c r="C521" s="36"/>
      <c r="D521" s="36"/>
      <c r="E521" s="36"/>
      <c r="F521" s="36"/>
      <c r="H521" s="36"/>
    </row>
    <row r="522" spans="1:8">
      <c r="A522" s="36"/>
      <c r="B522" s="36"/>
      <c r="C522" s="36"/>
      <c r="D522" s="36"/>
      <c r="E522" s="36"/>
      <c r="F522" s="36"/>
      <c r="H522" s="36"/>
    </row>
    <row r="523" spans="1:8">
      <c r="A523" s="36"/>
      <c r="B523" s="36"/>
      <c r="C523" s="36"/>
      <c r="D523" s="36"/>
      <c r="E523" s="36"/>
      <c r="F523" s="36"/>
      <c r="H523" s="36"/>
    </row>
    <row r="524" spans="1:8">
      <c r="A524" s="36"/>
      <c r="B524" s="36"/>
      <c r="C524" s="36"/>
      <c r="D524" s="36"/>
      <c r="E524" s="36"/>
      <c r="F524" s="36"/>
      <c r="H524" s="36"/>
    </row>
    <row r="525" spans="1:8">
      <c r="A525" s="36"/>
      <c r="B525" s="36"/>
      <c r="C525" s="36"/>
      <c r="D525" s="36"/>
      <c r="E525" s="36"/>
      <c r="F525" s="36"/>
      <c r="H525" s="36"/>
    </row>
    <row r="526" spans="1:8">
      <c r="A526" s="36"/>
      <c r="B526" s="36"/>
      <c r="C526" s="36"/>
      <c r="D526" s="36"/>
      <c r="E526" s="36"/>
      <c r="F526" s="36"/>
      <c r="H526" s="36"/>
    </row>
    <row r="527" spans="1:8">
      <c r="A527" s="36"/>
      <c r="B527" s="36"/>
      <c r="C527" s="36"/>
      <c r="D527" s="36"/>
      <c r="E527" s="36"/>
      <c r="F527" s="36"/>
      <c r="H527" s="36"/>
    </row>
    <row r="528" spans="1:8">
      <c r="A528" s="36"/>
      <c r="B528" s="36"/>
      <c r="C528" s="36"/>
      <c r="D528" s="36"/>
      <c r="E528" s="36"/>
      <c r="F528" s="36"/>
      <c r="H528" s="36"/>
    </row>
    <row r="529" spans="1:8">
      <c r="A529" s="36"/>
      <c r="B529" s="36"/>
      <c r="C529" s="36"/>
      <c r="D529" s="36"/>
      <c r="E529" s="36"/>
      <c r="F529" s="36"/>
      <c r="H529" s="36"/>
    </row>
    <row r="530" spans="1:8">
      <c r="A530" s="36"/>
      <c r="B530" s="36"/>
      <c r="C530" s="36"/>
      <c r="D530" s="36"/>
      <c r="E530" s="36"/>
      <c r="F530" s="36"/>
      <c r="H530" s="36"/>
    </row>
    <row r="531" spans="1:8">
      <c r="A531" s="36"/>
      <c r="B531" s="36"/>
      <c r="C531" s="36"/>
      <c r="D531" s="36"/>
      <c r="E531" s="36"/>
      <c r="F531" s="36"/>
      <c r="H531" s="36"/>
    </row>
    <row r="532" spans="1:8">
      <c r="A532" s="36"/>
      <c r="B532" s="36"/>
      <c r="C532" s="36"/>
      <c r="D532" s="36"/>
      <c r="E532" s="36"/>
      <c r="F532" s="36"/>
      <c r="H532" s="36"/>
    </row>
    <row r="533" spans="1:8">
      <c r="A533" s="36"/>
      <c r="B533" s="36"/>
      <c r="C533" s="36"/>
      <c r="D533" s="36"/>
      <c r="E533" s="36"/>
      <c r="F533" s="36"/>
      <c r="H533" s="36"/>
    </row>
    <row r="534" spans="1:8">
      <c r="A534" s="36"/>
      <c r="B534" s="36"/>
      <c r="C534" s="36"/>
      <c r="D534" s="36"/>
      <c r="E534" s="36"/>
      <c r="F534" s="36"/>
      <c r="H534" s="36"/>
    </row>
    <row r="535" spans="1:8">
      <c r="A535" s="36"/>
      <c r="B535" s="36"/>
      <c r="C535" s="36"/>
      <c r="D535" s="36"/>
      <c r="E535" s="36"/>
      <c r="F535" s="36"/>
      <c r="H535" s="36"/>
    </row>
    <row r="536" spans="1:8">
      <c r="A536" s="36"/>
      <c r="B536" s="36"/>
      <c r="C536" s="36"/>
      <c r="D536" s="36"/>
      <c r="E536" s="36"/>
      <c r="F536" s="36"/>
      <c r="H536" s="36"/>
    </row>
    <row r="537" spans="1:8">
      <c r="A537" s="36"/>
      <c r="B537" s="36"/>
      <c r="C537" s="36"/>
      <c r="D537" s="36"/>
      <c r="E537" s="36"/>
      <c r="F537" s="36"/>
      <c r="H537" s="36"/>
    </row>
    <row r="538" spans="1:8">
      <c r="A538" s="36"/>
      <c r="B538" s="36"/>
      <c r="C538" s="36"/>
      <c r="D538" s="36"/>
      <c r="E538" s="36"/>
      <c r="F538" s="36"/>
      <c r="H538" s="36"/>
    </row>
    <row r="539" spans="1:8">
      <c r="A539" s="36"/>
      <c r="B539" s="36"/>
      <c r="C539" s="36"/>
      <c r="D539" s="36"/>
      <c r="E539" s="36"/>
      <c r="F539" s="36"/>
      <c r="H539" s="36"/>
    </row>
    <row r="540" spans="1:8">
      <c r="A540" s="36"/>
      <c r="B540" s="36"/>
      <c r="C540" s="36"/>
      <c r="D540" s="36"/>
      <c r="E540" s="36"/>
      <c r="F540" s="36"/>
      <c r="H540" s="36"/>
    </row>
    <row r="541" spans="1:8">
      <c r="A541" s="36"/>
      <c r="B541" s="36"/>
      <c r="C541" s="36"/>
      <c r="D541" s="36"/>
      <c r="E541" s="36"/>
      <c r="F541" s="36"/>
      <c r="H541" s="36"/>
    </row>
    <row r="542" spans="1:8">
      <c r="A542" s="36"/>
      <c r="B542" s="36"/>
      <c r="C542" s="36"/>
      <c r="D542" s="36"/>
      <c r="E542" s="36"/>
      <c r="F542" s="36"/>
      <c r="H542" s="36"/>
    </row>
    <row r="543" spans="1:8">
      <c r="A543" s="36"/>
      <c r="B543" s="36"/>
      <c r="C543" s="36"/>
      <c r="D543" s="36"/>
      <c r="E543" s="36"/>
      <c r="F543" s="36"/>
      <c r="H543" s="36"/>
    </row>
    <row r="544" spans="1:8">
      <c r="A544" s="36"/>
      <c r="B544" s="36"/>
      <c r="C544" s="36"/>
      <c r="D544" s="36"/>
      <c r="E544" s="36"/>
      <c r="F544" s="36"/>
      <c r="H544" s="36"/>
    </row>
    <row r="545" spans="1:8">
      <c r="A545" s="36"/>
      <c r="B545" s="36"/>
      <c r="C545" s="36"/>
      <c r="D545" s="36"/>
      <c r="E545" s="36"/>
      <c r="F545" s="36"/>
      <c r="H545" s="36"/>
    </row>
    <row r="546" spans="1:8">
      <c r="A546" s="36"/>
      <c r="B546" s="36"/>
      <c r="C546" s="36"/>
      <c r="D546" s="36"/>
      <c r="E546" s="36"/>
      <c r="F546" s="36"/>
      <c r="H546" s="36"/>
    </row>
    <row r="547" spans="1:8">
      <c r="A547" s="36"/>
      <c r="B547" s="36"/>
      <c r="C547" s="36"/>
      <c r="D547" s="36"/>
      <c r="E547" s="36"/>
      <c r="F547" s="36"/>
      <c r="H547" s="36"/>
    </row>
    <row r="548" spans="1:8">
      <c r="A548" s="36"/>
      <c r="B548" s="36"/>
      <c r="C548" s="36"/>
      <c r="D548" s="36"/>
      <c r="E548" s="36"/>
      <c r="F548" s="36"/>
      <c r="H548" s="36"/>
    </row>
    <row r="549" spans="1:8">
      <c r="A549" s="36"/>
      <c r="B549" s="36"/>
      <c r="C549" s="36"/>
      <c r="D549" s="36"/>
      <c r="E549" s="36"/>
      <c r="F549" s="36"/>
      <c r="H549" s="36"/>
    </row>
    <row r="550" spans="1:8">
      <c r="A550" s="36"/>
      <c r="B550" s="36"/>
      <c r="C550" s="36"/>
      <c r="D550" s="36"/>
      <c r="E550" s="36"/>
      <c r="F550" s="36"/>
      <c r="H550" s="36"/>
    </row>
    <row r="551" spans="1:8">
      <c r="A551" s="36"/>
      <c r="B551" s="36"/>
      <c r="C551" s="36"/>
      <c r="D551" s="36"/>
      <c r="E551" s="36"/>
      <c r="F551" s="36"/>
      <c r="H551" s="36"/>
    </row>
    <row r="552" spans="1:8">
      <c r="A552" s="36"/>
      <c r="B552" s="36"/>
      <c r="C552" s="36"/>
      <c r="D552" s="36"/>
      <c r="E552" s="36"/>
      <c r="F552" s="36"/>
      <c r="H552" s="36"/>
    </row>
    <row r="553" spans="1:8">
      <c r="A553" s="36"/>
      <c r="B553" s="36"/>
      <c r="C553" s="36"/>
      <c r="D553" s="36"/>
      <c r="E553" s="36"/>
      <c r="F553" s="36"/>
      <c r="H553" s="36"/>
    </row>
    <row r="554" spans="1:8">
      <c r="A554" s="36"/>
      <c r="B554" s="36"/>
      <c r="C554" s="36"/>
      <c r="D554" s="36"/>
      <c r="E554" s="36"/>
      <c r="F554" s="36"/>
      <c r="H554" s="36"/>
    </row>
    <row r="555" spans="1:8">
      <c r="A555" s="36"/>
      <c r="B555" s="36"/>
      <c r="C555" s="36"/>
      <c r="D555" s="36"/>
      <c r="E555" s="36"/>
      <c r="F555" s="36"/>
      <c r="H555" s="36"/>
    </row>
    <row r="556" spans="1:8">
      <c r="A556" s="36"/>
      <c r="B556" s="36"/>
      <c r="C556" s="36"/>
      <c r="D556" s="36"/>
      <c r="E556" s="36"/>
      <c r="F556" s="36"/>
      <c r="H556" s="36"/>
    </row>
    <row r="557" spans="1:8">
      <c r="A557" s="36"/>
      <c r="B557" s="36"/>
      <c r="C557" s="36"/>
      <c r="D557" s="36"/>
      <c r="E557" s="36"/>
      <c r="F557" s="36"/>
      <c r="H557" s="36"/>
    </row>
    <row r="558" spans="1:8">
      <c r="A558" s="36"/>
      <c r="B558" s="36"/>
      <c r="C558" s="36"/>
      <c r="D558" s="36"/>
      <c r="E558" s="36"/>
      <c r="F558" s="36"/>
      <c r="H558" s="36"/>
    </row>
    <row r="559" spans="1:8">
      <c r="A559" s="36"/>
      <c r="B559" s="36"/>
      <c r="C559" s="36"/>
      <c r="D559" s="36"/>
      <c r="E559" s="36"/>
      <c r="F559" s="36"/>
      <c r="H559" s="36"/>
    </row>
    <row r="560" spans="1:8">
      <c r="A560" s="36"/>
      <c r="B560" s="36"/>
      <c r="C560" s="36"/>
      <c r="D560" s="36"/>
      <c r="E560" s="36"/>
      <c r="F560" s="36"/>
      <c r="H560" s="36"/>
    </row>
    <row r="561" spans="1:8">
      <c r="A561" s="36"/>
      <c r="B561" s="36"/>
      <c r="C561" s="36"/>
      <c r="D561" s="36"/>
      <c r="E561" s="36"/>
      <c r="F561" s="36"/>
      <c r="H561" s="36"/>
    </row>
    <row r="562" spans="1:8">
      <c r="A562" s="36"/>
      <c r="B562" s="36"/>
      <c r="C562" s="36"/>
      <c r="D562" s="36"/>
      <c r="E562" s="36"/>
      <c r="F562" s="36"/>
      <c r="H562" s="36"/>
    </row>
    <row r="563" spans="1:8">
      <c r="A563" s="36"/>
      <c r="B563" s="36"/>
      <c r="C563" s="36"/>
      <c r="D563" s="36"/>
      <c r="E563" s="36"/>
      <c r="F563" s="36"/>
      <c r="H563" s="36"/>
    </row>
    <row r="564" spans="1:8">
      <c r="A564" s="36"/>
      <c r="B564" s="36"/>
      <c r="C564" s="36"/>
      <c r="D564" s="36"/>
      <c r="E564" s="36"/>
      <c r="F564" s="36"/>
      <c r="H564" s="36"/>
    </row>
    <row r="565" spans="1:8">
      <c r="A565" s="36"/>
      <c r="B565" s="36"/>
      <c r="C565" s="36"/>
      <c r="D565" s="36"/>
      <c r="E565" s="36"/>
      <c r="F565" s="36"/>
      <c r="H565" s="36"/>
    </row>
    <row r="566" spans="1:8">
      <c r="A566" s="36"/>
      <c r="B566" s="36"/>
      <c r="C566" s="36"/>
      <c r="D566" s="36"/>
      <c r="E566" s="36"/>
      <c r="F566" s="36"/>
      <c r="H566" s="36"/>
    </row>
    <row r="567" spans="1:8">
      <c r="A567" s="36"/>
      <c r="B567" s="36"/>
      <c r="C567" s="36"/>
      <c r="D567" s="36"/>
      <c r="E567" s="36"/>
      <c r="F567" s="36"/>
      <c r="H567" s="36"/>
    </row>
    <row r="568" spans="1:8">
      <c r="A568" s="36"/>
      <c r="B568" s="36"/>
      <c r="C568" s="36"/>
      <c r="D568" s="36"/>
      <c r="E568" s="36"/>
      <c r="F568" s="36"/>
      <c r="H568" s="36"/>
    </row>
    <row r="569" spans="1:8">
      <c r="A569" s="36"/>
      <c r="B569" s="36"/>
      <c r="C569" s="36"/>
      <c r="D569" s="36"/>
      <c r="E569" s="36"/>
      <c r="F569" s="36"/>
      <c r="H569" s="36"/>
    </row>
    <row r="570" spans="1:8">
      <c r="A570" s="36"/>
      <c r="B570" s="36"/>
      <c r="C570" s="36"/>
      <c r="D570" s="36"/>
      <c r="E570" s="36"/>
      <c r="F570" s="36"/>
      <c r="H570" s="36"/>
    </row>
    <row r="571" spans="1:8">
      <c r="A571" s="36"/>
      <c r="B571" s="36"/>
      <c r="C571" s="36"/>
      <c r="D571" s="36"/>
      <c r="E571" s="36"/>
      <c r="F571" s="36"/>
      <c r="H571" s="36"/>
    </row>
    <row r="572" spans="1:8">
      <c r="A572" s="36"/>
      <c r="B572" s="36"/>
      <c r="C572" s="36"/>
      <c r="D572" s="36"/>
      <c r="E572" s="36"/>
      <c r="F572" s="36"/>
      <c r="H572" s="36"/>
    </row>
    <row r="573" spans="1:8">
      <c r="A573" s="36"/>
      <c r="B573" s="36"/>
      <c r="C573" s="36"/>
      <c r="D573" s="36"/>
      <c r="E573" s="36"/>
      <c r="F573" s="36"/>
      <c r="H573" s="36"/>
    </row>
    <row r="574" spans="1:8">
      <c r="A574" s="36"/>
      <c r="B574" s="36"/>
      <c r="C574" s="36"/>
      <c r="D574" s="36"/>
      <c r="E574" s="36"/>
      <c r="F574" s="36"/>
      <c r="H574" s="36"/>
    </row>
    <row r="575" spans="1:8">
      <c r="A575" s="36"/>
      <c r="B575" s="36"/>
      <c r="C575" s="36"/>
      <c r="D575" s="36"/>
      <c r="E575" s="36"/>
      <c r="F575" s="36"/>
      <c r="H575" s="36"/>
    </row>
    <row r="576" spans="1:8">
      <c r="A576" s="36"/>
      <c r="B576" s="36"/>
      <c r="C576" s="36"/>
      <c r="D576" s="36"/>
      <c r="E576" s="36"/>
      <c r="F576" s="36"/>
      <c r="H576" s="36"/>
    </row>
    <row r="577" spans="1:8">
      <c r="A577" s="36"/>
      <c r="B577" s="36"/>
      <c r="C577" s="36"/>
      <c r="D577" s="36"/>
      <c r="E577" s="36"/>
      <c r="F577" s="36"/>
      <c r="H577" s="36"/>
    </row>
    <row r="578" spans="1:8">
      <c r="A578" s="36"/>
      <c r="B578" s="36"/>
      <c r="C578" s="36"/>
      <c r="D578" s="36"/>
      <c r="E578" s="36"/>
      <c r="F578" s="36"/>
      <c r="H578" s="36"/>
    </row>
    <row r="579" spans="1:8">
      <c r="A579" s="36"/>
      <c r="B579" s="36"/>
      <c r="C579" s="36"/>
      <c r="D579" s="36"/>
      <c r="E579" s="36"/>
      <c r="F579" s="36"/>
      <c r="H579" s="36"/>
    </row>
    <row r="580" spans="1:8">
      <c r="A580" s="36"/>
      <c r="B580" s="36"/>
      <c r="C580" s="36"/>
      <c r="D580" s="36"/>
      <c r="E580" s="36"/>
      <c r="F580" s="36"/>
      <c r="H580" s="36"/>
    </row>
    <row r="581" spans="1:8">
      <c r="A581" s="36"/>
      <c r="B581" s="36"/>
      <c r="C581" s="36"/>
      <c r="D581" s="36"/>
      <c r="E581" s="36"/>
      <c r="F581" s="36"/>
      <c r="H581" s="36"/>
    </row>
    <row r="582" spans="1:8">
      <c r="A582" s="36"/>
      <c r="B582" s="36"/>
      <c r="C582" s="36"/>
      <c r="D582" s="36"/>
      <c r="E582" s="36"/>
      <c r="F582" s="36"/>
      <c r="H582" s="36"/>
    </row>
    <row r="583" spans="1:8">
      <c r="A583" s="36"/>
      <c r="B583" s="36"/>
      <c r="C583" s="36"/>
      <c r="D583" s="36"/>
      <c r="E583" s="36"/>
      <c r="F583" s="36"/>
      <c r="H583" s="36"/>
    </row>
    <row r="584" spans="1:8">
      <c r="A584" s="36"/>
      <c r="B584" s="36"/>
      <c r="C584" s="36"/>
      <c r="D584" s="36"/>
      <c r="E584" s="36"/>
      <c r="F584" s="36"/>
      <c r="H584" s="36"/>
    </row>
    <row r="585" spans="1:8">
      <c r="A585" s="36"/>
      <c r="B585" s="36"/>
      <c r="C585" s="36"/>
      <c r="D585" s="36"/>
      <c r="E585" s="36"/>
      <c r="F585" s="36"/>
      <c r="H585" s="36"/>
    </row>
    <row r="586" spans="1:8">
      <c r="A586" s="36"/>
      <c r="B586" s="36"/>
      <c r="C586" s="36"/>
      <c r="D586" s="36"/>
      <c r="E586" s="36"/>
      <c r="F586" s="36"/>
      <c r="H586" s="36"/>
    </row>
    <row r="587" spans="1:8">
      <c r="A587" s="36"/>
      <c r="B587" s="36"/>
      <c r="C587" s="36"/>
      <c r="D587" s="36"/>
      <c r="E587" s="36"/>
      <c r="F587" s="36"/>
      <c r="H587" s="36"/>
    </row>
    <row r="588" spans="1:8">
      <c r="A588" s="36"/>
      <c r="B588" s="36"/>
      <c r="C588" s="36"/>
      <c r="D588" s="36"/>
      <c r="E588" s="36"/>
      <c r="F588" s="36"/>
      <c r="H588" s="36"/>
    </row>
    <row r="589" spans="1:8">
      <c r="A589" s="36"/>
      <c r="B589" s="36"/>
      <c r="C589" s="36"/>
      <c r="D589" s="36"/>
      <c r="E589" s="36"/>
      <c r="F589" s="36"/>
      <c r="H589" s="36"/>
    </row>
    <row r="590" spans="1:8">
      <c r="A590" s="36"/>
      <c r="B590" s="36"/>
      <c r="C590" s="36"/>
      <c r="D590" s="36"/>
      <c r="E590" s="36"/>
      <c r="F590" s="36"/>
      <c r="H590" s="36"/>
    </row>
    <row r="591" spans="1:8">
      <c r="A591" s="36"/>
      <c r="B591" s="36"/>
      <c r="C591" s="36"/>
      <c r="D591" s="36"/>
      <c r="E591" s="36"/>
      <c r="F591" s="36"/>
      <c r="H591" s="36"/>
    </row>
    <row r="592" spans="1:8">
      <c r="A592" s="36"/>
      <c r="B592" s="36"/>
      <c r="C592" s="36"/>
      <c r="D592" s="36"/>
      <c r="E592" s="36"/>
      <c r="F592" s="36"/>
      <c r="H592" s="36"/>
    </row>
    <row r="593" spans="1:8">
      <c r="A593" s="36"/>
      <c r="B593" s="36"/>
      <c r="C593" s="36"/>
      <c r="D593" s="36"/>
      <c r="E593" s="36"/>
      <c r="F593" s="36"/>
      <c r="H593" s="36"/>
    </row>
    <row r="594" spans="1:8">
      <c r="A594" s="36"/>
      <c r="B594" s="36"/>
      <c r="C594" s="36"/>
      <c r="D594" s="36"/>
      <c r="E594" s="36"/>
      <c r="F594" s="36"/>
      <c r="H594" s="36"/>
    </row>
    <row r="595" spans="1:8">
      <c r="A595" s="36"/>
      <c r="B595" s="36"/>
      <c r="C595" s="36"/>
      <c r="D595" s="36"/>
      <c r="E595" s="36"/>
      <c r="F595" s="36"/>
      <c r="H595" s="36"/>
    </row>
    <row r="596" spans="1:8">
      <c r="A596" s="36"/>
      <c r="B596" s="36"/>
      <c r="C596" s="36"/>
      <c r="D596" s="36"/>
      <c r="E596" s="36"/>
      <c r="F596" s="36"/>
      <c r="H596" s="36"/>
    </row>
    <row r="597" spans="1:8">
      <c r="A597" s="36"/>
      <c r="B597" s="36"/>
      <c r="C597" s="36"/>
      <c r="D597" s="36"/>
      <c r="E597" s="36"/>
      <c r="F597" s="36"/>
      <c r="H597" s="36"/>
    </row>
    <row r="598" spans="1:8">
      <c r="A598" s="36"/>
      <c r="B598" s="36"/>
      <c r="C598" s="36"/>
      <c r="D598" s="36"/>
      <c r="E598" s="36"/>
      <c r="F598" s="36"/>
      <c r="H598" s="36"/>
    </row>
    <row r="599" spans="1:8">
      <c r="A599" s="36"/>
      <c r="B599" s="36"/>
      <c r="C599" s="36"/>
      <c r="D599" s="36"/>
      <c r="E599" s="36"/>
      <c r="F599" s="36"/>
      <c r="H599" s="36"/>
    </row>
    <row r="600" spans="1:8">
      <c r="A600" s="36"/>
      <c r="B600" s="36"/>
      <c r="C600" s="36"/>
      <c r="D600" s="36"/>
      <c r="E600" s="36"/>
      <c r="F600" s="36"/>
      <c r="H600" s="36"/>
    </row>
    <row r="601" spans="1:8">
      <c r="A601" s="36"/>
      <c r="B601" s="36"/>
      <c r="C601" s="36"/>
      <c r="D601" s="36"/>
      <c r="E601" s="36"/>
      <c r="F601" s="36"/>
      <c r="H601" s="36"/>
    </row>
    <row r="602" spans="1:8">
      <c r="A602" s="36"/>
      <c r="B602" s="36"/>
      <c r="C602" s="36"/>
      <c r="D602" s="36"/>
      <c r="E602" s="36"/>
      <c r="F602" s="36"/>
      <c r="H602" s="36"/>
    </row>
    <row r="603" spans="1:8">
      <c r="A603" s="36"/>
      <c r="B603" s="36"/>
      <c r="C603" s="36"/>
      <c r="D603" s="36"/>
      <c r="E603" s="36"/>
      <c r="F603" s="36"/>
      <c r="H603" s="36"/>
    </row>
    <row r="604" spans="1:8">
      <c r="A604" s="36"/>
      <c r="B604" s="36"/>
      <c r="C604" s="36"/>
      <c r="D604" s="36"/>
      <c r="E604" s="36"/>
      <c r="F604" s="36"/>
      <c r="H604" s="36"/>
    </row>
    <row r="605" spans="1:8">
      <c r="A605" s="36"/>
      <c r="B605" s="36"/>
      <c r="C605" s="36"/>
      <c r="D605" s="36"/>
      <c r="E605" s="36"/>
      <c r="F605" s="36"/>
      <c r="H605" s="36"/>
    </row>
    <row r="606" spans="1:8">
      <c r="A606" s="36"/>
      <c r="B606" s="36"/>
      <c r="C606" s="36"/>
      <c r="D606" s="36"/>
      <c r="E606" s="36"/>
      <c r="F606" s="36"/>
      <c r="H606" s="36"/>
    </row>
    <row r="607" spans="1:8">
      <c r="A607" s="36"/>
      <c r="B607" s="36"/>
      <c r="C607" s="36"/>
      <c r="D607" s="36"/>
      <c r="E607" s="36"/>
      <c r="F607" s="36"/>
      <c r="H607" s="36"/>
    </row>
    <row r="608" spans="1:8">
      <c r="A608" s="36"/>
      <c r="B608" s="36"/>
      <c r="C608" s="36"/>
      <c r="D608" s="36"/>
      <c r="E608" s="36"/>
      <c r="F608" s="36"/>
      <c r="H608" s="36"/>
    </row>
    <row r="609" spans="1:8">
      <c r="A609" s="36"/>
      <c r="B609" s="36"/>
      <c r="C609" s="36"/>
      <c r="D609" s="36"/>
      <c r="E609" s="36"/>
      <c r="F609" s="36"/>
      <c r="H609" s="36"/>
    </row>
    <row r="610" spans="1:8">
      <c r="A610" s="36"/>
      <c r="B610" s="36"/>
      <c r="C610" s="36"/>
      <c r="D610" s="36"/>
      <c r="E610" s="36"/>
      <c r="F610" s="36"/>
      <c r="H610" s="36"/>
    </row>
    <row r="611" spans="1:8">
      <c r="A611" s="36"/>
      <c r="B611" s="36"/>
      <c r="C611" s="36"/>
      <c r="D611" s="36"/>
      <c r="E611" s="36"/>
      <c r="F611" s="36"/>
      <c r="H611" s="36"/>
    </row>
    <row r="612" spans="1:8">
      <c r="A612" s="36"/>
      <c r="B612" s="36"/>
      <c r="C612" s="36"/>
      <c r="D612" s="36"/>
      <c r="E612" s="36"/>
      <c r="F612" s="36"/>
      <c r="H612" s="36"/>
    </row>
    <row r="613" spans="1:8">
      <c r="A613" s="36"/>
      <c r="B613" s="36"/>
      <c r="C613" s="36"/>
      <c r="D613" s="36"/>
      <c r="E613" s="36"/>
      <c r="F613" s="36"/>
      <c r="H613" s="36"/>
    </row>
    <row r="614" spans="1:8">
      <c r="A614" s="36"/>
      <c r="B614" s="36"/>
      <c r="C614" s="36"/>
      <c r="D614" s="36"/>
      <c r="E614" s="36"/>
      <c r="F614" s="36"/>
      <c r="H614" s="36"/>
    </row>
    <row r="615" spans="1:8">
      <c r="A615" s="36"/>
      <c r="B615" s="36"/>
      <c r="C615" s="36"/>
      <c r="D615" s="36"/>
      <c r="E615" s="36"/>
      <c r="F615" s="36"/>
      <c r="H615" s="36"/>
    </row>
    <row r="616" spans="1:8">
      <c r="A616" s="36"/>
      <c r="B616" s="36"/>
      <c r="C616" s="36"/>
      <c r="D616" s="36"/>
      <c r="E616" s="36"/>
      <c r="F616" s="36"/>
      <c r="H616" s="36"/>
    </row>
    <row r="617" spans="1:8">
      <c r="A617" s="36"/>
      <c r="B617" s="36"/>
      <c r="C617" s="36"/>
      <c r="D617" s="36"/>
      <c r="E617" s="36"/>
      <c r="F617" s="36"/>
      <c r="H617" s="36"/>
    </row>
    <row r="618" spans="1:8">
      <c r="A618" s="36"/>
      <c r="B618" s="36"/>
      <c r="C618" s="36"/>
      <c r="D618" s="36"/>
      <c r="E618" s="36"/>
      <c r="F618" s="36"/>
      <c r="H618" s="36"/>
    </row>
    <row r="619" spans="1:8">
      <c r="A619" s="36"/>
      <c r="B619" s="36"/>
      <c r="C619" s="36"/>
      <c r="D619" s="36"/>
      <c r="E619" s="36"/>
      <c r="F619" s="36"/>
      <c r="H619" s="36"/>
    </row>
    <row r="620" spans="1:8">
      <c r="A620" s="36"/>
      <c r="B620" s="36"/>
      <c r="C620" s="36"/>
      <c r="D620" s="36"/>
      <c r="E620" s="36"/>
      <c r="F620" s="36"/>
      <c r="H620" s="36"/>
    </row>
    <row r="621" spans="1:8">
      <c r="A621" s="36"/>
      <c r="B621" s="36"/>
      <c r="C621" s="36"/>
      <c r="D621" s="36"/>
      <c r="E621" s="36"/>
      <c r="F621" s="36"/>
      <c r="H621" s="36"/>
    </row>
    <row r="622" spans="1:8">
      <c r="A622" s="36"/>
      <c r="B622" s="36"/>
      <c r="C622" s="36"/>
      <c r="D622" s="36"/>
      <c r="E622" s="36"/>
      <c r="F622" s="36"/>
      <c r="H622" s="36"/>
    </row>
    <row r="623" spans="1:8">
      <c r="A623" s="36"/>
      <c r="B623" s="36"/>
      <c r="C623" s="36"/>
      <c r="D623" s="36"/>
      <c r="E623" s="36"/>
      <c r="F623" s="36"/>
      <c r="H623" s="36"/>
    </row>
    <row r="624" spans="1:8">
      <c r="A624" s="36"/>
      <c r="B624" s="36"/>
      <c r="C624" s="36"/>
      <c r="D624" s="36"/>
      <c r="E624" s="36"/>
      <c r="F624" s="36"/>
      <c r="H624" s="36"/>
    </row>
    <row r="625" spans="1:8">
      <c r="A625" s="36"/>
      <c r="B625" s="36"/>
      <c r="C625" s="36"/>
      <c r="D625" s="36"/>
      <c r="E625" s="36"/>
      <c r="F625" s="36"/>
      <c r="H625" s="36"/>
    </row>
    <row r="626" spans="1:8">
      <c r="A626" s="36"/>
      <c r="B626" s="36"/>
      <c r="C626" s="36"/>
      <c r="D626" s="36"/>
      <c r="E626" s="36"/>
      <c r="F626" s="36"/>
      <c r="H626" s="36"/>
    </row>
    <row r="627" spans="1:8">
      <c r="A627" s="36"/>
      <c r="B627" s="36"/>
      <c r="C627" s="36"/>
      <c r="D627" s="36"/>
      <c r="E627" s="36"/>
      <c r="F627" s="36"/>
      <c r="H627" s="36"/>
    </row>
    <row r="628" spans="1:8">
      <c r="A628" s="36"/>
      <c r="B628" s="36"/>
      <c r="C628" s="36"/>
      <c r="D628" s="36"/>
      <c r="E628" s="36"/>
      <c r="F628" s="36"/>
      <c r="H628" s="36"/>
    </row>
    <row r="629" spans="1:8">
      <c r="A629" s="36"/>
      <c r="B629" s="36"/>
      <c r="C629" s="36"/>
      <c r="D629" s="36"/>
      <c r="E629" s="36"/>
      <c r="F629" s="36"/>
      <c r="H629" s="36"/>
    </row>
    <row r="630" spans="1:8">
      <c r="A630" s="36"/>
      <c r="B630" s="36"/>
      <c r="C630" s="36"/>
      <c r="D630" s="36"/>
      <c r="E630" s="36"/>
      <c r="F630" s="36"/>
      <c r="H630" s="36"/>
    </row>
    <row r="631" spans="1:8">
      <c r="A631" s="36"/>
      <c r="B631" s="36"/>
      <c r="C631" s="36"/>
      <c r="D631" s="36"/>
      <c r="E631" s="36"/>
      <c r="F631" s="36"/>
      <c r="H631" s="36"/>
    </row>
    <row r="632" spans="1:8">
      <c r="A632" s="36"/>
      <c r="B632" s="36"/>
      <c r="C632" s="36"/>
      <c r="D632" s="36"/>
      <c r="E632" s="36"/>
      <c r="F632" s="36"/>
      <c r="H632" s="36"/>
    </row>
    <row r="633" spans="1:8">
      <c r="A633" s="36"/>
      <c r="B633" s="36"/>
      <c r="C633" s="36"/>
      <c r="D633" s="36"/>
      <c r="E633" s="36"/>
      <c r="F633" s="36"/>
      <c r="H633" s="36"/>
    </row>
    <row r="634" spans="1:8">
      <c r="A634" s="36"/>
      <c r="B634" s="36"/>
      <c r="C634" s="36"/>
      <c r="D634" s="36"/>
      <c r="E634" s="36"/>
      <c r="F634" s="36"/>
      <c r="H634" s="36"/>
    </row>
    <row r="635" spans="1:8">
      <c r="A635" s="36"/>
      <c r="B635" s="36"/>
      <c r="C635" s="36"/>
      <c r="D635" s="36"/>
      <c r="E635" s="36"/>
      <c r="F635" s="36"/>
      <c r="H635" s="36"/>
    </row>
    <row r="636" spans="1:8">
      <c r="A636" s="36"/>
      <c r="B636" s="36"/>
      <c r="C636" s="36"/>
      <c r="D636" s="36"/>
      <c r="E636" s="36"/>
      <c r="F636" s="36"/>
      <c r="H636" s="36"/>
    </row>
    <row r="637" spans="1:8">
      <c r="A637" s="36"/>
      <c r="B637" s="36"/>
      <c r="C637" s="36"/>
      <c r="D637" s="36"/>
      <c r="E637" s="36"/>
      <c r="F637" s="36"/>
      <c r="H637" s="36"/>
    </row>
    <row r="638" spans="1:8">
      <c r="A638" s="36"/>
      <c r="B638" s="36"/>
      <c r="C638" s="36"/>
      <c r="D638" s="36"/>
      <c r="E638" s="36"/>
      <c r="F638" s="36"/>
      <c r="H638" s="36"/>
    </row>
    <row r="639" spans="1:8">
      <c r="A639" s="36"/>
      <c r="B639" s="36"/>
      <c r="C639" s="36"/>
      <c r="D639" s="36"/>
      <c r="E639" s="36"/>
      <c r="F639" s="36"/>
      <c r="H639" s="36"/>
    </row>
    <row r="640" spans="1:8">
      <c r="A640" s="36"/>
      <c r="B640" s="36"/>
      <c r="C640" s="36"/>
      <c r="D640" s="36"/>
      <c r="E640" s="36"/>
      <c r="F640" s="36"/>
      <c r="H640" s="36"/>
    </row>
    <row r="641" spans="1:8">
      <c r="A641" s="36"/>
      <c r="B641" s="36"/>
      <c r="C641" s="36"/>
      <c r="D641" s="36"/>
      <c r="E641" s="36"/>
      <c r="F641" s="36"/>
      <c r="H641" s="36"/>
    </row>
    <row r="642" spans="1:8">
      <c r="A642" s="36"/>
      <c r="B642" s="36"/>
      <c r="C642" s="36"/>
      <c r="D642" s="36"/>
      <c r="E642" s="36"/>
      <c r="F642" s="36"/>
      <c r="H642" s="36"/>
    </row>
    <row r="643" spans="1:8">
      <c r="A643" s="36"/>
      <c r="B643" s="36"/>
      <c r="C643" s="36"/>
      <c r="D643" s="36"/>
      <c r="E643" s="36"/>
      <c r="F643" s="36"/>
      <c r="H643" s="36"/>
    </row>
    <row r="644" spans="1:8">
      <c r="A644" s="36"/>
      <c r="B644" s="36"/>
      <c r="C644" s="36"/>
      <c r="D644" s="36"/>
      <c r="E644" s="36"/>
      <c r="F644" s="36"/>
      <c r="H644" s="36"/>
    </row>
    <row r="645" spans="1:8">
      <c r="A645" s="36"/>
      <c r="B645" s="36"/>
      <c r="C645" s="36"/>
      <c r="D645" s="36"/>
      <c r="E645" s="36"/>
      <c r="F645" s="36"/>
      <c r="H645" s="36"/>
    </row>
    <row r="646" spans="1:8">
      <c r="A646" s="36"/>
      <c r="B646" s="36"/>
      <c r="C646" s="36"/>
      <c r="D646" s="36"/>
      <c r="E646" s="36"/>
      <c r="F646" s="36"/>
      <c r="H646" s="36"/>
    </row>
    <row r="647" spans="1:8">
      <c r="A647" s="36"/>
      <c r="B647" s="36"/>
      <c r="C647" s="36"/>
      <c r="D647" s="36"/>
      <c r="E647" s="36"/>
      <c r="F647" s="36"/>
      <c r="H647" s="36"/>
    </row>
    <row r="648" spans="1:8">
      <c r="A648" s="36"/>
      <c r="B648" s="36"/>
      <c r="C648" s="36"/>
      <c r="D648" s="36"/>
      <c r="E648" s="36"/>
      <c r="F648" s="36"/>
      <c r="H648" s="36"/>
    </row>
    <row r="649" spans="1:8">
      <c r="A649" s="36"/>
      <c r="B649" s="36"/>
      <c r="C649" s="36"/>
      <c r="D649" s="36"/>
      <c r="E649" s="36"/>
      <c r="F649" s="36"/>
      <c r="H649" s="36"/>
    </row>
    <row r="650" spans="1:8">
      <c r="A650" s="36"/>
      <c r="B650" s="36"/>
      <c r="C650" s="36"/>
      <c r="D650" s="36"/>
      <c r="E650" s="36"/>
      <c r="F650" s="36"/>
      <c r="H650" s="36"/>
    </row>
    <row r="651" spans="1:8">
      <c r="A651" s="36"/>
      <c r="B651" s="36"/>
      <c r="C651" s="36"/>
      <c r="D651" s="36"/>
      <c r="E651" s="36"/>
      <c r="F651" s="36"/>
      <c r="H651" s="36"/>
    </row>
    <row r="652" spans="1:8">
      <c r="A652" s="36"/>
      <c r="B652" s="36"/>
      <c r="C652" s="36"/>
      <c r="D652" s="36"/>
      <c r="E652" s="36"/>
      <c r="F652" s="36"/>
      <c r="H652" s="36"/>
    </row>
    <row r="653" spans="1:8">
      <c r="A653" s="36"/>
      <c r="B653" s="36"/>
      <c r="C653" s="36"/>
      <c r="D653" s="36"/>
      <c r="E653" s="36"/>
      <c r="F653" s="36"/>
      <c r="H653" s="36"/>
    </row>
    <row r="654" spans="1:8">
      <c r="A654" s="36"/>
      <c r="B654" s="36"/>
      <c r="C654" s="36"/>
      <c r="D654" s="36"/>
      <c r="E654" s="36"/>
      <c r="F654" s="36"/>
      <c r="H654" s="36"/>
    </row>
    <row r="655" spans="1:8">
      <c r="A655" s="36"/>
      <c r="B655" s="36"/>
      <c r="C655" s="36"/>
      <c r="D655" s="36"/>
      <c r="E655" s="36"/>
      <c r="F655" s="36"/>
      <c r="H655" s="36"/>
    </row>
    <row r="656" spans="1:8">
      <c r="A656" s="36"/>
      <c r="B656" s="36"/>
      <c r="C656" s="36"/>
      <c r="D656" s="36"/>
      <c r="E656" s="36"/>
      <c r="F656" s="36"/>
      <c r="H656" s="36"/>
    </row>
    <row r="657" spans="1:8">
      <c r="A657" s="36"/>
      <c r="B657" s="36"/>
      <c r="C657" s="36"/>
      <c r="D657" s="36"/>
      <c r="E657" s="36"/>
      <c r="F657" s="36"/>
      <c r="H657" s="36"/>
    </row>
    <row r="658" spans="1:8">
      <c r="A658" s="36"/>
      <c r="B658" s="36"/>
      <c r="C658" s="36"/>
      <c r="D658" s="36"/>
      <c r="E658" s="36"/>
      <c r="F658" s="36"/>
      <c r="H658" s="36"/>
    </row>
    <row r="659" spans="1:8">
      <c r="A659" s="36"/>
      <c r="B659" s="36"/>
      <c r="C659" s="36"/>
      <c r="D659" s="36"/>
      <c r="E659" s="36"/>
      <c r="F659" s="36"/>
      <c r="H659" s="36"/>
    </row>
    <row r="660" spans="1:8">
      <c r="A660" s="36"/>
      <c r="B660" s="36"/>
      <c r="C660" s="36"/>
      <c r="D660" s="36"/>
      <c r="E660" s="36"/>
      <c r="F660" s="36"/>
      <c r="H660" s="36"/>
    </row>
    <row r="661" spans="1:8">
      <c r="A661" s="36"/>
      <c r="B661" s="36"/>
      <c r="C661" s="36"/>
      <c r="D661" s="36"/>
      <c r="E661" s="36"/>
      <c r="F661" s="36"/>
      <c r="H661" s="36"/>
    </row>
    <row r="662" spans="1:8">
      <c r="A662" s="36"/>
      <c r="B662" s="36"/>
      <c r="C662" s="36"/>
      <c r="D662" s="36"/>
      <c r="E662" s="36"/>
      <c r="F662" s="36"/>
      <c r="H662" s="36"/>
    </row>
    <row r="663" spans="1:8">
      <c r="A663" s="36"/>
      <c r="B663" s="36"/>
      <c r="C663" s="36"/>
      <c r="D663" s="36"/>
      <c r="E663" s="36"/>
      <c r="F663" s="36"/>
      <c r="H663" s="36"/>
    </row>
    <row r="664" spans="1:8">
      <c r="A664" s="36"/>
      <c r="B664" s="36"/>
      <c r="C664" s="36"/>
      <c r="D664" s="36"/>
      <c r="E664" s="36"/>
      <c r="F664" s="36"/>
      <c r="H664" s="36"/>
    </row>
    <row r="665" spans="1:8">
      <c r="A665" s="36"/>
      <c r="B665" s="36"/>
      <c r="C665" s="36"/>
      <c r="D665" s="36"/>
      <c r="E665" s="36"/>
      <c r="F665" s="36"/>
      <c r="H665" s="36"/>
    </row>
    <row r="666" spans="1:8">
      <c r="A666" s="36"/>
      <c r="B666" s="36"/>
      <c r="C666" s="36"/>
      <c r="D666" s="36"/>
      <c r="E666" s="36"/>
      <c r="F666" s="36"/>
      <c r="H666" s="36"/>
    </row>
    <row r="667" spans="1:8">
      <c r="A667" s="36"/>
      <c r="B667" s="36"/>
      <c r="C667" s="36"/>
      <c r="D667" s="36"/>
      <c r="E667" s="36"/>
      <c r="F667" s="36"/>
      <c r="H667" s="36"/>
    </row>
    <row r="668" spans="1:8">
      <c r="A668" s="36"/>
      <c r="B668" s="36"/>
      <c r="C668" s="36"/>
      <c r="D668" s="36"/>
      <c r="E668" s="36"/>
      <c r="F668" s="36"/>
      <c r="H668" s="36"/>
    </row>
    <row r="669" spans="1:8">
      <c r="A669" s="36"/>
      <c r="B669" s="36"/>
      <c r="C669" s="36"/>
      <c r="D669" s="36"/>
      <c r="E669" s="36"/>
      <c r="F669" s="36"/>
      <c r="H669" s="36"/>
    </row>
    <row r="670" spans="1:8">
      <c r="A670" s="36"/>
      <c r="B670" s="36"/>
      <c r="C670" s="36"/>
      <c r="D670" s="36"/>
      <c r="E670" s="36"/>
      <c r="F670" s="36"/>
      <c r="H670" s="36"/>
    </row>
    <row r="671" spans="1:8">
      <c r="A671" s="36"/>
      <c r="B671" s="36"/>
      <c r="C671" s="36"/>
      <c r="D671" s="36"/>
      <c r="E671" s="36"/>
      <c r="F671" s="36"/>
      <c r="H671" s="36"/>
    </row>
    <row r="672" spans="1:8">
      <c r="A672" s="36"/>
      <c r="B672" s="36"/>
      <c r="C672" s="36"/>
      <c r="D672" s="36"/>
      <c r="E672" s="36"/>
      <c r="F672" s="36"/>
      <c r="H672" s="36"/>
    </row>
    <row r="673" spans="1:8">
      <c r="A673" s="36"/>
      <c r="B673" s="36"/>
      <c r="C673" s="36"/>
      <c r="D673" s="36"/>
      <c r="E673" s="36"/>
      <c r="F673" s="36"/>
      <c r="H673" s="36"/>
    </row>
    <row r="674" spans="1:8">
      <c r="A674" s="36"/>
      <c r="B674" s="36"/>
      <c r="C674" s="36"/>
      <c r="D674" s="36"/>
      <c r="E674" s="36"/>
      <c r="F674" s="36"/>
      <c r="H674" s="36"/>
    </row>
    <row r="675" spans="1:8">
      <c r="A675" s="36"/>
      <c r="B675" s="36"/>
      <c r="C675" s="36"/>
      <c r="D675" s="36"/>
      <c r="E675" s="36"/>
      <c r="F675" s="36"/>
      <c r="H675" s="36"/>
    </row>
    <row r="676" spans="1:8">
      <c r="A676" s="36"/>
      <c r="B676" s="36"/>
      <c r="C676" s="36"/>
      <c r="D676" s="36"/>
      <c r="E676" s="36"/>
      <c r="F676" s="36"/>
      <c r="H676" s="36"/>
    </row>
    <row r="677" spans="1:8">
      <c r="A677" s="36"/>
      <c r="B677" s="36"/>
      <c r="C677" s="36"/>
      <c r="D677" s="36"/>
      <c r="E677" s="36"/>
      <c r="F677" s="36"/>
      <c r="H677" s="36"/>
    </row>
    <row r="678" spans="1:8">
      <c r="A678" s="36"/>
      <c r="B678" s="36"/>
      <c r="C678" s="36"/>
      <c r="D678" s="36"/>
      <c r="E678" s="36"/>
      <c r="F678" s="36"/>
      <c r="H678" s="36"/>
    </row>
    <row r="679" spans="1:8">
      <c r="A679" s="36"/>
      <c r="B679" s="36"/>
      <c r="C679" s="36"/>
      <c r="D679" s="36"/>
      <c r="E679" s="36"/>
      <c r="F679" s="36"/>
      <c r="H679" s="36"/>
    </row>
    <row r="680" spans="1:8">
      <c r="A680" s="36"/>
      <c r="B680" s="36"/>
      <c r="C680" s="36"/>
      <c r="D680" s="36"/>
      <c r="E680" s="36"/>
      <c r="F680" s="36"/>
      <c r="H680" s="36"/>
    </row>
    <row r="681" spans="1:8">
      <c r="A681" s="36"/>
      <c r="B681" s="36"/>
      <c r="C681" s="36"/>
      <c r="D681" s="36"/>
      <c r="E681" s="36"/>
      <c r="F681" s="36"/>
      <c r="H681" s="36"/>
    </row>
    <row r="682" spans="1:8">
      <c r="A682" s="36"/>
      <c r="B682" s="36"/>
      <c r="C682" s="36"/>
      <c r="D682" s="36"/>
      <c r="E682" s="36"/>
      <c r="F682" s="36"/>
      <c r="H682" s="36"/>
    </row>
    <row r="683" spans="1:8">
      <c r="A683" s="36"/>
      <c r="B683" s="36"/>
      <c r="C683" s="36"/>
      <c r="D683" s="36"/>
      <c r="E683" s="36"/>
      <c r="F683" s="36"/>
      <c r="H683" s="36"/>
    </row>
    <row r="684" spans="1:8">
      <c r="A684" s="36"/>
      <c r="B684" s="36"/>
      <c r="C684" s="36"/>
      <c r="D684" s="36"/>
      <c r="E684" s="36"/>
      <c r="F684" s="36"/>
      <c r="H684" s="36"/>
    </row>
    <row r="685" spans="1:8">
      <c r="A685" s="36"/>
      <c r="B685" s="36"/>
      <c r="C685" s="36"/>
      <c r="D685" s="36"/>
      <c r="E685" s="36"/>
      <c r="F685" s="36"/>
      <c r="H685" s="36"/>
    </row>
    <row r="686" spans="1:8">
      <c r="A686" s="36"/>
      <c r="B686" s="36"/>
      <c r="C686" s="36"/>
      <c r="D686" s="36"/>
      <c r="E686" s="36"/>
      <c r="F686" s="36"/>
      <c r="H686" s="36"/>
    </row>
    <row r="687" spans="1:8">
      <c r="A687" s="36"/>
      <c r="B687" s="36"/>
      <c r="C687" s="36"/>
      <c r="D687" s="36"/>
      <c r="E687" s="36"/>
      <c r="F687" s="36"/>
      <c r="H687" s="36"/>
    </row>
    <row r="688" spans="1:8">
      <c r="A688" s="36"/>
      <c r="B688" s="36"/>
      <c r="C688" s="36"/>
      <c r="D688" s="36"/>
      <c r="E688" s="36"/>
      <c r="F688" s="36"/>
      <c r="H688" s="36"/>
    </row>
    <row r="689" spans="1:8">
      <c r="A689" s="36"/>
      <c r="B689" s="36"/>
      <c r="C689" s="36"/>
      <c r="D689" s="36"/>
      <c r="E689" s="36"/>
      <c r="F689" s="36"/>
      <c r="H689" s="36"/>
    </row>
    <row r="690" spans="1:8">
      <c r="A690" s="36"/>
      <c r="B690" s="36"/>
      <c r="C690" s="36"/>
      <c r="D690" s="36"/>
      <c r="E690" s="36"/>
      <c r="F690" s="36"/>
      <c r="H690" s="36"/>
    </row>
    <row r="691" spans="1:8">
      <c r="A691" s="36"/>
      <c r="B691" s="36"/>
      <c r="C691" s="36"/>
      <c r="D691" s="36"/>
      <c r="E691" s="36"/>
      <c r="F691" s="36"/>
      <c r="H691" s="36"/>
    </row>
    <row r="692" spans="1:8">
      <c r="A692" s="36"/>
      <c r="B692" s="36"/>
      <c r="C692" s="36"/>
      <c r="D692" s="36"/>
      <c r="E692" s="36"/>
      <c r="F692" s="36"/>
      <c r="H692" s="36"/>
    </row>
    <row r="693" spans="1:8">
      <c r="A693" s="36"/>
      <c r="B693" s="36"/>
      <c r="C693" s="36"/>
      <c r="D693" s="36"/>
      <c r="E693" s="36"/>
      <c r="F693" s="36"/>
      <c r="H693" s="36"/>
    </row>
    <row r="694" spans="1:8">
      <c r="A694" s="36"/>
      <c r="B694" s="36"/>
      <c r="C694" s="36"/>
      <c r="D694" s="36"/>
      <c r="E694" s="36"/>
      <c r="F694" s="36"/>
      <c r="H694" s="36"/>
    </row>
    <row r="695" spans="1:8">
      <c r="A695" s="36"/>
      <c r="B695" s="36"/>
      <c r="C695" s="36"/>
      <c r="D695" s="36"/>
      <c r="E695" s="36"/>
      <c r="F695" s="36"/>
      <c r="H695" s="36"/>
    </row>
    <row r="696" spans="1:8">
      <c r="A696" s="36"/>
      <c r="B696" s="36"/>
      <c r="C696" s="36"/>
      <c r="D696" s="36"/>
      <c r="E696" s="36"/>
      <c r="F696" s="36"/>
      <c r="H696" s="36"/>
    </row>
    <row r="697" spans="1:8">
      <c r="A697" s="36"/>
      <c r="B697" s="36"/>
      <c r="C697" s="36"/>
      <c r="D697" s="36"/>
      <c r="E697" s="36"/>
      <c r="F697" s="36"/>
      <c r="H697" s="36"/>
    </row>
    <row r="698" spans="1:8">
      <c r="A698" s="36"/>
      <c r="B698" s="36"/>
      <c r="C698" s="36"/>
      <c r="D698" s="36"/>
      <c r="E698" s="36"/>
      <c r="F698" s="36"/>
      <c r="H698" s="36"/>
    </row>
    <row r="699" spans="1:8">
      <c r="A699" s="36"/>
      <c r="B699" s="36"/>
      <c r="C699" s="36"/>
      <c r="D699" s="36"/>
      <c r="E699" s="36"/>
      <c r="F699" s="36"/>
      <c r="H699" s="36"/>
    </row>
    <row r="700" spans="1:8">
      <c r="A700" s="36"/>
      <c r="B700" s="36"/>
      <c r="C700" s="36"/>
      <c r="D700" s="36"/>
      <c r="E700" s="36"/>
      <c r="F700" s="36"/>
      <c r="H700" s="36"/>
    </row>
    <row r="701" spans="1:8">
      <c r="A701" s="36"/>
      <c r="B701" s="36"/>
      <c r="C701" s="36"/>
      <c r="D701" s="36"/>
      <c r="E701" s="36"/>
      <c r="F701" s="36"/>
      <c r="H701" s="36"/>
    </row>
    <row r="702" spans="1:8">
      <c r="A702" s="36"/>
      <c r="B702" s="36"/>
      <c r="C702" s="36"/>
      <c r="D702" s="36"/>
      <c r="E702" s="36"/>
      <c r="F702" s="36"/>
      <c r="H702" s="36"/>
    </row>
    <row r="703" spans="1:8">
      <c r="A703" s="36"/>
      <c r="B703" s="36"/>
      <c r="C703" s="36"/>
      <c r="D703" s="36"/>
      <c r="E703" s="36"/>
      <c r="F703" s="36"/>
      <c r="H703" s="36"/>
    </row>
    <row r="704" spans="1:8">
      <c r="A704" s="36"/>
      <c r="B704" s="36"/>
      <c r="C704" s="36"/>
      <c r="D704" s="36"/>
      <c r="E704" s="36"/>
      <c r="F704" s="36"/>
      <c r="H704" s="36"/>
    </row>
    <row r="705" spans="1:8">
      <c r="A705" s="36"/>
      <c r="B705" s="36"/>
      <c r="C705" s="36"/>
      <c r="D705" s="36"/>
      <c r="E705" s="36"/>
      <c r="F705" s="36"/>
      <c r="H705" s="36"/>
    </row>
    <row r="706" spans="1:8">
      <c r="A706" s="36"/>
      <c r="B706" s="36"/>
      <c r="C706" s="36"/>
      <c r="D706" s="36"/>
      <c r="E706" s="36"/>
      <c r="F706" s="36"/>
      <c r="H706" s="36"/>
    </row>
    <row r="707" spans="1:8">
      <c r="A707" s="36"/>
      <c r="B707" s="36"/>
      <c r="C707" s="36"/>
      <c r="D707" s="36"/>
      <c r="E707" s="36"/>
      <c r="F707" s="36"/>
      <c r="H707" s="36"/>
    </row>
    <row r="708" spans="1:8">
      <c r="A708" s="36"/>
      <c r="B708" s="36"/>
      <c r="C708" s="36"/>
      <c r="D708" s="36"/>
      <c r="E708" s="36"/>
      <c r="F708" s="36"/>
      <c r="H708" s="36"/>
    </row>
    <row r="709" spans="1:8">
      <c r="A709" s="36"/>
      <c r="B709" s="36"/>
      <c r="C709" s="36"/>
      <c r="D709" s="36"/>
      <c r="E709" s="36"/>
      <c r="F709" s="36"/>
      <c r="H709" s="36"/>
    </row>
    <row r="710" spans="1:8">
      <c r="A710" s="36"/>
      <c r="B710" s="36"/>
      <c r="C710" s="36"/>
      <c r="D710" s="36"/>
      <c r="E710" s="36"/>
      <c r="F710" s="36"/>
      <c r="H710" s="36"/>
    </row>
    <row r="711" spans="1:8">
      <c r="A711" s="36"/>
      <c r="B711" s="36"/>
      <c r="C711" s="36"/>
      <c r="D711" s="36"/>
      <c r="E711" s="36"/>
      <c r="F711" s="36"/>
      <c r="H711" s="36"/>
    </row>
    <row r="712" spans="1:8">
      <c r="A712" s="36"/>
      <c r="B712" s="36"/>
      <c r="C712" s="36"/>
      <c r="D712" s="36"/>
      <c r="E712" s="36"/>
      <c r="F712" s="36"/>
      <c r="H712" s="36"/>
    </row>
    <row r="713" spans="1:8">
      <c r="A713" s="36"/>
      <c r="B713" s="36"/>
      <c r="C713" s="36"/>
      <c r="D713" s="36"/>
      <c r="E713" s="36"/>
      <c r="F713" s="36"/>
      <c r="H713" s="36"/>
    </row>
    <row r="714" spans="1:8">
      <c r="A714" s="36"/>
      <c r="B714" s="36"/>
      <c r="C714" s="36"/>
      <c r="D714" s="36"/>
      <c r="E714" s="36"/>
      <c r="F714" s="36"/>
      <c r="H714" s="36"/>
    </row>
    <row r="715" spans="1:8">
      <c r="A715" s="36"/>
      <c r="B715" s="36"/>
      <c r="C715" s="36"/>
      <c r="D715" s="36"/>
      <c r="E715" s="36"/>
      <c r="F715" s="36"/>
      <c r="H715" s="36"/>
    </row>
    <row r="716" spans="1:8">
      <c r="A716" s="36"/>
      <c r="B716" s="36"/>
      <c r="C716" s="36"/>
      <c r="D716" s="36"/>
      <c r="E716" s="36"/>
      <c r="F716" s="36"/>
      <c r="H716" s="36"/>
    </row>
    <row r="717" spans="1:8">
      <c r="A717" s="36"/>
      <c r="B717" s="36"/>
      <c r="C717" s="36"/>
      <c r="D717" s="36"/>
      <c r="E717" s="36"/>
      <c r="F717" s="36"/>
      <c r="H717" s="36"/>
    </row>
    <row r="718" spans="1:8">
      <c r="A718" s="36"/>
      <c r="B718" s="36"/>
      <c r="C718" s="36"/>
      <c r="D718" s="36"/>
      <c r="E718" s="36"/>
      <c r="F718" s="36"/>
      <c r="H718" s="36"/>
    </row>
    <row r="719" spans="1:8">
      <c r="A719" s="36"/>
      <c r="B719" s="36"/>
      <c r="C719" s="36"/>
      <c r="D719" s="36"/>
      <c r="E719" s="36"/>
      <c r="F719" s="36"/>
      <c r="H719" s="36"/>
    </row>
    <row r="720" spans="1:8">
      <c r="A720" s="36"/>
      <c r="B720" s="36"/>
      <c r="C720" s="36"/>
      <c r="D720" s="36"/>
      <c r="E720" s="36"/>
      <c r="F720" s="36"/>
      <c r="H720" s="36"/>
    </row>
    <row r="721" spans="1:8">
      <c r="A721" s="36"/>
      <c r="B721" s="36"/>
      <c r="C721" s="36"/>
      <c r="D721" s="36"/>
      <c r="E721" s="36"/>
      <c r="F721" s="36"/>
      <c r="H721" s="36"/>
    </row>
    <row r="722" spans="1:8">
      <c r="A722" s="36"/>
      <c r="B722" s="36"/>
      <c r="C722" s="36"/>
      <c r="D722" s="36"/>
      <c r="E722" s="36"/>
      <c r="F722" s="36"/>
      <c r="H722" s="36"/>
    </row>
    <row r="723" spans="1:8">
      <c r="A723" s="36"/>
      <c r="B723" s="36"/>
      <c r="C723" s="36"/>
      <c r="D723" s="36"/>
      <c r="E723" s="36"/>
      <c r="F723" s="36"/>
      <c r="H723" s="36"/>
    </row>
    <row r="724" spans="1:8">
      <c r="A724" s="36"/>
      <c r="B724" s="36"/>
      <c r="C724" s="36"/>
      <c r="D724" s="36"/>
      <c r="E724" s="36"/>
      <c r="F724" s="36"/>
      <c r="H724" s="36"/>
    </row>
    <row r="725" spans="1:8">
      <c r="A725" s="36"/>
      <c r="B725" s="36"/>
      <c r="C725" s="36"/>
      <c r="D725" s="36"/>
      <c r="E725" s="36"/>
      <c r="F725" s="36"/>
      <c r="H725" s="36"/>
    </row>
    <row r="726" spans="1:8">
      <c r="A726" s="36"/>
      <c r="B726" s="36"/>
      <c r="C726" s="36"/>
      <c r="D726" s="36"/>
      <c r="E726" s="36"/>
      <c r="F726" s="36"/>
      <c r="H726" s="36"/>
    </row>
    <row r="727" spans="1:8">
      <c r="A727" s="36"/>
      <c r="B727" s="36"/>
      <c r="C727" s="36"/>
      <c r="D727" s="36"/>
      <c r="E727" s="36"/>
      <c r="F727" s="36"/>
      <c r="H727" s="36"/>
    </row>
    <row r="728" spans="1:8">
      <c r="A728" s="36"/>
      <c r="B728" s="36"/>
      <c r="C728" s="36"/>
      <c r="D728" s="36"/>
      <c r="E728" s="36"/>
      <c r="F728" s="36"/>
      <c r="H728" s="36"/>
    </row>
    <row r="729" spans="1:8">
      <c r="A729" s="36"/>
      <c r="B729" s="36"/>
      <c r="C729" s="36"/>
      <c r="D729" s="36"/>
      <c r="E729" s="36"/>
      <c r="F729" s="36"/>
      <c r="H729" s="36"/>
    </row>
    <row r="730" spans="1:8">
      <c r="A730" s="36"/>
      <c r="B730" s="36"/>
      <c r="C730" s="36"/>
      <c r="D730" s="36"/>
      <c r="E730" s="36"/>
      <c r="F730" s="36"/>
      <c r="H730" s="36"/>
    </row>
    <row r="731" spans="1:8">
      <c r="A731" s="36"/>
      <c r="B731" s="36"/>
      <c r="C731" s="36"/>
      <c r="D731" s="36"/>
      <c r="E731" s="36"/>
      <c r="F731" s="36"/>
      <c r="H731" s="36"/>
    </row>
    <row r="732" spans="1:8">
      <c r="A732" s="36"/>
      <c r="B732" s="36"/>
      <c r="C732" s="36"/>
      <c r="D732" s="36"/>
      <c r="E732" s="36"/>
      <c r="F732" s="36"/>
      <c r="H732" s="36"/>
    </row>
    <row r="733" spans="1:8">
      <c r="A733" s="36"/>
      <c r="B733" s="36"/>
      <c r="C733" s="36"/>
      <c r="D733" s="36"/>
      <c r="E733" s="36"/>
      <c r="F733" s="36"/>
      <c r="H733" s="36"/>
    </row>
    <row r="734" spans="1:8">
      <c r="A734" s="36"/>
      <c r="B734" s="36"/>
      <c r="C734" s="36"/>
      <c r="D734" s="36"/>
      <c r="E734" s="36"/>
      <c r="F734" s="36"/>
      <c r="H734" s="36"/>
    </row>
    <row r="735" spans="1:8">
      <c r="A735" s="36"/>
      <c r="B735" s="36"/>
      <c r="C735" s="36"/>
      <c r="D735" s="36"/>
      <c r="E735" s="36"/>
      <c r="F735" s="36"/>
      <c r="H735" s="36"/>
    </row>
    <row r="736" spans="1:8">
      <c r="A736" s="36"/>
      <c r="B736" s="36"/>
      <c r="C736" s="36"/>
      <c r="D736" s="36"/>
      <c r="E736" s="36"/>
      <c r="F736" s="36"/>
      <c r="H736" s="36"/>
    </row>
    <row r="737" spans="1:8">
      <c r="A737" s="36"/>
      <c r="B737" s="36"/>
      <c r="C737" s="36"/>
      <c r="D737" s="36"/>
      <c r="E737" s="36"/>
      <c r="F737" s="36"/>
      <c r="H737" s="36"/>
    </row>
    <row r="738" spans="1:8">
      <c r="A738" s="36"/>
      <c r="B738" s="36"/>
      <c r="C738" s="36"/>
      <c r="D738" s="36"/>
      <c r="E738" s="36"/>
      <c r="F738" s="36"/>
      <c r="H738" s="36"/>
    </row>
    <row r="739" spans="1:8">
      <c r="A739" s="36"/>
      <c r="B739" s="36"/>
      <c r="C739" s="36"/>
      <c r="D739" s="36"/>
      <c r="E739" s="36"/>
      <c r="F739" s="36"/>
      <c r="H739" s="36"/>
    </row>
    <row r="740" spans="1:8">
      <c r="A740" s="36"/>
      <c r="B740" s="36"/>
      <c r="C740" s="36"/>
      <c r="D740" s="36"/>
      <c r="E740" s="36"/>
      <c r="F740" s="36"/>
      <c r="H740" s="36"/>
    </row>
    <row r="741" spans="1:8">
      <c r="A741" s="36"/>
      <c r="B741" s="36"/>
      <c r="C741" s="36"/>
      <c r="D741" s="36"/>
      <c r="E741" s="36"/>
      <c r="F741" s="36"/>
      <c r="H741" s="36"/>
    </row>
    <row r="742" spans="1:8">
      <c r="A742" s="36"/>
      <c r="B742" s="36"/>
      <c r="C742" s="36"/>
      <c r="D742" s="36"/>
      <c r="E742" s="36"/>
      <c r="F742" s="36"/>
      <c r="H742" s="36"/>
    </row>
    <row r="743" spans="1:8">
      <c r="A743" s="36"/>
      <c r="B743" s="36"/>
      <c r="C743" s="36"/>
      <c r="D743" s="36"/>
      <c r="E743" s="36"/>
      <c r="F743" s="36"/>
      <c r="H743" s="36"/>
    </row>
    <row r="744" spans="1:8">
      <c r="A744" s="36"/>
      <c r="B744" s="36"/>
      <c r="C744" s="36"/>
      <c r="D744" s="36"/>
      <c r="E744" s="36"/>
      <c r="F744" s="36"/>
      <c r="H744" s="36"/>
    </row>
    <row r="745" spans="1:8">
      <c r="A745" s="36"/>
      <c r="B745" s="36"/>
      <c r="C745" s="36"/>
      <c r="D745" s="36"/>
      <c r="E745" s="36"/>
      <c r="F745" s="36"/>
      <c r="H745" s="36"/>
    </row>
    <row r="746" spans="1:8">
      <c r="A746" s="36"/>
      <c r="B746" s="36"/>
      <c r="C746" s="36"/>
      <c r="D746" s="36"/>
      <c r="E746" s="36"/>
      <c r="F746" s="36"/>
      <c r="H746" s="36"/>
    </row>
    <row r="747" spans="1:8">
      <c r="A747" s="36"/>
      <c r="B747" s="36"/>
      <c r="C747" s="36"/>
      <c r="D747" s="36"/>
      <c r="E747" s="36"/>
      <c r="F747" s="36"/>
      <c r="H747" s="36"/>
    </row>
    <row r="748" spans="1:8">
      <c r="A748" s="36"/>
      <c r="B748" s="36"/>
      <c r="C748" s="36"/>
      <c r="D748" s="36"/>
      <c r="E748" s="36"/>
      <c r="F748" s="36"/>
      <c r="H748" s="36"/>
    </row>
    <row r="749" spans="1:8">
      <c r="A749" s="36"/>
      <c r="B749" s="36"/>
      <c r="C749" s="36"/>
      <c r="D749" s="36"/>
      <c r="E749" s="36"/>
      <c r="F749" s="36"/>
      <c r="H749" s="36"/>
    </row>
    <row r="750" spans="1:8">
      <c r="A750" s="36"/>
      <c r="B750" s="36"/>
      <c r="C750" s="36"/>
      <c r="D750" s="36"/>
      <c r="E750" s="36"/>
      <c r="F750" s="36"/>
      <c r="H750" s="36"/>
    </row>
    <row r="751" spans="1:8">
      <c r="A751" s="36"/>
      <c r="B751" s="36"/>
      <c r="C751" s="36"/>
      <c r="D751" s="36"/>
      <c r="E751" s="36"/>
      <c r="F751" s="36"/>
      <c r="H751" s="36"/>
    </row>
    <row r="752" spans="1:8">
      <c r="A752" s="36"/>
      <c r="B752" s="36"/>
      <c r="C752" s="36"/>
      <c r="D752" s="36"/>
      <c r="E752" s="36"/>
      <c r="F752" s="36"/>
      <c r="H752" s="36"/>
    </row>
    <row r="753" spans="1:8">
      <c r="A753" s="36"/>
      <c r="B753" s="36"/>
      <c r="C753" s="36"/>
      <c r="D753" s="36"/>
      <c r="E753" s="36"/>
      <c r="F753" s="36"/>
      <c r="H753" s="36"/>
    </row>
    <row r="754" spans="1:8">
      <c r="A754" s="36"/>
      <c r="B754" s="36"/>
      <c r="C754" s="36"/>
      <c r="D754" s="36"/>
      <c r="E754" s="36"/>
      <c r="F754" s="36"/>
      <c r="H754" s="36"/>
    </row>
    <row r="755" spans="1:8">
      <c r="A755" s="36"/>
      <c r="B755" s="36"/>
      <c r="C755" s="36"/>
      <c r="D755" s="36"/>
      <c r="E755" s="36"/>
      <c r="F755" s="36"/>
      <c r="H755" s="36"/>
    </row>
    <row r="756" spans="1:8">
      <c r="A756" s="36"/>
      <c r="B756" s="36"/>
      <c r="C756" s="36"/>
      <c r="D756" s="36"/>
      <c r="E756" s="36"/>
      <c r="F756" s="36"/>
      <c r="H756" s="36"/>
    </row>
    <row r="757" spans="1:8">
      <c r="A757" s="36"/>
      <c r="B757" s="36"/>
      <c r="C757" s="36"/>
      <c r="D757" s="36"/>
      <c r="E757" s="36"/>
      <c r="F757" s="36"/>
      <c r="H757" s="36"/>
    </row>
    <row r="758" spans="1:8">
      <c r="A758" s="36"/>
      <c r="B758" s="36"/>
      <c r="C758" s="36"/>
      <c r="D758" s="36"/>
      <c r="E758" s="36"/>
      <c r="F758" s="36"/>
      <c r="H758" s="36"/>
    </row>
    <row r="759" spans="1:8">
      <c r="A759" s="36"/>
      <c r="B759" s="36"/>
      <c r="C759" s="36"/>
      <c r="D759" s="36"/>
      <c r="E759" s="36"/>
      <c r="F759" s="36"/>
      <c r="H759" s="36"/>
    </row>
    <row r="760" spans="1:8">
      <c r="A760" s="36"/>
      <c r="B760" s="36"/>
      <c r="C760" s="36"/>
      <c r="D760" s="36"/>
      <c r="E760" s="36"/>
      <c r="F760" s="36"/>
      <c r="H760" s="36"/>
    </row>
    <row r="761" spans="1:8">
      <c r="A761" s="36"/>
      <c r="B761" s="36"/>
      <c r="C761" s="36"/>
      <c r="D761" s="36"/>
      <c r="E761" s="36"/>
      <c r="F761" s="36"/>
      <c r="H761" s="36"/>
    </row>
    <row r="762" spans="1:8">
      <c r="A762" s="36"/>
      <c r="B762" s="36"/>
      <c r="C762" s="36"/>
      <c r="D762" s="36"/>
      <c r="E762" s="36"/>
      <c r="F762" s="36"/>
      <c r="H762" s="36"/>
    </row>
    <row r="763" spans="1:8">
      <c r="A763" s="36"/>
      <c r="B763" s="36"/>
      <c r="C763" s="36"/>
      <c r="D763" s="36"/>
      <c r="E763" s="36"/>
      <c r="F763" s="36"/>
      <c r="H763" s="36"/>
    </row>
    <row r="764" spans="1:8">
      <c r="A764" s="36"/>
      <c r="B764" s="36"/>
      <c r="C764" s="36"/>
      <c r="D764" s="36"/>
      <c r="E764" s="36"/>
      <c r="F764" s="36"/>
      <c r="H764" s="36"/>
    </row>
    <row r="765" spans="1:8">
      <c r="A765" s="36"/>
      <c r="B765" s="36"/>
      <c r="C765" s="36"/>
      <c r="D765" s="36"/>
      <c r="E765" s="36"/>
      <c r="F765" s="36"/>
      <c r="H765" s="36"/>
    </row>
    <row r="766" spans="1:8">
      <c r="A766" s="36"/>
      <c r="B766" s="36"/>
      <c r="C766" s="36"/>
      <c r="D766" s="36"/>
      <c r="E766" s="36"/>
      <c r="F766" s="36"/>
      <c r="H766" s="36"/>
    </row>
    <row r="767" spans="1:8">
      <c r="A767" s="36"/>
      <c r="B767" s="36"/>
      <c r="C767" s="36"/>
      <c r="D767" s="36"/>
      <c r="E767" s="36"/>
      <c r="F767" s="36"/>
      <c r="H767" s="36"/>
    </row>
    <row r="768" spans="1:8">
      <c r="A768" s="36"/>
      <c r="B768" s="36"/>
      <c r="C768" s="36"/>
      <c r="D768" s="36"/>
      <c r="E768" s="36"/>
      <c r="F768" s="36"/>
      <c r="H768" s="36"/>
    </row>
    <row r="769" spans="1:8">
      <c r="A769" s="36"/>
      <c r="B769" s="36"/>
      <c r="C769" s="36"/>
      <c r="D769" s="36"/>
      <c r="E769" s="36"/>
      <c r="F769" s="36"/>
      <c r="H769" s="36"/>
    </row>
    <row r="770" spans="1:8">
      <c r="A770" s="36"/>
      <c r="B770" s="36"/>
      <c r="C770" s="36"/>
      <c r="D770" s="36"/>
      <c r="E770" s="36"/>
      <c r="F770" s="36"/>
      <c r="H770" s="36"/>
    </row>
    <row r="771" spans="1:8">
      <c r="A771" s="36"/>
      <c r="B771" s="36"/>
      <c r="C771" s="36"/>
      <c r="D771" s="36"/>
      <c r="E771" s="36"/>
      <c r="F771" s="36"/>
      <c r="H771" s="36"/>
    </row>
    <row r="772" spans="1:8">
      <c r="A772" s="36"/>
      <c r="B772" s="36"/>
      <c r="C772" s="36"/>
      <c r="D772" s="36"/>
      <c r="E772" s="36"/>
      <c r="F772" s="36"/>
      <c r="H772" s="36"/>
    </row>
    <row r="773" spans="1:8">
      <c r="A773" s="36"/>
      <c r="B773" s="36"/>
      <c r="C773" s="36"/>
      <c r="D773" s="36"/>
      <c r="E773" s="36"/>
      <c r="F773" s="36"/>
      <c r="H773" s="36"/>
    </row>
    <row r="774" spans="1:8">
      <c r="A774" s="36"/>
      <c r="B774" s="36"/>
      <c r="C774" s="36"/>
      <c r="D774" s="36"/>
      <c r="E774" s="36"/>
      <c r="F774" s="36"/>
      <c r="H774" s="36"/>
    </row>
    <row r="775" spans="1:8">
      <c r="A775" s="36"/>
      <c r="B775" s="36"/>
      <c r="C775" s="36"/>
      <c r="D775" s="36"/>
      <c r="E775" s="36"/>
      <c r="F775" s="36"/>
      <c r="H775" s="36"/>
    </row>
    <row r="776" spans="1:8">
      <c r="A776" s="36"/>
      <c r="B776" s="36"/>
      <c r="C776" s="36"/>
      <c r="D776" s="36"/>
      <c r="E776" s="36"/>
      <c r="F776" s="36"/>
      <c r="H776" s="36"/>
    </row>
    <row r="777" spans="1:8">
      <c r="A777" s="36"/>
      <c r="B777" s="36"/>
      <c r="C777" s="36"/>
      <c r="D777" s="36"/>
      <c r="E777" s="36"/>
      <c r="F777" s="36"/>
      <c r="H777" s="36"/>
    </row>
    <row r="778" spans="1:8">
      <c r="A778" s="36"/>
      <c r="B778" s="36"/>
      <c r="C778" s="36"/>
      <c r="D778" s="36"/>
      <c r="E778" s="36"/>
      <c r="F778" s="36"/>
      <c r="H778" s="36"/>
    </row>
    <row r="779" spans="1:8">
      <c r="A779" s="36"/>
      <c r="B779" s="36"/>
      <c r="C779" s="36"/>
      <c r="D779" s="36"/>
      <c r="E779" s="36"/>
      <c r="F779" s="36"/>
      <c r="H779" s="36"/>
    </row>
    <row r="780" spans="1:8">
      <c r="A780" s="36"/>
      <c r="B780" s="36"/>
      <c r="C780" s="36"/>
      <c r="D780" s="36"/>
      <c r="E780" s="36"/>
      <c r="F780" s="36"/>
      <c r="H780" s="36"/>
    </row>
    <row r="781" spans="1:8">
      <c r="A781" s="36"/>
      <c r="B781" s="36"/>
      <c r="C781" s="36"/>
      <c r="D781" s="36"/>
      <c r="E781" s="36"/>
      <c r="F781" s="36"/>
      <c r="H781" s="36"/>
    </row>
    <row r="782" spans="1:8">
      <c r="A782" s="36"/>
      <c r="B782" s="36"/>
      <c r="C782" s="36"/>
      <c r="D782" s="36"/>
      <c r="E782" s="36"/>
      <c r="F782" s="36"/>
      <c r="H782" s="36"/>
    </row>
    <row r="783" spans="1:8">
      <c r="A783" s="36"/>
      <c r="B783" s="36"/>
      <c r="C783" s="36"/>
      <c r="D783" s="36"/>
      <c r="E783" s="36"/>
      <c r="F783" s="36"/>
      <c r="H783" s="36"/>
    </row>
    <row r="784" spans="1:8">
      <c r="A784" s="36"/>
      <c r="B784" s="36"/>
      <c r="C784" s="36"/>
      <c r="D784" s="36"/>
      <c r="E784" s="36"/>
      <c r="F784" s="36"/>
      <c r="H784" s="36"/>
    </row>
    <row r="785" spans="1:8">
      <c r="A785" s="36"/>
      <c r="B785" s="36"/>
      <c r="C785" s="36"/>
      <c r="D785" s="36"/>
      <c r="E785" s="36"/>
      <c r="F785" s="36"/>
      <c r="H785" s="36"/>
    </row>
    <row r="786" spans="1:8">
      <c r="A786" s="36"/>
      <c r="B786" s="36"/>
      <c r="C786" s="36"/>
      <c r="D786" s="36"/>
      <c r="E786" s="36"/>
      <c r="F786" s="36"/>
      <c r="H786" s="36"/>
    </row>
    <row r="787" spans="1:8">
      <c r="A787" s="36"/>
      <c r="B787" s="36"/>
      <c r="C787" s="36"/>
      <c r="D787" s="36"/>
      <c r="E787" s="36"/>
      <c r="F787" s="36"/>
      <c r="H787" s="36"/>
    </row>
    <row r="788" spans="1:8">
      <c r="A788" s="36"/>
      <c r="B788" s="36"/>
      <c r="C788" s="36"/>
      <c r="D788" s="36"/>
      <c r="E788" s="36"/>
      <c r="F788" s="36"/>
      <c r="H788" s="36"/>
    </row>
    <row r="789" spans="1:8">
      <c r="A789" s="36"/>
      <c r="B789" s="36"/>
      <c r="C789" s="36"/>
      <c r="D789" s="36"/>
      <c r="E789" s="36"/>
      <c r="F789" s="36"/>
      <c r="H789" s="36"/>
    </row>
    <row r="790" spans="1:8">
      <c r="A790" s="36"/>
      <c r="B790" s="36"/>
      <c r="C790" s="36"/>
      <c r="D790" s="36"/>
      <c r="E790" s="36"/>
      <c r="F790" s="36"/>
      <c r="H790" s="36"/>
    </row>
    <row r="791" spans="1:8">
      <c r="A791" s="36"/>
      <c r="B791" s="36"/>
      <c r="C791" s="36"/>
      <c r="D791" s="36"/>
      <c r="E791" s="36"/>
      <c r="F791" s="36"/>
      <c r="H791" s="36"/>
    </row>
    <row r="792" spans="1:8">
      <c r="A792" s="36"/>
      <c r="B792" s="36"/>
      <c r="C792" s="36"/>
      <c r="D792" s="36"/>
      <c r="E792" s="36"/>
      <c r="F792" s="36"/>
      <c r="H792" s="36"/>
    </row>
    <row r="793" spans="1:8">
      <c r="A793" s="36"/>
      <c r="B793" s="36"/>
      <c r="C793" s="36"/>
      <c r="D793" s="36"/>
      <c r="E793" s="36"/>
      <c r="F793" s="36"/>
      <c r="H793" s="36"/>
    </row>
    <row r="794" spans="1:8">
      <c r="A794" s="36"/>
      <c r="B794" s="36"/>
      <c r="C794" s="36"/>
      <c r="D794" s="36"/>
      <c r="E794" s="36"/>
      <c r="F794" s="36"/>
      <c r="H794" s="36"/>
    </row>
    <row r="795" spans="1:8">
      <c r="A795" s="36"/>
      <c r="B795" s="36"/>
      <c r="C795" s="36"/>
      <c r="D795" s="36"/>
      <c r="E795" s="36"/>
      <c r="F795" s="36"/>
      <c r="H795" s="36"/>
    </row>
    <row r="796" spans="1:8">
      <c r="A796" s="36"/>
      <c r="B796" s="36"/>
      <c r="C796" s="36"/>
      <c r="D796" s="36"/>
      <c r="E796" s="36"/>
      <c r="F796" s="36"/>
      <c r="H796" s="36"/>
    </row>
    <row r="797" spans="1:8">
      <c r="A797" s="36"/>
      <c r="B797" s="36"/>
      <c r="C797" s="36"/>
      <c r="D797" s="36"/>
      <c r="E797" s="36"/>
      <c r="F797" s="36"/>
      <c r="H797" s="36"/>
    </row>
    <row r="798" spans="1:8">
      <c r="A798" s="36"/>
      <c r="B798" s="36"/>
      <c r="C798" s="36"/>
      <c r="D798" s="36"/>
      <c r="E798" s="36"/>
      <c r="F798" s="36"/>
      <c r="H798" s="36"/>
    </row>
    <row r="799" spans="1:8">
      <c r="A799" s="36"/>
      <c r="B799" s="36"/>
      <c r="C799" s="36"/>
      <c r="D799" s="36"/>
      <c r="E799" s="36"/>
      <c r="F799" s="36"/>
      <c r="H799" s="36"/>
    </row>
    <row r="800" spans="1:8">
      <c r="A800" s="36"/>
      <c r="B800" s="36"/>
      <c r="C800" s="36"/>
      <c r="D800" s="36"/>
      <c r="E800" s="36"/>
      <c r="F800" s="36"/>
      <c r="H800" s="36"/>
    </row>
    <row r="801" spans="1:8">
      <c r="A801" s="36"/>
      <c r="B801" s="36"/>
      <c r="C801" s="36"/>
      <c r="D801" s="36"/>
      <c r="E801" s="36"/>
      <c r="F801" s="36"/>
      <c r="H801" s="36"/>
    </row>
    <row r="802" spans="1:8">
      <c r="A802" s="36"/>
      <c r="B802" s="36"/>
      <c r="C802" s="36"/>
      <c r="D802" s="36"/>
      <c r="E802" s="36"/>
      <c r="F802" s="36"/>
      <c r="H802" s="36"/>
    </row>
    <row r="803" spans="1:8">
      <c r="A803" s="36"/>
      <c r="B803" s="36"/>
      <c r="C803" s="36"/>
      <c r="D803" s="36"/>
      <c r="E803" s="36"/>
      <c r="F803" s="36"/>
      <c r="H803" s="36"/>
    </row>
    <row r="804" spans="1:8">
      <c r="A804" s="36"/>
      <c r="B804" s="36"/>
      <c r="C804" s="36"/>
      <c r="D804" s="36"/>
      <c r="E804" s="36"/>
      <c r="F804" s="36"/>
      <c r="H804" s="36"/>
    </row>
    <row r="805" spans="1:8">
      <c r="A805" s="36"/>
      <c r="B805" s="36"/>
      <c r="C805" s="36"/>
      <c r="D805" s="36"/>
      <c r="E805" s="36"/>
      <c r="F805" s="36"/>
      <c r="H805" s="36"/>
    </row>
    <row r="806" spans="1:8">
      <c r="A806" s="36"/>
      <c r="B806" s="36"/>
      <c r="C806" s="36"/>
      <c r="D806" s="36"/>
      <c r="E806" s="36"/>
      <c r="F806" s="36"/>
      <c r="H806" s="36"/>
    </row>
    <row r="807" spans="1:8">
      <c r="A807" s="36"/>
      <c r="B807" s="36"/>
      <c r="C807" s="36"/>
      <c r="D807" s="36"/>
      <c r="E807" s="36"/>
      <c r="F807" s="36"/>
      <c r="H807" s="36"/>
    </row>
    <row r="808" spans="1:8">
      <c r="A808" s="36"/>
      <c r="B808" s="36"/>
      <c r="C808" s="36"/>
      <c r="D808" s="36"/>
      <c r="E808" s="36"/>
      <c r="F808" s="36"/>
      <c r="H808" s="36"/>
    </row>
    <row r="809" spans="1:8">
      <c r="A809" s="36"/>
      <c r="B809" s="36"/>
      <c r="C809" s="36"/>
      <c r="D809" s="36"/>
      <c r="E809" s="36"/>
      <c r="F809" s="36"/>
      <c r="H809" s="36"/>
    </row>
    <row r="810" spans="1:8">
      <c r="A810" s="36"/>
      <c r="B810" s="36"/>
      <c r="C810" s="36"/>
      <c r="D810" s="36"/>
      <c r="E810" s="36"/>
      <c r="F810" s="36"/>
      <c r="H810" s="36"/>
    </row>
    <row r="811" spans="1:8">
      <c r="A811" s="36"/>
      <c r="B811" s="36"/>
      <c r="C811" s="36"/>
      <c r="D811" s="36"/>
      <c r="E811" s="36"/>
      <c r="F811" s="36"/>
      <c r="H811" s="36"/>
    </row>
    <row r="812" spans="1:8">
      <c r="A812" s="36"/>
      <c r="B812" s="36"/>
      <c r="C812" s="36"/>
      <c r="D812" s="36"/>
      <c r="E812" s="36"/>
      <c r="F812" s="36"/>
      <c r="H812" s="36"/>
    </row>
    <row r="813" spans="1:8">
      <c r="A813" s="36"/>
      <c r="B813" s="36"/>
      <c r="C813" s="36"/>
      <c r="D813" s="36"/>
      <c r="E813" s="36"/>
      <c r="F813" s="36"/>
      <c r="H813" s="36"/>
    </row>
    <row r="814" spans="1:8">
      <c r="A814" s="36"/>
      <c r="B814" s="36"/>
      <c r="C814" s="36"/>
      <c r="D814" s="36"/>
      <c r="E814" s="36"/>
      <c r="F814" s="36"/>
      <c r="H814" s="36"/>
    </row>
    <row r="815" spans="1:8">
      <c r="A815" s="36"/>
      <c r="B815" s="36"/>
      <c r="C815" s="36"/>
      <c r="D815" s="36"/>
      <c r="E815" s="36"/>
      <c r="F815" s="36"/>
      <c r="H815" s="36"/>
    </row>
    <row r="816" spans="1:8">
      <c r="A816" s="36"/>
      <c r="B816" s="36"/>
      <c r="C816" s="36"/>
      <c r="D816" s="36"/>
      <c r="E816" s="36"/>
      <c r="F816" s="36"/>
      <c r="H816" s="36"/>
    </row>
    <row r="817" spans="1:8">
      <c r="A817" s="36"/>
      <c r="B817" s="36"/>
      <c r="C817" s="36"/>
      <c r="D817" s="36"/>
      <c r="E817" s="36"/>
      <c r="F817" s="36"/>
      <c r="H817" s="36"/>
    </row>
    <row r="818" spans="1:8">
      <c r="A818" s="36"/>
      <c r="B818" s="36"/>
      <c r="C818" s="36"/>
      <c r="D818" s="36"/>
      <c r="E818" s="36"/>
      <c r="F818" s="36"/>
      <c r="H818" s="36"/>
    </row>
    <row r="819" spans="1:8">
      <c r="A819" s="36"/>
      <c r="B819" s="36"/>
      <c r="C819" s="36"/>
      <c r="D819" s="36"/>
      <c r="E819" s="36"/>
      <c r="F819" s="36"/>
      <c r="H819" s="36"/>
    </row>
    <row r="820" spans="1:8">
      <c r="A820" s="36"/>
      <c r="B820" s="36"/>
      <c r="C820" s="36"/>
      <c r="D820" s="36"/>
      <c r="E820" s="36"/>
      <c r="F820" s="36"/>
      <c r="H820" s="36"/>
    </row>
    <row r="821" spans="1:8">
      <c r="A821" s="36"/>
      <c r="B821" s="36"/>
      <c r="C821" s="36"/>
      <c r="D821" s="36"/>
      <c r="E821" s="36"/>
      <c r="F821" s="36"/>
      <c r="H821" s="36"/>
    </row>
    <row r="822" spans="1:8">
      <c r="A822" s="36"/>
      <c r="B822" s="36"/>
      <c r="C822" s="36"/>
      <c r="D822" s="36"/>
      <c r="E822" s="36"/>
      <c r="F822" s="36"/>
      <c r="H822" s="36"/>
    </row>
    <row r="823" spans="1:8">
      <c r="A823" s="36"/>
      <c r="B823" s="36"/>
      <c r="C823" s="36"/>
      <c r="D823" s="36"/>
      <c r="E823" s="36"/>
      <c r="F823" s="36"/>
      <c r="H823" s="36"/>
    </row>
    <row r="824" spans="1:8">
      <c r="A824" s="36"/>
      <c r="B824" s="36"/>
      <c r="C824" s="36"/>
      <c r="D824" s="36"/>
      <c r="E824" s="36"/>
      <c r="F824" s="36"/>
      <c r="H824" s="36"/>
    </row>
    <row r="825" spans="1:8">
      <c r="A825" s="36"/>
      <c r="B825" s="36"/>
      <c r="C825" s="36"/>
      <c r="D825" s="36"/>
      <c r="E825" s="36"/>
      <c r="F825" s="36"/>
      <c r="H825" s="36"/>
    </row>
    <row r="826" spans="1:8">
      <c r="A826" s="36"/>
      <c r="B826" s="36"/>
      <c r="C826" s="36"/>
      <c r="D826" s="36"/>
      <c r="E826" s="36"/>
      <c r="F826" s="36"/>
      <c r="H826" s="36"/>
    </row>
    <row r="827" spans="1:8">
      <c r="A827" s="36"/>
      <c r="B827" s="36"/>
      <c r="C827" s="36"/>
      <c r="D827" s="36"/>
      <c r="E827" s="36"/>
      <c r="F827" s="36"/>
      <c r="H827" s="36"/>
    </row>
    <row r="828" spans="1:8">
      <c r="A828" s="36"/>
      <c r="B828" s="36"/>
      <c r="C828" s="36"/>
      <c r="D828" s="36"/>
      <c r="E828" s="36"/>
      <c r="F828" s="36"/>
      <c r="H828" s="36"/>
    </row>
    <row r="829" spans="1:8">
      <c r="A829" s="36"/>
      <c r="B829" s="36"/>
      <c r="C829" s="36"/>
      <c r="D829" s="36"/>
      <c r="E829" s="36"/>
      <c r="F829" s="36"/>
      <c r="H829" s="36"/>
    </row>
    <row r="830" spans="1:8">
      <c r="A830" s="36"/>
      <c r="B830" s="36"/>
      <c r="C830" s="36"/>
      <c r="D830" s="36"/>
      <c r="E830" s="36"/>
      <c r="F830" s="36"/>
      <c r="H830" s="36"/>
    </row>
    <row r="831" spans="1:8">
      <c r="A831" s="36"/>
      <c r="B831" s="36"/>
      <c r="C831" s="36"/>
      <c r="D831" s="36"/>
      <c r="E831" s="36"/>
      <c r="F831" s="36"/>
      <c r="H831" s="36"/>
    </row>
    <row r="832" spans="1:8">
      <c r="A832" s="36"/>
      <c r="B832" s="36"/>
      <c r="C832" s="36"/>
      <c r="D832" s="36"/>
      <c r="E832" s="36"/>
      <c r="F832" s="36"/>
      <c r="H832" s="36"/>
    </row>
    <row r="833" spans="1:8">
      <c r="A833" s="36"/>
      <c r="B833" s="36"/>
      <c r="C833" s="36"/>
      <c r="D833" s="36"/>
      <c r="E833" s="36"/>
      <c r="F833" s="36"/>
      <c r="H833" s="36"/>
    </row>
    <row r="834" spans="1:8">
      <c r="A834" s="36"/>
      <c r="B834" s="36"/>
      <c r="C834" s="36"/>
      <c r="D834" s="36"/>
      <c r="E834" s="36"/>
      <c r="F834" s="36"/>
      <c r="H834" s="36"/>
    </row>
    <row r="835" spans="1:8">
      <c r="A835" s="36"/>
      <c r="B835" s="36"/>
      <c r="C835" s="36"/>
      <c r="D835" s="36"/>
      <c r="E835" s="36"/>
      <c r="F835" s="36"/>
      <c r="H835" s="36"/>
    </row>
    <row r="836" spans="1:8">
      <c r="A836" s="36"/>
      <c r="B836" s="36"/>
      <c r="C836" s="36"/>
      <c r="D836" s="36"/>
      <c r="E836" s="36"/>
      <c r="F836" s="36"/>
      <c r="H836" s="36"/>
    </row>
    <row r="837" spans="1:8">
      <c r="A837" s="36"/>
      <c r="B837" s="36"/>
      <c r="C837" s="36"/>
      <c r="D837" s="36"/>
      <c r="E837" s="36"/>
      <c r="F837" s="36"/>
      <c r="H837" s="36"/>
    </row>
    <row r="838" spans="1:8">
      <c r="A838" s="36"/>
      <c r="B838" s="36"/>
      <c r="C838" s="36"/>
      <c r="D838" s="36"/>
      <c r="E838" s="36"/>
      <c r="F838" s="36"/>
      <c r="H838" s="36"/>
    </row>
    <row r="839" spans="1:8">
      <c r="A839" s="36"/>
      <c r="B839" s="36"/>
      <c r="C839" s="36"/>
      <c r="D839" s="36"/>
      <c r="E839" s="36"/>
      <c r="F839" s="36"/>
      <c r="H839" s="36"/>
    </row>
    <row r="840" spans="1:8">
      <c r="A840" s="36"/>
      <c r="B840" s="36"/>
      <c r="C840" s="36"/>
      <c r="D840" s="36"/>
      <c r="E840" s="36"/>
      <c r="F840" s="36"/>
      <c r="H840" s="36"/>
    </row>
    <row r="841" spans="1:8">
      <c r="A841" s="36"/>
      <c r="B841" s="36"/>
      <c r="C841" s="36"/>
      <c r="D841" s="36"/>
      <c r="E841" s="36"/>
      <c r="F841" s="36"/>
      <c r="H841" s="36"/>
    </row>
    <row r="842" spans="1:8">
      <c r="A842" s="36"/>
      <c r="B842" s="36"/>
      <c r="C842" s="36"/>
      <c r="D842" s="36"/>
      <c r="E842" s="36"/>
      <c r="F842" s="36"/>
      <c r="H842" s="36"/>
    </row>
    <row r="843" spans="1:8">
      <c r="A843" s="36"/>
      <c r="B843" s="36"/>
      <c r="C843" s="36"/>
      <c r="D843" s="36"/>
      <c r="E843" s="36"/>
      <c r="F843" s="36"/>
      <c r="H843" s="36"/>
    </row>
    <row r="844" spans="1:8">
      <c r="A844" s="36"/>
      <c r="B844" s="36"/>
      <c r="C844" s="36"/>
      <c r="D844" s="36"/>
      <c r="E844" s="36"/>
      <c r="F844" s="36"/>
      <c r="H844" s="36"/>
    </row>
    <row r="845" spans="1:8">
      <c r="A845" s="36"/>
      <c r="B845" s="36"/>
      <c r="C845" s="36"/>
      <c r="D845" s="36"/>
      <c r="E845" s="36"/>
      <c r="F845" s="36"/>
      <c r="H845" s="36"/>
    </row>
    <row r="846" spans="1:8">
      <c r="A846" s="36"/>
      <c r="B846" s="36"/>
      <c r="C846" s="36"/>
      <c r="D846" s="36"/>
      <c r="E846" s="36"/>
      <c r="F846" s="36"/>
      <c r="H846" s="36"/>
    </row>
    <row r="847" spans="1:8">
      <c r="A847" s="36"/>
      <c r="B847" s="36"/>
      <c r="C847" s="36"/>
      <c r="D847" s="36"/>
      <c r="E847" s="36"/>
      <c r="F847" s="36"/>
      <c r="H847" s="36"/>
    </row>
    <row r="848" spans="1:8">
      <c r="A848" s="36"/>
      <c r="B848" s="36"/>
      <c r="C848" s="36"/>
      <c r="D848" s="36"/>
      <c r="E848" s="36"/>
      <c r="F848" s="36"/>
      <c r="H848" s="36"/>
    </row>
    <row r="849" spans="1:8">
      <c r="A849" s="36"/>
      <c r="B849" s="36"/>
      <c r="C849" s="36"/>
      <c r="D849" s="36"/>
      <c r="E849" s="36"/>
      <c r="F849" s="36"/>
      <c r="H849" s="36"/>
    </row>
    <row r="850" spans="1:8">
      <c r="A850" s="36"/>
      <c r="B850" s="36"/>
      <c r="C850" s="36"/>
      <c r="D850" s="36"/>
      <c r="E850" s="36"/>
      <c r="F850" s="36"/>
      <c r="H850" s="36"/>
    </row>
    <row r="851" spans="1:8">
      <c r="A851" s="36"/>
      <c r="B851" s="36"/>
      <c r="C851" s="36"/>
      <c r="D851" s="36"/>
      <c r="E851" s="36"/>
      <c r="F851" s="36"/>
      <c r="H851" s="36"/>
    </row>
    <row r="852" spans="1:8">
      <c r="A852" s="36"/>
      <c r="B852" s="36"/>
      <c r="C852" s="36"/>
      <c r="D852" s="36"/>
      <c r="E852" s="36"/>
      <c r="F852" s="36"/>
      <c r="H852" s="36"/>
    </row>
    <row r="853" spans="1:8">
      <c r="A853" s="36"/>
      <c r="B853" s="36"/>
      <c r="C853" s="36"/>
      <c r="D853" s="36"/>
      <c r="E853" s="36"/>
      <c r="F853" s="36"/>
      <c r="H853" s="36"/>
    </row>
    <row r="854" spans="1:8">
      <c r="A854" s="36"/>
      <c r="B854" s="36"/>
      <c r="C854" s="36"/>
      <c r="D854" s="36"/>
      <c r="E854" s="36"/>
      <c r="F854" s="36"/>
      <c r="H854" s="36"/>
    </row>
    <row r="855" spans="1:8">
      <c r="A855" s="36"/>
      <c r="B855" s="36"/>
      <c r="C855" s="36"/>
      <c r="D855" s="36"/>
      <c r="E855" s="36"/>
      <c r="F855" s="36"/>
      <c r="H855" s="36"/>
    </row>
    <row r="856" spans="1:8">
      <c r="A856" s="36"/>
      <c r="B856" s="36"/>
      <c r="C856" s="36"/>
      <c r="D856" s="36"/>
      <c r="E856" s="36"/>
      <c r="F856" s="36"/>
      <c r="H856" s="36"/>
    </row>
    <row r="857" spans="1:8">
      <c r="A857" s="36"/>
      <c r="B857" s="36"/>
      <c r="C857" s="36"/>
      <c r="D857" s="36"/>
      <c r="E857" s="36"/>
      <c r="F857" s="36"/>
      <c r="H857" s="36"/>
    </row>
    <row r="858" spans="1:8">
      <c r="A858" s="36"/>
      <c r="B858" s="36"/>
      <c r="C858" s="36"/>
      <c r="D858" s="36"/>
      <c r="E858" s="36"/>
      <c r="F858" s="36"/>
      <c r="H858" s="36"/>
    </row>
    <row r="859" spans="1:8">
      <c r="A859" s="36"/>
      <c r="B859" s="36"/>
      <c r="C859" s="36"/>
      <c r="D859" s="36"/>
      <c r="E859" s="36"/>
      <c r="F859" s="36"/>
      <c r="H859" s="36"/>
    </row>
    <row r="860" spans="1:8">
      <c r="A860" s="36"/>
      <c r="B860" s="36"/>
      <c r="C860" s="36"/>
      <c r="D860" s="36"/>
      <c r="E860" s="36"/>
      <c r="F860" s="36"/>
      <c r="H860" s="36"/>
    </row>
    <row r="861" spans="1:8">
      <c r="A861" s="36"/>
      <c r="B861" s="36"/>
      <c r="C861" s="36"/>
      <c r="D861" s="36"/>
      <c r="E861" s="36"/>
      <c r="F861" s="36"/>
      <c r="H861" s="36"/>
    </row>
    <row r="862" spans="1:8">
      <c r="A862" s="36"/>
      <c r="B862" s="36"/>
      <c r="C862" s="36"/>
      <c r="D862" s="36"/>
      <c r="E862" s="36"/>
      <c r="F862" s="36"/>
      <c r="H862" s="36"/>
    </row>
    <row r="863" spans="1:8">
      <c r="A863" s="36"/>
      <c r="B863" s="36"/>
      <c r="C863" s="36"/>
      <c r="D863" s="36"/>
      <c r="E863" s="36"/>
      <c r="F863" s="36"/>
      <c r="H863" s="36"/>
    </row>
    <row r="864" spans="1:8">
      <c r="A864" s="36"/>
      <c r="B864" s="36"/>
      <c r="C864" s="36"/>
      <c r="D864" s="36"/>
      <c r="E864" s="36"/>
      <c r="F864" s="36"/>
      <c r="H864" s="36"/>
    </row>
    <row r="865" spans="1:8">
      <c r="A865" s="36"/>
      <c r="B865" s="36"/>
      <c r="C865" s="36"/>
      <c r="D865" s="36"/>
      <c r="E865" s="36"/>
      <c r="F865" s="36"/>
      <c r="H865" s="36"/>
    </row>
    <row r="866" spans="1:8">
      <c r="A866" s="36"/>
      <c r="B866" s="36"/>
      <c r="C866" s="36"/>
      <c r="D866" s="36"/>
      <c r="E866" s="36"/>
      <c r="F866" s="36"/>
      <c r="H866" s="36"/>
    </row>
    <row r="867" spans="1:8">
      <c r="A867" s="36"/>
      <c r="B867" s="36"/>
      <c r="C867" s="36"/>
      <c r="D867" s="36"/>
      <c r="E867" s="36"/>
      <c r="F867" s="36"/>
      <c r="H867" s="36"/>
    </row>
    <row r="868" spans="1:8">
      <c r="A868" s="36"/>
      <c r="B868" s="36"/>
      <c r="C868" s="36"/>
      <c r="D868" s="36"/>
      <c r="E868" s="36"/>
      <c r="F868" s="36"/>
      <c r="H868" s="36"/>
    </row>
    <row r="869" spans="1:8">
      <c r="A869" s="36"/>
      <c r="B869" s="36"/>
      <c r="C869" s="36"/>
      <c r="D869" s="36"/>
      <c r="E869" s="36"/>
      <c r="F869" s="36"/>
      <c r="H869" s="36"/>
    </row>
    <row r="870" spans="1:8">
      <c r="A870" s="36"/>
      <c r="B870" s="36"/>
      <c r="C870" s="36"/>
      <c r="D870" s="36"/>
      <c r="E870" s="36"/>
      <c r="F870" s="36"/>
      <c r="H870" s="36"/>
    </row>
    <row r="871" spans="1:8">
      <c r="A871" s="36"/>
      <c r="B871" s="36"/>
      <c r="C871" s="36"/>
      <c r="D871" s="36"/>
      <c r="E871" s="36"/>
      <c r="F871" s="36"/>
      <c r="H871" s="36"/>
    </row>
    <row r="872" spans="1:8">
      <c r="A872" s="36"/>
      <c r="B872" s="36"/>
      <c r="C872" s="36"/>
      <c r="D872" s="36"/>
      <c r="E872" s="36"/>
      <c r="F872" s="36"/>
      <c r="H872" s="36"/>
    </row>
    <row r="873" spans="1:8">
      <c r="A873" s="36"/>
      <c r="B873" s="36"/>
      <c r="C873" s="36"/>
      <c r="D873" s="36"/>
      <c r="E873" s="36"/>
      <c r="F873" s="36"/>
      <c r="H873" s="36"/>
    </row>
    <row r="874" spans="1:8">
      <c r="A874" s="36"/>
      <c r="B874" s="36"/>
      <c r="C874" s="36"/>
      <c r="D874" s="36"/>
      <c r="E874" s="36"/>
      <c r="F874" s="36"/>
      <c r="H874" s="36"/>
    </row>
    <row r="875" spans="1:8">
      <c r="A875" s="36"/>
      <c r="B875" s="36"/>
      <c r="C875" s="36"/>
      <c r="D875" s="36"/>
      <c r="E875" s="36"/>
      <c r="F875" s="36"/>
      <c r="H875" s="36"/>
    </row>
    <row r="876" spans="1:8">
      <c r="A876" s="36"/>
      <c r="B876" s="36"/>
      <c r="C876" s="36"/>
      <c r="D876" s="36"/>
      <c r="E876" s="36"/>
      <c r="F876" s="36"/>
      <c r="H876" s="36"/>
    </row>
    <row r="877" spans="1:8">
      <c r="A877" s="36"/>
      <c r="B877" s="36"/>
      <c r="C877" s="36"/>
      <c r="D877" s="36"/>
      <c r="E877" s="36"/>
      <c r="F877" s="36"/>
      <c r="H877" s="36"/>
    </row>
    <row r="878" spans="1:8">
      <c r="A878" s="36"/>
      <c r="B878" s="36"/>
      <c r="C878" s="36"/>
      <c r="D878" s="36"/>
      <c r="E878" s="36"/>
      <c r="F878" s="36"/>
      <c r="H878" s="36"/>
    </row>
    <row r="879" spans="1:8">
      <c r="A879" s="36"/>
      <c r="B879" s="36"/>
      <c r="C879" s="36"/>
      <c r="D879" s="36"/>
      <c r="E879" s="36"/>
      <c r="F879" s="36"/>
      <c r="H879" s="36"/>
    </row>
    <row r="880" spans="1:8">
      <c r="A880" s="36"/>
      <c r="B880" s="36"/>
      <c r="C880" s="36"/>
      <c r="D880" s="36"/>
      <c r="E880" s="36"/>
      <c r="F880" s="36"/>
      <c r="H880" s="36"/>
    </row>
    <row r="881" spans="1:8">
      <c r="A881" s="36"/>
      <c r="B881" s="36"/>
      <c r="C881" s="36"/>
      <c r="D881" s="36"/>
      <c r="E881" s="36"/>
      <c r="F881" s="36"/>
      <c r="H881" s="36"/>
    </row>
    <row r="882" spans="1:8">
      <c r="A882" s="36"/>
      <c r="B882" s="36"/>
      <c r="C882" s="36"/>
      <c r="D882" s="36"/>
      <c r="E882" s="36"/>
      <c r="F882" s="36"/>
      <c r="H882" s="36"/>
    </row>
    <row r="883" spans="1:8">
      <c r="A883" s="36"/>
      <c r="B883" s="36"/>
      <c r="C883" s="36"/>
      <c r="D883" s="36"/>
      <c r="E883" s="36"/>
      <c r="F883" s="36"/>
      <c r="H883" s="36"/>
    </row>
    <row r="884" spans="1:8">
      <c r="A884" s="36"/>
      <c r="B884" s="36"/>
      <c r="C884" s="36"/>
      <c r="D884" s="36"/>
      <c r="E884" s="36"/>
      <c r="F884" s="36"/>
      <c r="H884" s="36"/>
    </row>
    <row r="885" spans="1:8">
      <c r="A885" s="36"/>
      <c r="B885" s="36"/>
      <c r="C885" s="36"/>
      <c r="D885" s="36"/>
      <c r="E885" s="36"/>
      <c r="F885" s="36"/>
      <c r="H885" s="36"/>
    </row>
    <row r="886" spans="1:8">
      <c r="A886" s="36"/>
      <c r="B886" s="36"/>
      <c r="C886" s="36"/>
      <c r="D886" s="36"/>
      <c r="E886" s="36"/>
      <c r="F886" s="36"/>
      <c r="H886" s="36"/>
    </row>
    <row r="887" spans="1:8">
      <c r="A887" s="36"/>
      <c r="B887" s="36"/>
      <c r="C887" s="36"/>
      <c r="D887" s="36"/>
      <c r="E887" s="36"/>
      <c r="F887" s="36"/>
      <c r="H887" s="36"/>
    </row>
    <row r="888" spans="1:8">
      <c r="A888" s="36"/>
      <c r="B888" s="36"/>
      <c r="C888" s="36"/>
      <c r="D888" s="36"/>
      <c r="E888" s="36"/>
      <c r="F888" s="36"/>
      <c r="H888" s="36"/>
    </row>
    <row r="889" spans="1:8">
      <c r="A889" s="36"/>
      <c r="B889" s="36"/>
      <c r="C889" s="36"/>
      <c r="D889" s="36"/>
      <c r="E889" s="36"/>
      <c r="F889" s="36"/>
      <c r="H889" s="36"/>
    </row>
    <row r="890" spans="1:8">
      <c r="A890" s="36"/>
      <c r="B890" s="36"/>
      <c r="C890" s="36"/>
      <c r="D890" s="36"/>
      <c r="E890" s="36"/>
      <c r="F890" s="36"/>
      <c r="H890" s="36"/>
    </row>
    <row r="891" spans="1:8">
      <c r="A891" s="36"/>
      <c r="B891" s="36"/>
      <c r="C891" s="36"/>
      <c r="D891" s="36"/>
      <c r="E891" s="36"/>
      <c r="F891" s="36"/>
      <c r="H891" s="36"/>
    </row>
    <row r="892" spans="1:8">
      <c r="A892" s="36"/>
      <c r="B892" s="36"/>
      <c r="C892" s="36"/>
      <c r="D892" s="36"/>
      <c r="E892" s="36"/>
      <c r="F892" s="36"/>
      <c r="H892" s="36"/>
    </row>
    <row r="893" spans="1:8">
      <c r="A893" s="36"/>
      <c r="B893" s="36"/>
      <c r="C893" s="36"/>
      <c r="D893" s="36"/>
      <c r="E893" s="36"/>
      <c r="F893" s="36"/>
      <c r="H893" s="36"/>
    </row>
    <row r="894" spans="1:8">
      <c r="A894" s="36"/>
      <c r="B894" s="36"/>
      <c r="C894" s="36"/>
      <c r="D894" s="36"/>
      <c r="E894" s="36"/>
      <c r="F894" s="36"/>
      <c r="H894" s="36"/>
    </row>
    <row r="895" spans="1:8">
      <c r="A895" s="36"/>
      <c r="B895" s="36"/>
      <c r="C895" s="36"/>
      <c r="D895" s="36"/>
      <c r="E895" s="36"/>
      <c r="F895" s="36"/>
      <c r="H895" s="36"/>
    </row>
    <row r="896" spans="1:8">
      <c r="A896" s="36"/>
      <c r="B896" s="36"/>
      <c r="C896" s="36"/>
      <c r="D896" s="36"/>
      <c r="E896" s="36"/>
      <c r="F896" s="36"/>
      <c r="H896" s="36"/>
    </row>
    <row r="897" spans="1:8">
      <c r="A897" s="36"/>
      <c r="B897" s="36"/>
      <c r="C897" s="36"/>
      <c r="D897" s="36"/>
      <c r="E897" s="36"/>
      <c r="F897" s="36"/>
      <c r="H897" s="36"/>
    </row>
    <row r="898" spans="1:8">
      <c r="A898" s="36"/>
      <c r="B898" s="36"/>
      <c r="C898" s="36"/>
      <c r="D898" s="36"/>
      <c r="E898" s="36"/>
      <c r="F898" s="36"/>
      <c r="H898" s="36"/>
    </row>
    <row r="899" spans="1:8">
      <c r="A899" s="36"/>
      <c r="B899" s="36"/>
      <c r="C899" s="36"/>
      <c r="D899" s="36"/>
      <c r="E899" s="36"/>
      <c r="F899" s="36"/>
      <c r="H899" s="36"/>
    </row>
    <row r="900" spans="1:8">
      <c r="A900" s="36"/>
      <c r="B900" s="36"/>
      <c r="C900" s="36"/>
      <c r="D900" s="36"/>
      <c r="E900" s="36"/>
      <c r="F900" s="36"/>
      <c r="H900" s="36"/>
    </row>
    <row r="901" spans="1:8">
      <c r="A901" s="36"/>
      <c r="B901" s="36"/>
      <c r="C901" s="36"/>
      <c r="D901" s="36"/>
      <c r="E901" s="36"/>
      <c r="F901" s="36"/>
      <c r="H901" s="36"/>
    </row>
    <row r="902" spans="1:8">
      <c r="A902" s="36"/>
      <c r="B902" s="36"/>
      <c r="C902" s="36"/>
      <c r="D902" s="36"/>
      <c r="E902" s="36"/>
      <c r="F902" s="36"/>
      <c r="H902" s="36"/>
    </row>
    <row r="903" spans="1:8">
      <c r="A903" s="36"/>
      <c r="B903" s="36"/>
      <c r="C903" s="36"/>
      <c r="D903" s="36"/>
      <c r="E903" s="36"/>
      <c r="F903" s="36"/>
      <c r="H903" s="36"/>
    </row>
    <row r="904" spans="1:8">
      <c r="A904" s="36"/>
      <c r="B904" s="36"/>
      <c r="C904" s="36"/>
      <c r="D904" s="36"/>
      <c r="E904" s="36"/>
      <c r="F904" s="36"/>
      <c r="H904" s="36"/>
    </row>
    <row r="905" spans="1:8">
      <c r="A905" s="36"/>
      <c r="B905" s="36"/>
      <c r="C905" s="36"/>
      <c r="D905" s="36"/>
      <c r="E905" s="36"/>
      <c r="F905" s="36"/>
      <c r="H905" s="36"/>
    </row>
    <row r="906" spans="1:8">
      <c r="A906" s="36"/>
      <c r="B906" s="36"/>
      <c r="C906" s="36"/>
      <c r="D906" s="36"/>
      <c r="E906" s="36"/>
      <c r="F906" s="36"/>
      <c r="H906" s="36"/>
    </row>
    <row r="907" spans="1:8">
      <c r="A907" s="36"/>
      <c r="B907" s="36"/>
      <c r="C907" s="36"/>
      <c r="D907" s="36"/>
      <c r="E907" s="36"/>
      <c r="F907" s="36"/>
      <c r="H907" s="36"/>
    </row>
    <row r="908" spans="1:8">
      <c r="A908" s="36"/>
      <c r="B908" s="36"/>
      <c r="C908" s="36"/>
      <c r="D908" s="36"/>
      <c r="E908" s="36"/>
      <c r="F908" s="36"/>
      <c r="H908" s="36"/>
    </row>
    <row r="909" spans="1:8">
      <c r="A909" s="36"/>
      <c r="B909" s="36"/>
      <c r="C909" s="36"/>
      <c r="D909" s="36"/>
      <c r="E909" s="36"/>
      <c r="F909" s="36"/>
      <c r="H909" s="36"/>
    </row>
    <row r="910" spans="1:8">
      <c r="A910" s="36"/>
      <c r="B910" s="36"/>
      <c r="C910" s="36"/>
      <c r="D910" s="36"/>
      <c r="E910" s="36"/>
      <c r="F910" s="36"/>
      <c r="H910" s="36"/>
    </row>
    <row r="911" spans="1:8">
      <c r="A911" s="36"/>
      <c r="B911" s="36"/>
      <c r="C911" s="36"/>
      <c r="D911" s="36"/>
      <c r="E911" s="36"/>
      <c r="F911" s="36"/>
      <c r="H911" s="36"/>
    </row>
    <row r="912" spans="1:8">
      <c r="A912" s="36"/>
      <c r="B912" s="36"/>
      <c r="C912" s="36"/>
      <c r="D912" s="36"/>
      <c r="E912" s="36"/>
      <c r="F912" s="36"/>
      <c r="H912" s="36"/>
    </row>
    <row r="913" spans="1:8">
      <c r="A913" s="36"/>
      <c r="B913" s="36"/>
      <c r="C913" s="36"/>
      <c r="D913" s="36"/>
      <c r="E913" s="36"/>
      <c r="F913" s="36"/>
      <c r="H913" s="36"/>
    </row>
    <row r="914" spans="1:8">
      <c r="A914" s="36"/>
      <c r="B914" s="36"/>
      <c r="C914" s="36"/>
      <c r="D914" s="36"/>
      <c r="E914" s="36"/>
      <c r="F914" s="36"/>
      <c r="H914" s="36"/>
    </row>
    <row r="915" spans="1:8">
      <c r="A915" s="36"/>
      <c r="B915" s="36"/>
      <c r="C915" s="36"/>
      <c r="D915" s="36"/>
      <c r="E915" s="36"/>
      <c r="F915" s="36"/>
      <c r="H915" s="36"/>
    </row>
    <row r="916" spans="1:8">
      <c r="A916" s="36"/>
      <c r="B916" s="36"/>
      <c r="C916" s="36"/>
      <c r="D916" s="36"/>
      <c r="E916" s="36"/>
      <c r="F916" s="36"/>
      <c r="H916" s="36"/>
    </row>
    <row r="917" spans="1:8">
      <c r="A917" s="36"/>
      <c r="B917" s="36"/>
      <c r="C917" s="36"/>
      <c r="D917" s="36"/>
      <c r="E917" s="36"/>
      <c r="F917" s="36"/>
      <c r="H917" s="36"/>
    </row>
    <row r="918" spans="1:8">
      <c r="A918" s="36"/>
      <c r="B918" s="36"/>
      <c r="C918" s="36"/>
      <c r="D918" s="36"/>
      <c r="E918" s="36"/>
      <c r="F918" s="36"/>
      <c r="H918" s="36"/>
    </row>
    <row r="919" spans="1:8">
      <c r="A919" s="36"/>
      <c r="B919" s="36"/>
      <c r="C919" s="36"/>
      <c r="D919" s="36"/>
      <c r="E919" s="36"/>
      <c r="F919" s="36"/>
      <c r="H919" s="36"/>
    </row>
    <row r="920" spans="1:8">
      <c r="A920" s="36"/>
      <c r="B920" s="36"/>
      <c r="C920" s="36"/>
      <c r="D920" s="36"/>
      <c r="E920" s="36"/>
      <c r="F920" s="36"/>
      <c r="H920" s="36"/>
    </row>
    <row r="921" spans="1:8">
      <c r="A921" s="36"/>
      <c r="B921" s="36"/>
      <c r="C921" s="36"/>
      <c r="D921" s="36"/>
      <c r="E921" s="36"/>
      <c r="F921" s="36"/>
      <c r="H921" s="36"/>
    </row>
    <row r="922" spans="1:8">
      <c r="A922" s="36"/>
      <c r="B922" s="36"/>
      <c r="C922" s="36"/>
      <c r="D922" s="36"/>
      <c r="E922" s="36"/>
      <c r="F922" s="36"/>
      <c r="H922" s="36"/>
    </row>
    <row r="923" spans="1:8">
      <c r="A923" s="36"/>
      <c r="B923" s="36"/>
      <c r="C923" s="36"/>
      <c r="D923" s="36"/>
      <c r="E923" s="36"/>
      <c r="F923" s="36"/>
      <c r="H923" s="36"/>
    </row>
    <row r="924" spans="1:8">
      <c r="A924" s="36"/>
      <c r="B924" s="36"/>
      <c r="C924" s="36"/>
      <c r="D924" s="36"/>
      <c r="E924" s="36"/>
      <c r="F924" s="36"/>
      <c r="H924" s="36"/>
    </row>
    <row r="925" spans="1:8">
      <c r="A925" s="36"/>
      <c r="B925" s="36"/>
      <c r="C925" s="36"/>
      <c r="D925" s="36"/>
      <c r="E925" s="36"/>
      <c r="F925" s="36"/>
      <c r="H925" s="36"/>
    </row>
    <row r="926" spans="1:8">
      <c r="A926" s="36"/>
      <c r="B926" s="36"/>
      <c r="C926" s="36"/>
      <c r="D926" s="36"/>
      <c r="E926" s="36"/>
      <c r="F926" s="36"/>
      <c r="H926" s="36"/>
    </row>
    <row r="927" spans="1:8">
      <c r="A927" s="36"/>
      <c r="B927" s="36"/>
      <c r="C927" s="36"/>
      <c r="D927" s="36"/>
      <c r="E927" s="36"/>
      <c r="F927" s="36"/>
      <c r="H927" s="36"/>
    </row>
    <row r="928" spans="1:8">
      <c r="A928" s="36"/>
      <c r="B928" s="36"/>
      <c r="C928" s="36"/>
      <c r="D928" s="36"/>
      <c r="E928" s="36"/>
      <c r="F928" s="36"/>
      <c r="H928" s="36"/>
    </row>
    <row r="929" spans="1:8">
      <c r="A929" s="36"/>
      <c r="B929" s="36"/>
      <c r="C929" s="36"/>
      <c r="D929" s="36"/>
      <c r="E929" s="36"/>
      <c r="F929" s="36"/>
      <c r="H929" s="36"/>
    </row>
    <row r="930" spans="1:8">
      <c r="A930" s="36"/>
      <c r="B930" s="36"/>
      <c r="C930" s="36"/>
      <c r="D930" s="36"/>
      <c r="E930" s="36"/>
      <c r="F930" s="36"/>
      <c r="H930" s="36"/>
    </row>
    <row r="931" spans="1:8">
      <c r="A931" s="36"/>
      <c r="B931" s="36"/>
      <c r="C931" s="36"/>
      <c r="D931" s="36"/>
      <c r="E931" s="36"/>
      <c r="F931" s="36"/>
      <c r="H931" s="36"/>
    </row>
    <row r="932" spans="1:8">
      <c r="A932" s="36"/>
      <c r="B932" s="36"/>
      <c r="C932" s="36"/>
      <c r="D932" s="36"/>
      <c r="E932" s="36"/>
      <c r="F932" s="36"/>
      <c r="H932" s="36"/>
    </row>
    <row r="933" spans="1:8">
      <c r="A933" s="36"/>
      <c r="B933" s="36"/>
      <c r="C933" s="36"/>
      <c r="D933" s="36"/>
      <c r="E933" s="36"/>
      <c r="F933" s="36"/>
      <c r="H933" s="36"/>
    </row>
    <row r="934" spans="1:8">
      <c r="A934" s="36"/>
      <c r="B934" s="36"/>
      <c r="C934" s="36"/>
      <c r="D934" s="36"/>
      <c r="E934" s="36"/>
      <c r="F934" s="36"/>
      <c r="H934" s="36"/>
    </row>
    <row r="935" spans="1:8">
      <c r="A935" s="36"/>
      <c r="B935" s="36"/>
      <c r="C935" s="36"/>
      <c r="D935" s="36"/>
      <c r="E935" s="36"/>
      <c r="F935" s="36"/>
      <c r="H935" s="36"/>
    </row>
    <row r="936" spans="1:8">
      <c r="A936" s="36"/>
      <c r="B936" s="36"/>
      <c r="C936" s="36"/>
      <c r="D936" s="36"/>
      <c r="E936" s="36"/>
      <c r="F936" s="36"/>
      <c r="H936" s="36"/>
    </row>
    <row r="937" spans="1:8">
      <c r="A937" s="36"/>
      <c r="B937" s="36"/>
      <c r="C937" s="36"/>
      <c r="D937" s="36"/>
      <c r="E937" s="36"/>
      <c r="F937" s="36"/>
      <c r="H937" s="36"/>
    </row>
    <row r="938" spans="1:8">
      <c r="A938" s="36"/>
      <c r="B938" s="36"/>
      <c r="C938" s="36"/>
      <c r="D938" s="36"/>
      <c r="E938" s="36"/>
      <c r="F938" s="36"/>
      <c r="H938" s="36"/>
    </row>
    <row r="939" spans="1:8">
      <c r="A939" s="36"/>
      <c r="B939" s="36"/>
      <c r="C939" s="36"/>
      <c r="D939" s="36"/>
      <c r="E939" s="36"/>
      <c r="F939" s="36"/>
      <c r="H939" s="36"/>
    </row>
    <row r="940" spans="1:8">
      <c r="A940" s="36"/>
      <c r="B940" s="36"/>
      <c r="C940" s="36"/>
      <c r="D940" s="36"/>
      <c r="E940" s="36"/>
      <c r="F940" s="36"/>
      <c r="H940" s="36"/>
    </row>
    <row r="941" spans="1:8">
      <c r="A941" s="36"/>
      <c r="B941" s="36"/>
      <c r="C941" s="36"/>
      <c r="D941" s="36"/>
      <c r="E941" s="36"/>
      <c r="F941" s="36"/>
      <c r="H941" s="36"/>
    </row>
    <row r="942" spans="1:8">
      <c r="A942" s="36"/>
      <c r="B942" s="36"/>
      <c r="C942" s="36"/>
      <c r="D942" s="36"/>
      <c r="E942" s="36"/>
      <c r="F942" s="36"/>
      <c r="H942" s="36"/>
    </row>
    <row r="943" spans="1:8">
      <c r="A943" s="36"/>
      <c r="B943" s="36"/>
      <c r="C943" s="36"/>
      <c r="D943" s="36"/>
      <c r="E943" s="36"/>
      <c r="F943" s="36"/>
      <c r="H943" s="36"/>
    </row>
    <row r="944" spans="1:8">
      <c r="A944" s="36"/>
      <c r="B944" s="36"/>
      <c r="C944" s="36"/>
      <c r="D944" s="36"/>
      <c r="E944" s="36"/>
      <c r="F944" s="36"/>
      <c r="H944" s="36"/>
    </row>
    <row r="945" spans="1:8">
      <c r="A945" s="36"/>
      <c r="B945" s="36"/>
      <c r="C945" s="36"/>
      <c r="D945" s="36"/>
      <c r="E945" s="36"/>
      <c r="F945" s="36"/>
      <c r="H945" s="36"/>
    </row>
    <row r="946" spans="1:8">
      <c r="A946" s="36"/>
      <c r="B946" s="36"/>
      <c r="C946" s="36"/>
      <c r="D946" s="36"/>
      <c r="E946" s="36"/>
      <c r="F946" s="36"/>
      <c r="H946" s="36"/>
    </row>
    <row r="947" spans="1:8">
      <c r="A947" s="36"/>
      <c r="B947" s="36"/>
      <c r="C947" s="36"/>
      <c r="D947" s="36"/>
      <c r="E947" s="36"/>
      <c r="F947" s="36"/>
      <c r="H947" s="36"/>
    </row>
    <row r="948" spans="1:8">
      <c r="A948" s="36"/>
      <c r="B948" s="36"/>
      <c r="C948" s="36"/>
      <c r="D948" s="36"/>
      <c r="E948" s="36"/>
      <c r="F948" s="36"/>
      <c r="H948" s="36"/>
    </row>
    <row r="949" spans="1:8">
      <c r="A949" s="36"/>
      <c r="B949" s="36"/>
      <c r="C949" s="36"/>
      <c r="D949" s="36"/>
      <c r="E949" s="36"/>
      <c r="F949" s="36"/>
      <c r="H949" s="36"/>
    </row>
    <row r="950" spans="1:8">
      <c r="A950" s="36"/>
      <c r="B950" s="36"/>
      <c r="C950" s="36"/>
      <c r="D950" s="36"/>
      <c r="E950" s="36"/>
      <c r="F950" s="36"/>
      <c r="H950" s="36"/>
    </row>
    <row r="951" spans="1:8">
      <c r="A951" s="36"/>
      <c r="B951" s="36"/>
      <c r="C951" s="36"/>
      <c r="D951" s="36"/>
      <c r="E951" s="36"/>
      <c r="F951" s="36"/>
      <c r="H951" s="36"/>
    </row>
    <row r="952" spans="1:8">
      <c r="A952" s="36"/>
      <c r="B952" s="36"/>
      <c r="C952" s="36"/>
      <c r="D952" s="36"/>
      <c r="E952" s="36"/>
      <c r="F952" s="36"/>
      <c r="H952" s="36"/>
    </row>
    <row r="953" spans="1:8">
      <c r="A953" s="36"/>
      <c r="B953" s="36"/>
      <c r="C953" s="36"/>
      <c r="D953" s="36"/>
      <c r="E953" s="36"/>
      <c r="F953" s="36"/>
      <c r="H953" s="36"/>
    </row>
    <row r="954" spans="1:8">
      <c r="A954" s="36"/>
      <c r="B954" s="36"/>
      <c r="C954" s="36"/>
      <c r="D954" s="36"/>
      <c r="E954" s="36"/>
      <c r="F954" s="36"/>
      <c r="H954" s="36"/>
    </row>
    <row r="955" spans="1:8">
      <c r="A955" s="36"/>
      <c r="B955" s="36"/>
      <c r="C955" s="36"/>
      <c r="D955" s="36"/>
      <c r="E955" s="36"/>
      <c r="H955" s="36"/>
    </row>
  </sheetData>
  <mergeCells count="1">
    <mergeCell ref="B3:D3"/>
  </mergeCells>
  <pageMargins left="0.25" right="0.25" top="0.75" bottom="0.75" header="0.3" footer="0.3"/>
  <pageSetup scale="89" orientation="portrait" r:id="rId1"/>
  <headerFooter>
    <oddHeader>&amp;C&amp;"-,Bold"&amp;20CTE and Skills Center Factors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07"/>
  <sheetViews>
    <sheetView zoomScaleNormal="100" workbookViewId="0">
      <pane ySplit="3" topLeftCell="A4" activePane="bottomLeft" state="frozen"/>
      <selection pane="bottomLeft" activeCell="B3" sqref="B3:C3"/>
    </sheetView>
  </sheetViews>
  <sheetFormatPr defaultColWidth="9.140625" defaultRowHeight="15"/>
  <cols>
    <col min="1" max="1" width="3.5703125" style="29" customWidth="1"/>
    <col min="2" max="2" width="15" style="29" customWidth="1"/>
    <col min="3" max="3" width="10.28515625" style="29" customWidth="1"/>
    <col min="4" max="4" width="15.42578125" style="29" customWidth="1"/>
    <col min="5" max="5" width="14.28515625" style="29" customWidth="1"/>
    <col min="6" max="6" width="13.5703125" style="29" customWidth="1"/>
    <col min="7" max="7" width="13.140625" style="29" customWidth="1"/>
    <col min="8" max="8" width="12.42578125" style="29" customWidth="1"/>
    <col min="9" max="16384" width="9.140625" style="29"/>
  </cols>
  <sheetData>
    <row r="3" spans="2:8" ht="53.25" customHeight="1">
      <c r="B3" s="234" t="s">
        <v>86</v>
      </c>
      <c r="C3" s="235"/>
      <c r="D3" s="195" t="s">
        <v>215</v>
      </c>
      <c r="E3" s="32" t="str">
        <f>'2021-22 School Year'!F5</f>
        <v>Governor's Budget 
12/17/20</v>
      </c>
      <c r="F3" s="32" t="str">
        <f>'2021-22 School Year'!G5</f>
        <v>Senate Budget 
3/25/21</v>
      </c>
      <c r="G3" s="32" t="str">
        <f>'2021-22 School Year'!H5</f>
        <v>House Budget
3/26/21</v>
      </c>
      <c r="H3" s="32" t="str">
        <f>'2021-22 School Year'!I5</f>
        <v>Conference Budget 
4/24/21</v>
      </c>
    </row>
    <row r="5" spans="2:8">
      <c r="B5" s="28" t="s">
        <v>120</v>
      </c>
    </row>
    <row r="6" spans="2:8">
      <c r="B6" s="29" t="s">
        <v>87</v>
      </c>
      <c r="D6" s="123">
        <f>'2021-22 School Year'!E177</f>
        <v>4.5</v>
      </c>
      <c r="E6" s="41" t="str">
        <f>'2021-22 School Year'!F177</f>
        <v>*</v>
      </c>
      <c r="F6" s="41" t="str">
        <f>'2021-22 School Year'!G177</f>
        <v>*</v>
      </c>
      <c r="G6" s="41" t="str">
        <f>'2021-22 School Year'!H177</f>
        <v>*</v>
      </c>
      <c r="H6" s="41" t="str">
        <f>'2021-22 School Year'!I177</f>
        <v>*</v>
      </c>
    </row>
    <row r="7" spans="2:8">
      <c r="D7" s="121"/>
      <c r="E7" s="98"/>
      <c r="F7" s="98"/>
      <c r="G7" s="139"/>
      <c r="H7" s="147"/>
    </row>
    <row r="8" spans="2:8">
      <c r="B8" s="122" t="s">
        <v>121</v>
      </c>
      <c r="D8" s="98"/>
      <c r="E8" s="98"/>
      <c r="F8" s="98"/>
      <c r="G8" s="139"/>
      <c r="H8" s="147"/>
    </row>
    <row r="9" spans="2:8">
      <c r="B9" s="29" t="s">
        <v>87</v>
      </c>
      <c r="D9" s="123">
        <f>'2021-22 School Year'!E180</f>
        <v>9</v>
      </c>
      <c r="E9" s="41" t="str">
        <f>'2021-22 School Year'!F180</f>
        <v>*</v>
      </c>
      <c r="F9" s="41" t="str">
        <f>'2021-22 School Year'!G180</f>
        <v>*</v>
      </c>
      <c r="G9" s="41" t="str">
        <f>'2021-22 School Year'!H180</f>
        <v>*</v>
      </c>
      <c r="H9" s="41" t="str">
        <f>'2021-22 School Year'!I180</f>
        <v>*</v>
      </c>
    </row>
    <row r="10" spans="2:8">
      <c r="D10" s="98"/>
      <c r="E10" s="98"/>
      <c r="F10" s="98"/>
      <c r="G10" s="139"/>
      <c r="H10" s="147"/>
    </row>
    <row r="11" spans="2:8">
      <c r="B11" s="28" t="s">
        <v>122</v>
      </c>
      <c r="D11" s="50">
        <f>'2021-22 School Year'!E182</f>
        <v>0.87319999999999998</v>
      </c>
      <c r="E11" s="41" t="str">
        <f>'2021-22 School Year'!F182</f>
        <v>*</v>
      </c>
      <c r="F11" s="41" t="str">
        <f>'2021-22 School Year'!G182</f>
        <v>*</v>
      </c>
      <c r="G11" s="41" t="str">
        <f>'2021-22 School Year'!H182</f>
        <v>*</v>
      </c>
      <c r="H11" s="41" t="str">
        <f>'2021-22 School Year'!I182</f>
        <v>*</v>
      </c>
    </row>
    <row r="13" spans="2:8">
      <c r="B13" s="28" t="s">
        <v>154</v>
      </c>
      <c r="D13" s="42">
        <f>'2021-22 School Year'!E184</f>
        <v>12143.9</v>
      </c>
      <c r="E13" s="42">
        <f>'2021-22 School Year'!F184</f>
        <v>12386.78</v>
      </c>
      <c r="F13" s="42">
        <f>'2021-22 School Year'!G184</f>
        <v>12386.8</v>
      </c>
      <c r="G13" s="84">
        <f>'2021-22 School Year'!H184</f>
        <v>12386.8</v>
      </c>
      <c r="H13" s="84">
        <f>'2021-22 School Year'!I184</f>
        <v>12386.8</v>
      </c>
    </row>
    <row r="15" spans="2:8">
      <c r="D15" s="126"/>
    </row>
    <row r="26" spans="1:4">
      <c r="A26" s="36"/>
      <c r="B26" s="36"/>
      <c r="C26" s="36"/>
      <c r="D26" s="36"/>
    </row>
    <row r="27" spans="1:4">
      <c r="A27" s="36"/>
      <c r="B27" s="36"/>
      <c r="C27" s="36"/>
      <c r="D27" s="36"/>
    </row>
    <row r="28" spans="1:4">
      <c r="A28" s="36"/>
      <c r="B28" s="36"/>
      <c r="C28" s="36"/>
      <c r="D28" s="36"/>
    </row>
    <row r="29" spans="1:4">
      <c r="A29" s="36"/>
      <c r="B29" s="36"/>
      <c r="C29" s="36"/>
      <c r="D29" s="36"/>
    </row>
    <row r="30" spans="1:4">
      <c r="A30" s="36"/>
      <c r="B30" s="36"/>
      <c r="C30" s="36"/>
      <c r="D30" s="36"/>
    </row>
    <row r="31" spans="1:4">
      <c r="A31" s="36"/>
      <c r="B31" s="36"/>
      <c r="C31" s="36"/>
      <c r="D31" s="36"/>
    </row>
    <row r="32" spans="1:4">
      <c r="A32" s="36"/>
      <c r="B32" s="36"/>
      <c r="C32" s="36"/>
      <c r="D32" s="36"/>
    </row>
    <row r="33" spans="1:4">
      <c r="A33" s="36"/>
      <c r="B33" s="36"/>
      <c r="C33" s="36"/>
      <c r="D33" s="36"/>
    </row>
    <row r="34" spans="1:4">
      <c r="A34" s="239"/>
      <c r="B34" s="239"/>
      <c r="C34" s="239"/>
      <c r="D34" s="36"/>
    </row>
    <row r="35" spans="1:4">
      <c r="A35" s="36"/>
      <c r="B35" s="36"/>
      <c r="C35" s="36"/>
      <c r="D35" s="39"/>
    </row>
    <row r="36" spans="1:4">
      <c r="A36" s="36"/>
      <c r="B36" s="36"/>
      <c r="C36" s="36"/>
      <c r="D36" s="36"/>
    </row>
    <row r="37" spans="1:4">
      <c r="A37" s="36"/>
      <c r="B37" s="36"/>
      <c r="C37" s="36"/>
      <c r="D37" s="36"/>
    </row>
    <row r="38" spans="1:4">
      <c r="A38" s="36"/>
      <c r="B38" s="36"/>
      <c r="C38" s="36"/>
      <c r="D38" s="36"/>
    </row>
    <row r="39" spans="1:4">
      <c r="A39" s="36"/>
      <c r="B39" s="36"/>
      <c r="C39" s="36"/>
      <c r="D39" s="36"/>
    </row>
    <row r="40" spans="1:4">
      <c r="A40" s="36"/>
      <c r="B40" s="36"/>
      <c r="C40" s="36"/>
      <c r="D40" s="36"/>
    </row>
    <row r="41" spans="1:4">
      <c r="A41" s="36"/>
      <c r="B41" s="36"/>
      <c r="C41" s="36"/>
      <c r="D41" s="36"/>
    </row>
    <row r="42" spans="1:4">
      <c r="A42" s="36"/>
      <c r="B42" s="36"/>
      <c r="C42" s="36"/>
      <c r="D42" s="36"/>
    </row>
    <row r="43" spans="1:4">
      <c r="A43" s="36"/>
      <c r="B43" s="36"/>
      <c r="C43" s="36"/>
      <c r="D43" s="36"/>
    </row>
    <row r="44" spans="1:4">
      <c r="A44" s="36"/>
      <c r="B44" s="36"/>
      <c r="C44" s="36"/>
      <c r="D44" s="36"/>
    </row>
    <row r="47" spans="1:4">
      <c r="A47" s="36"/>
      <c r="B47" s="36"/>
      <c r="C47" s="36"/>
      <c r="D47" s="36"/>
    </row>
    <row r="48" spans="1:4">
      <c r="A48" s="36"/>
      <c r="B48" s="36"/>
      <c r="C48" s="36"/>
      <c r="D48" s="36"/>
    </row>
    <row r="49" spans="1:4">
      <c r="A49" s="36"/>
      <c r="B49" s="36"/>
      <c r="C49" s="36"/>
      <c r="D49" s="36"/>
    </row>
    <row r="50" spans="1:4">
      <c r="A50" s="36"/>
      <c r="B50" s="36"/>
      <c r="C50" s="36"/>
      <c r="D50" s="36"/>
    </row>
    <row r="51" spans="1:4">
      <c r="A51" s="36"/>
      <c r="B51" s="36"/>
      <c r="C51" s="36"/>
      <c r="D51" s="36"/>
    </row>
    <row r="52" spans="1:4">
      <c r="A52" s="36"/>
      <c r="B52" s="36"/>
      <c r="C52" s="36"/>
      <c r="D52" s="36"/>
    </row>
    <row r="53" spans="1:4">
      <c r="A53" s="36"/>
      <c r="B53" s="36"/>
      <c r="C53" s="36"/>
      <c r="D53" s="36"/>
    </row>
    <row r="54" spans="1:4">
      <c r="A54" s="36"/>
      <c r="B54" s="36"/>
      <c r="C54" s="36"/>
      <c r="D54" s="36"/>
    </row>
    <row r="55" spans="1:4">
      <c r="A55" s="36"/>
      <c r="B55" s="36"/>
      <c r="C55" s="36"/>
      <c r="D55" s="36"/>
    </row>
    <row r="56" spans="1:4">
      <c r="A56" s="36"/>
      <c r="B56" s="36"/>
      <c r="C56" s="36"/>
      <c r="D56" s="36"/>
    </row>
    <row r="57" spans="1:4">
      <c r="A57" s="36"/>
      <c r="B57" s="36"/>
      <c r="C57" s="36"/>
      <c r="D57" s="36"/>
    </row>
    <row r="58" spans="1:4">
      <c r="A58" s="36"/>
      <c r="B58" s="36"/>
      <c r="C58" s="36"/>
      <c r="D58" s="36"/>
    </row>
    <row r="59" spans="1:4">
      <c r="A59" s="36"/>
      <c r="B59" s="36"/>
      <c r="C59" s="36"/>
      <c r="D59" s="36"/>
    </row>
    <row r="60" spans="1:4">
      <c r="A60" s="36"/>
      <c r="B60" s="36"/>
      <c r="C60" s="36"/>
      <c r="D60" s="36"/>
    </row>
    <row r="61" spans="1:4">
      <c r="A61" s="36"/>
      <c r="B61" s="36"/>
      <c r="C61" s="36"/>
      <c r="D61" s="36"/>
    </row>
    <row r="62" spans="1:4">
      <c r="A62" s="36"/>
      <c r="B62" s="36"/>
      <c r="C62" s="36"/>
      <c r="D62" s="36"/>
    </row>
    <row r="63" spans="1:4">
      <c r="A63" s="36"/>
      <c r="B63" s="36"/>
      <c r="C63" s="36"/>
      <c r="D63" s="36"/>
    </row>
    <row r="64" spans="1:4">
      <c r="A64" s="36"/>
      <c r="B64" s="36"/>
      <c r="C64" s="36"/>
      <c r="D64" s="36"/>
    </row>
    <row r="65" spans="1:4">
      <c r="A65" s="36"/>
      <c r="B65" s="36"/>
      <c r="C65" s="36"/>
      <c r="D65" s="36"/>
    </row>
    <row r="66" spans="1:4">
      <c r="A66" s="36"/>
      <c r="B66" s="36"/>
      <c r="C66" s="36"/>
      <c r="D66" s="36"/>
    </row>
    <row r="67" spans="1:4">
      <c r="A67" s="36"/>
      <c r="B67" s="36"/>
      <c r="C67" s="36"/>
      <c r="D67" s="36"/>
    </row>
    <row r="68" spans="1:4">
      <c r="A68" s="36"/>
      <c r="B68" s="36"/>
      <c r="C68" s="36"/>
      <c r="D68" s="36"/>
    </row>
    <row r="69" spans="1:4">
      <c r="A69" s="36"/>
      <c r="B69" s="36"/>
      <c r="C69" s="36"/>
      <c r="D69" s="36"/>
    </row>
    <row r="70" spans="1:4">
      <c r="A70" s="36"/>
      <c r="B70" s="36"/>
      <c r="C70" s="36"/>
      <c r="D70" s="36"/>
    </row>
    <row r="71" spans="1:4">
      <c r="A71" s="36"/>
      <c r="B71" s="36"/>
      <c r="C71" s="36"/>
      <c r="D71" s="36"/>
    </row>
    <row r="72" spans="1:4">
      <c r="A72" s="36"/>
      <c r="B72" s="36"/>
      <c r="C72" s="36"/>
      <c r="D72" s="36"/>
    </row>
    <row r="73" spans="1:4">
      <c r="A73" s="36"/>
      <c r="B73" s="36"/>
      <c r="C73" s="36"/>
      <c r="D73" s="36"/>
    </row>
    <row r="74" spans="1:4">
      <c r="A74" s="36"/>
      <c r="B74" s="36"/>
      <c r="C74" s="36"/>
      <c r="D74" s="36"/>
    </row>
    <row r="75" spans="1:4">
      <c r="A75" s="36"/>
      <c r="B75" s="36"/>
      <c r="C75" s="36"/>
      <c r="D75" s="36"/>
    </row>
    <row r="76" spans="1:4">
      <c r="A76" s="36"/>
      <c r="B76" s="36"/>
      <c r="C76" s="36"/>
      <c r="D76" s="36"/>
    </row>
    <row r="77" spans="1:4">
      <c r="A77" s="36"/>
      <c r="B77" s="36"/>
      <c r="C77" s="36"/>
      <c r="D77" s="36"/>
    </row>
    <row r="78" spans="1:4">
      <c r="A78" s="36"/>
      <c r="B78" s="36"/>
      <c r="C78" s="36"/>
      <c r="D78" s="36"/>
    </row>
    <row r="79" spans="1:4">
      <c r="A79" s="36"/>
      <c r="B79" s="36"/>
      <c r="C79" s="36"/>
      <c r="D79" s="36"/>
    </row>
    <row r="80" spans="1:4">
      <c r="A80" s="36"/>
      <c r="B80" s="36"/>
      <c r="C80" s="36"/>
      <c r="D80" s="36"/>
    </row>
    <row r="81" spans="1:4">
      <c r="A81" s="36"/>
      <c r="B81" s="36"/>
      <c r="C81" s="36"/>
      <c r="D81" s="36"/>
    </row>
    <row r="82" spans="1:4">
      <c r="A82" s="36"/>
      <c r="B82" s="36"/>
      <c r="C82" s="36"/>
      <c r="D82" s="36"/>
    </row>
    <row r="83" spans="1:4">
      <c r="A83" s="36"/>
      <c r="B83" s="36"/>
      <c r="C83" s="36"/>
      <c r="D83" s="36"/>
    </row>
    <row r="84" spans="1:4">
      <c r="A84" s="36"/>
      <c r="B84" s="36"/>
      <c r="C84" s="36"/>
      <c r="D84" s="36"/>
    </row>
    <row r="85" spans="1:4">
      <c r="A85" s="36"/>
      <c r="B85" s="36"/>
      <c r="C85" s="36"/>
      <c r="D85" s="36"/>
    </row>
    <row r="86" spans="1:4">
      <c r="A86" s="36"/>
      <c r="B86" s="36"/>
      <c r="C86" s="36"/>
      <c r="D86" s="36"/>
    </row>
    <row r="87" spans="1:4">
      <c r="A87" s="36"/>
      <c r="B87" s="36"/>
      <c r="C87" s="36"/>
      <c r="D87" s="36"/>
    </row>
    <row r="88" spans="1:4">
      <c r="A88" s="36"/>
      <c r="B88" s="36"/>
      <c r="C88" s="36"/>
      <c r="D88" s="36"/>
    </row>
    <row r="89" spans="1:4">
      <c r="A89" s="36"/>
      <c r="B89" s="36"/>
      <c r="C89" s="36"/>
      <c r="D89" s="36"/>
    </row>
    <row r="90" spans="1:4">
      <c r="A90" s="36"/>
      <c r="B90" s="36"/>
      <c r="C90" s="36"/>
      <c r="D90" s="36"/>
    </row>
    <row r="91" spans="1:4">
      <c r="A91" s="36"/>
      <c r="B91" s="36"/>
      <c r="C91" s="36"/>
      <c r="D91" s="36"/>
    </row>
    <row r="92" spans="1:4">
      <c r="A92" s="36"/>
      <c r="B92" s="36"/>
      <c r="C92" s="36"/>
      <c r="D92" s="36"/>
    </row>
    <row r="93" spans="1:4">
      <c r="A93" s="36"/>
      <c r="B93" s="36"/>
      <c r="C93" s="36"/>
      <c r="D93" s="36"/>
    </row>
    <row r="94" spans="1:4">
      <c r="A94" s="36"/>
      <c r="B94" s="36"/>
      <c r="C94" s="36"/>
      <c r="D94" s="36"/>
    </row>
    <row r="95" spans="1:4">
      <c r="A95" s="36"/>
      <c r="B95" s="36"/>
      <c r="C95" s="36"/>
      <c r="D95" s="36"/>
    </row>
    <row r="96" spans="1:4">
      <c r="A96" s="36"/>
      <c r="B96" s="36"/>
      <c r="C96" s="36"/>
      <c r="D96" s="36"/>
    </row>
    <row r="97" spans="1:4">
      <c r="A97" s="36"/>
      <c r="B97" s="36"/>
      <c r="C97" s="36"/>
      <c r="D97" s="36"/>
    </row>
    <row r="98" spans="1:4">
      <c r="A98" s="36"/>
      <c r="B98" s="36"/>
      <c r="C98" s="36"/>
      <c r="D98" s="36"/>
    </row>
    <row r="99" spans="1:4">
      <c r="A99" s="36"/>
      <c r="B99" s="36"/>
      <c r="C99" s="36"/>
      <c r="D99" s="36"/>
    </row>
    <row r="100" spans="1:4">
      <c r="A100" s="36"/>
      <c r="B100" s="36"/>
      <c r="C100" s="36"/>
      <c r="D100" s="36"/>
    </row>
    <row r="101" spans="1:4">
      <c r="A101" s="36"/>
      <c r="B101" s="36"/>
      <c r="C101" s="36"/>
      <c r="D101" s="36"/>
    </row>
    <row r="102" spans="1:4">
      <c r="A102" s="36"/>
      <c r="B102" s="36"/>
      <c r="C102" s="36"/>
      <c r="D102" s="36"/>
    </row>
    <row r="103" spans="1:4">
      <c r="A103" s="105"/>
      <c r="B103" s="105"/>
      <c r="C103" s="105"/>
      <c r="D103" s="36"/>
    </row>
    <row r="104" spans="1:4" ht="15.75" customHeight="1">
      <c r="A104" s="36"/>
      <c r="B104" s="36"/>
      <c r="C104" s="36"/>
      <c r="D104" s="36"/>
    </row>
    <row r="105" spans="1:4">
      <c r="A105" s="36"/>
      <c r="B105" s="36"/>
      <c r="C105" s="36"/>
      <c r="D105" s="36"/>
    </row>
    <row r="106" spans="1:4">
      <c r="A106" s="36"/>
      <c r="B106" s="36"/>
      <c r="C106" s="36"/>
      <c r="D106" s="36"/>
    </row>
    <row r="107" spans="1:4">
      <c r="A107" s="36"/>
      <c r="B107" s="36"/>
      <c r="C107" s="36"/>
      <c r="D107" s="36"/>
    </row>
    <row r="108" spans="1:4">
      <c r="A108" s="36"/>
      <c r="B108" s="36"/>
      <c r="C108" s="36"/>
      <c r="D108" s="36"/>
    </row>
    <row r="109" spans="1:4">
      <c r="A109" s="36"/>
      <c r="B109" s="36"/>
      <c r="C109" s="36"/>
      <c r="D109" s="36"/>
    </row>
    <row r="110" spans="1:4">
      <c r="A110" s="36"/>
      <c r="B110" s="36"/>
      <c r="C110" s="36"/>
      <c r="D110" s="36"/>
    </row>
    <row r="111" spans="1:4">
      <c r="A111" s="36"/>
      <c r="B111" s="36"/>
      <c r="C111" s="36"/>
      <c r="D111" s="36"/>
    </row>
    <row r="112" spans="1:4">
      <c r="A112" s="36"/>
      <c r="B112" s="36"/>
      <c r="C112" s="36"/>
      <c r="D112" s="36"/>
    </row>
    <row r="113" spans="1:4">
      <c r="A113" s="36"/>
      <c r="B113" s="36"/>
      <c r="C113" s="36"/>
      <c r="D113" s="36"/>
    </row>
    <row r="114" spans="1:4">
      <c r="A114" s="36"/>
      <c r="B114" s="36"/>
      <c r="C114" s="36"/>
      <c r="D114" s="36"/>
    </row>
    <row r="115" spans="1:4">
      <c r="A115" s="36"/>
      <c r="B115" s="36"/>
      <c r="C115" s="36"/>
      <c r="D115" s="36"/>
    </row>
    <row r="116" spans="1:4">
      <c r="A116" s="36"/>
      <c r="B116" s="36"/>
      <c r="C116" s="36"/>
      <c r="D116" s="36"/>
    </row>
    <row r="117" spans="1:4">
      <c r="A117" s="36"/>
      <c r="B117" s="36"/>
      <c r="C117" s="36"/>
      <c r="D117" s="36"/>
    </row>
    <row r="118" spans="1:4">
      <c r="A118" s="36"/>
      <c r="B118" s="36"/>
      <c r="C118" s="36"/>
      <c r="D118" s="36"/>
    </row>
    <row r="119" spans="1:4">
      <c r="A119" s="36"/>
      <c r="B119" s="36"/>
      <c r="C119" s="36"/>
      <c r="D119" s="36"/>
    </row>
    <row r="120" spans="1:4">
      <c r="A120" s="36"/>
      <c r="B120" s="36"/>
      <c r="C120" s="36"/>
      <c r="D120" s="36"/>
    </row>
    <row r="121" spans="1:4">
      <c r="A121" s="36"/>
      <c r="B121" s="36"/>
      <c r="C121" s="36"/>
      <c r="D121" s="36"/>
    </row>
    <row r="122" spans="1:4">
      <c r="A122" s="36"/>
      <c r="B122" s="36"/>
      <c r="C122" s="36"/>
      <c r="D122" s="36"/>
    </row>
    <row r="123" spans="1:4">
      <c r="A123" s="36"/>
      <c r="B123" s="36"/>
      <c r="C123" s="36"/>
      <c r="D123" s="36"/>
    </row>
    <row r="124" spans="1:4">
      <c r="A124" s="36"/>
      <c r="B124" s="36"/>
      <c r="C124" s="36"/>
      <c r="D124" s="36"/>
    </row>
    <row r="125" spans="1:4">
      <c r="A125" s="36"/>
      <c r="B125" s="36"/>
      <c r="C125" s="36"/>
      <c r="D125" s="36"/>
    </row>
    <row r="126" spans="1:4">
      <c r="A126" s="36"/>
      <c r="B126" s="36"/>
      <c r="C126" s="36"/>
      <c r="D126" s="36"/>
    </row>
    <row r="127" spans="1:4">
      <c r="A127" s="36"/>
      <c r="B127" s="36"/>
      <c r="C127" s="36"/>
      <c r="D127" s="36"/>
    </row>
    <row r="128" spans="1:4">
      <c r="A128" s="36"/>
      <c r="B128" s="36"/>
      <c r="C128" s="36"/>
      <c r="D128" s="36"/>
    </row>
    <row r="129" spans="1:4">
      <c r="A129" s="36"/>
      <c r="B129" s="36"/>
      <c r="C129" s="36"/>
      <c r="D129" s="36"/>
    </row>
    <row r="130" spans="1:4">
      <c r="A130" s="36"/>
      <c r="B130" s="36"/>
      <c r="C130" s="36"/>
      <c r="D130" s="36"/>
    </row>
    <row r="131" spans="1:4">
      <c r="A131" s="36"/>
      <c r="B131" s="36"/>
      <c r="C131" s="36"/>
      <c r="D131" s="36"/>
    </row>
    <row r="132" spans="1:4">
      <c r="A132" s="36"/>
      <c r="B132" s="36"/>
      <c r="C132" s="36"/>
      <c r="D132" s="36"/>
    </row>
    <row r="133" spans="1:4">
      <c r="A133" s="36"/>
      <c r="B133" s="36"/>
      <c r="C133" s="36"/>
      <c r="D133" s="36"/>
    </row>
    <row r="134" spans="1:4">
      <c r="A134" s="36"/>
      <c r="B134" s="36"/>
      <c r="C134" s="36"/>
      <c r="D134" s="36"/>
    </row>
    <row r="135" spans="1:4">
      <c r="A135" s="36"/>
      <c r="B135" s="36"/>
      <c r="C135" s="36"/>
      <c r="D135" s="36"/>
    </row>
    <row r="136" spans="1:4">
      <c r="A136" s="36"/>
      <c r="B136" s="36"/>
      <c r="C136" s="36"/>
      <c r="D136" s="36"/>
    </row>
    <row r="137" spans="1:4">
      <c r="A137" s="36"/>
      <c r="B137" s="36"/>
      <c r="C137" s="36"/>
      <c r="D137" s="36"/>
    </row>
    <row r="138" spans="1:4">
      <c r="A138" s="36"/>
      <c r="B138" s="36"/>
      <c r="C138" s="36"/>
      <c r="D138" s="36"/>
    </row>
    <row r="139" spans="1:4">
      <c r="A139" s="36"/>
      <c r="B139" s="36"/>
      <c r="C139" s="36"/>
      <c r="D139" s="36"/>
    </row>
    <row r="140" spans="1:4">
      <c r="A140" s="36"/>
      <c r="B140" s="106"/>
      <c r="C140" s="36"/>
      <c r="D140" s="36"/>
    </row>
    <row r="141" spans="1:4">
      <c r="A141" s="36"/>
      <c r="B141" s="36"/>
      <c r="C141" s="36"/>
      <c r="D141" s="36"/>
    </row>
    <row r="142" spans="1:4">
      <c r="A142" s="36"/>
      <c r="B142" s="36"/>
      <c r="C142" s="36"/>
      <c r="D142" s="36"/>
    </row>
    <row r="143" spans="1:4">
      <c r="A143" s="36"/>
      <c r="B143" s="36"/>
      <c r="C143" s="36"/>
      <c r="D143" s="36"/>
    </row>
    <row r="144" spans="1:4">
      <c r="A144" s="36"/>
      <c r="B144" s="36"/>
      <c r="C144" s="36"/>
      <c r="D144" s="36"/>
    </row>
    <row r="145" spans="1:4">
      <c r="A145" s="36"/>
      <c r="B145" s="36"/>
      <c r="C145" s="36"/>
      <c r="D145" s="36"/>
    </row>
    <row r="146" spans="1:4">
      <c r="A146" s="36"/>
      <c r="B146" s="36"/>
      <c r="C146" s="36"/>
      <c r="D146" s="36"/>
    </row>
    <row r="147" spans="1:4">
      <c r="A147" s="36"/>
      <c r="B147" s="36"/>
      <c r="C147" s="36"/>
      <c r="D147" s="36"/>
    </row>
    <row r="148" spans="1:4">
      <c r="A148" s="36"/>
      <c r="B148" s="36"/>
      <c r="C148" s="36"/>
      <c r="D148" s="36"/>
    </row>
    <row r="149" spans="1:4">
      <c r="A149" s="36"/>
      <c r="B149" s="36"/>
      <c r="C149" s="36"/>
      <c r="D149" s="36"/>
    </row>
    <row r="150" spans="1:4">
      <c r="A150" s="36"/>
      <c r="B150" s="36"/>
      <c r="C150" s="36"/>
      <c r="D150" s="36"/>
    </row>
    <row r="151" spans="1:4">
      <c r="A151" s="36"/>
      <c r="B151" s="36"/>
      <c r="C151" s="36"/>
      <c r="D151" s="36"/>
    </row>
    <row r="152" spans="1:4">
      <c r="A152" s="36"/>
      <c r="B152" s="36"/>
      <c r="C152" s="36"/>
      <c r="D152" s="36"/>
    </row>
    <row r="153" spans="1:4">
      <c r="A153" s="36"/>
      <c r="B153" s="36"/>
      <c r="C153" s="36"/>
      <c r="D153" s="36"/>
    </row>
    <row r="154" spans="1:4">
      <c r="A154" s="36"/>
      <c r="B154" s="36"/>
      <c r="C154" s="36"/>
      <c r="D154" s="36"/>
    </row>
    <row r="155" spans="1:4">
      <c r="A155" s="36"/>
      <c r="B155" s="36"/>
      <c r="C155" s="36"/>
      <c r="D155" s="36"/>
    </row>
    <row r="156" spans="1:4">
      <c r="A156" s="36"/>
      <c r="B156" s="36"/>
      <c r="C156" s="36"/>
      <c r="D156" s="36"/>
    </row>
    <row r="157" spans="1:4">
      <c r="A157" s="36"/>
      <c r="B157" s="36"/>
      <c r="C157" s="36"/>
      <c r="D157" s="36"/>
    </row>
    <row r="158" spans="1:4">
      <c r="A158" s="36"/>
      <c r="B158" s="36"/>
      <c r="C158" s="36"/>
      <c r="D158" s="36"/>
    </row>
    <row r="159" spans="1:4">
      <c r="A159" s="36"/>
      <c r="B159" s="36"/>
      <c r="C159" s="36"/>
      <c r="D159" s="36"/>
    </row>
    <row r="160" spans="1:4">
      <c r="A160" s="36"/>
      <c r="B160" s="36"/>
      <c r="C160" s="36"/>
      <c r="D160" s="36"/>
    </row>
    <row r="161" spans="1:4">
      <c r="A161" s="36"/>
      <c r="B161" s="36"/>
      <c r="C161" s="36"/>
      <c r="D161" s="36"/>
    </row>
    <row r="162" spans="1:4">
      <c r="A162" s="36"/>
      <c r="B162" s="36"/>
      <c r="C162" s="36"/>
      <c r="D162" s="36"/>
    </row>
    <row r="163" spans="1:4">
      <c r="A163" s="36"/>
      <c r="B163" s="36"/>
      <c r="C163" s="36"/>
      <c r="D163" s="36"/>
    </row>
    <row r="164" spans="1:4">
      <c r="A164" s="36"/>
      <c r="B164" s="36"/>
      <c r="C164" s="36"/>
      <c r="D164" s="36"/>
    </row>
    <row r="165" spans="1:4">
      <c r="A165" s="36"/>
      <c r="B165" s="36"/>
      <c r="C165" s="36"/>
      <c r="D165" s="36"/>
    </row>
    <row r="166" spans="1:4">
      <c r="A166" s="36"/>
      <c r="B166" s="36"/>
      <c r="C166" s="36"/>
      <c r="D166" s="36"/>
    </row>
    <row r="167" spans="1:4">
      <c r="A167" s="36"/>
      <c r="B167" s="36"/>
      <c r="C167" s="36"/>
      <c r="D167" s="36"/>
    </row>
    <row r="168" spans="1:4">
      <c r="A168" s="36"/>
      <c r="B168" s="36"/>
      <c r="C168" s="36"/>
      <c r="D168" s="36"/>
    </row>
    <row r="169" spans="1:4">
      <c r="A169" s="36"/>
      <c r="B169" s="36"/>
      <c r="C169" s="36"/>
      <c r="D169" s="36"/>
    </row>
    <row r="170" spans="1:4">
      <c r="A170" s="36"/>
      <c r="B170" s="36"/>
      <c r="C170" s="36"/>
      <c r="D170" s="36"/>
    </row>
    <row r="171" spans="1:4">
      <c r="A171" s="36"/>
      <c r="B171" s="36"/>
      <c r="C171" s="36"/>
      <c r="D171" s="36"/>
    </row>
    <row r="172" spans="1:4">
      <c r="A172" s="36"/>
      <c r="B172" s="36"/>
      <c r="C172" s="36"/>
      <c r="D172" s="36"/>
    </row>
    <row r="173" spans="1:4">
      <c r="A173" s="36"/>
      <c r="B173" s="36"/>
      <c r="C173" s="36"/>
      <c r="D173" s="36"/>
    </row>
    <row r="174" spans="1:4">
      <c r="A174" s="36"/>
      <c r="B174" s="36"/>
      <c r="C174" s="36"/>
      <c r="D174" s="36"/>
    </row>
    <row r="175" spans="1:4">
      <c r="A175" s="36"/>
      <c r="B175" s="36"/>
      <c r="C175" s="36"/>
      <c r="D175" s="36"/>
    </row>
    <row r="176" spans="1:4">
      <c r="A176" s="36"/>
      <c r="B176" s="36"/>
      <c r="C176" s="36"/>
      <c r="D176" s="36"/>
    </row>
    <row r="177" spans="1:4">
      <c r="A177" s="36"/>
      <c r="B177" s="36"/>
      <c r="C177" s="36"/>
      <c r="D177" s="36"/>
    </row>
    <row r="178" spans="1:4">
      <c r="A178" s="36"/>
      <c r="B178" s="36"/>
      <c r="C178" s="36"/>
      <c r="D178" s="36"/>
    </row>
    <row r="179" spans="1:4">
      <c r="A179" s="36"/>
      <c r="B179" s="36"/>
      <c r="C179" s="36"/>
      <c r="D179" s="36"/>
    </row>
    <row r="180" spans="1:4">
      <c r="A180" s="36"/>
      <c r="B180" s="36"/>
      <c r="C180" s="36"/>
      <c r="D180" s="36"/>
    </row>
    <row r="181" spans="1:4">
      <c r="A181" s="36"/>
      <c r="B181" s="36"/>
      <c r="C181" s="36"/>
      <c r="D181" s="36"/>
    </row>
    <row r="182" spans="1:4">
      <c r="A182" s="36"/>
      <c r="B182" s="36"/>
      <c r="C182" s="36"/>
      <c r="D182" s="36"/>
    </row>
    <row r="183" spans="1:4">
      <c r="A183" s="36"/>
      <c r="B183" s="36"/>
      <c r="C183" s="36"/>
      <c r="D183" s="36"/>
    </row>
    <row r="184" spans="1:4">
      <c r="A184" s="36"/>
      <c r="B184" s="36"/>
      <c r="C184" s="36"/>
      <c r="D184" s="36"/>
    </row>
    <row r="185" spans="1:4">
      <c r="A185" s="36"/>
      <c r="B185" s="36"/>
      <c r="C185" s="36"/>
      <c r="D185" s="36"/>
    </row>
    <row r="186" spans="1:4">
      <c r="A186" s="36"/>
      <c r="B186" s="36"/>
      <c r="C186" s="36"/>
      <c r="D186" s="36"/>
    </row>
    <row r="187" spans="1:4">
      <c r="A187" s="36"/>
      <c r="B187" s="36"/>
      <c r="C187" s="36"/>
      <c r="D187" s="36"/>
    </row>
    <row r="188" spans="1:4">
      <c r="A188" s="36"/>
      <c r="B188" s="36"/>
      <c r="C188" s="36"/>
      <c r="D188" s="36"/>
    </row>
    <row r="189" spans="1:4">
      <c r="A189" s="36"/>
      <c r="B189" s="36"/>
      <c r="C189" s="36"/>
      <c r="D189" s="36"/>
    </row>
    <row r="190" spans="1:4">
      <c r="A190" s="36"/>
      <c r="B190" s="36"/>
      <c r="C190" s="36"/>
      <c r="D190" s="36"/>
    </row>
    <row r="191" spans="1:4">
      <c r="A191" s="36"/>
      <c r="B191" s="36"/>
      <c r="C191" s="36"/>
      <c r="D191" s="36"/>
    </row>
    <row r="192" spans="1:4">
      <c r="A192" s="36"/>
      <c r="B192" s="36"/>
      <c r="C192" s="36"/>
      <c r="D192" s="36"/>
    </row>
    <row r="193" spans="1:4">
      <c r="A193" s="36"/>
      <c r="B193" s="36"/>
      <c r="C193" s="36"/>
      <c r="D193" s="36"/>
    </row>
    <row r="194" spans="1:4">
      <c r="A194" s="36"/>
      <c r="B194" s="36"/>
      <c r="C194" s="36"/>
      <c r="D194" s="36"/>
    </row>
    <row r="195" spans="1:4">
      <c r="A195" s="36"/>
      <c r="B195" s="36"/>
      <c r="C195" s="36"/>
      <c r="D195" s="36"/>
    </row>
    <row r="196" spans="1:4">
      <c r="A196" s="36"/>
      <c r="B196" s="36"/>
      <c r="C196" s="36"/>
      <c r="D196" s="36"/>
    </row>
    <row r="197" spans="1:4">
      <c r="A197" s="36"/>
      <c r="B197" s="36"/>
      <c r="C197" s="36"/>
      <c r="D197" s="36"/>
    </row>
    <row r="198" spans="1:4">
      <c r="A198" s="36"/>
      <c r="B198" s="36"/>
      <c r="C198" s="36"/>
      <c r="D198" s="36"/>
    </row>
    <row r="199" spans="1:4">
      <c r="A199" s="36"/>
      <c r="B199" s="36"/>
      <c r="C199" s="36"/>
      <c r="D199" s="36"/>
    </row>
    <row r="200" spans="1:4">
      <c r="A200" s="36"/>
      <c r="B200" s="36"/>
      <c r="C200" s="36"/>
      <c r="D200" s="36"/>
    </row>
    <row r="201" spans="1:4">
      <c r="A201" s="36"/>
      <c r="B201" s="36"/>
      <c r="C201" s="36"/>
      <c r="D201" s="36"/>
    </row>
    <row r="202" spans="1:4">
      <c r="A202" s="36"/>
      <c r="B202" s="36"/>
      <c r="C202" s="36"/>
      <c r="D202" s="36"/>
    </row>
    <row r="203" spans="1:4">
      <c r="A203" s="36"/>
      <c r="B203" s="36"/>
      <c r="C203" s="36"/>
      <c r="D203" s="36"/>
    </row>
    <row r="204" spans="1:4">
      <c r="A204" s="36"/>
      <c r="B204" s="36"/>
      <c r="C204" s="36"/>
      <c r="D204" s="36"/>
    </row>
    <row r="205" spans="1:4">
      <c r="A205" s="36"/>
      <c r="B205" s="36"/>
      <c r="C205" s="36"/>
      <c r="D205" s="36"/>
    </row>
    <row r="206" spans="1:4">
      <c r="A206" s="36"/>
      <c r="B206" s="36"/>
      <c r="C206" s="36"/>
      <c r="D206" s="36"/>
    </row>
    <row r="207" spans="1:4">
      <c r="A207" s="36"/>
      <c r="B207" s="36"/>
      <c r="C207" s="36"/>
      <c r="D207" s="36"/>
    </row>
    <row r="208" spans="1:4">
      <c r="A208" s="36"/>
      <c r="B208" s="36"/>
      <c r="C208" s="36"/>
      <c r="D208" s="36"/>
    </row>
    <row r="209" spans="1:4">
      <c r="A209" s="36"/>
      <c r="B209" s="36"/>
      <c r="C209" s="36"/>
      <c r="D209" s="36"/>
    </row>
    <row r="210" spans="1:4">
      <c r="A210" s="36"/>
      <c r="B210" s="36"/>
      <c r="C210" s="36"/>
      <c r="D210" s="36"/>
    </row>
    <row r="211" spans="1:4">
      <c r="A211" s="36"/>
      <c r="B211" s="36"/>
      <c r="C211" s="36"/>
      <c r="D211" s="36"/>
    </row>
    <row r="212" spans="1:4">
      <c r="A212" s="36"/>
      <c r="B212" s="36"/>
      <c r="C212" s="36"/>
      <c r="D212" s="36"/>
    </row>
    <row r="213" spans="1:4">
      <c r="A213" s="36"/>
      <c r="B213" s="36"/>
      <c r="C213" s="36"/>
      <c r="D213" s="36"/>
    </row>
    <row r="214" spans="1:4">
      <c r="A214" s="36"/>
      <c r="B214" s="36"/>
      <c r="C214" s="36"/>
      <c r="D214" s="36"/>
    </row>
    <row r="215" spans="1:4">
      <c r="A215" s="36"/>
      <c r="B215" s="36"/>
      <c r="C215" s="36"/>
      <c r="D215" s="36"/>
    </row>
    <row r="216" spans="1:4">
      <c r="A216" s="36"/>
      <c r="B216" s="36"/>
      <c r="C216" s="36"/>
      <c r="D216" s="36"/>
    </row>
    <row r="217" spans="1:4">
      <c r="A217" s="36"/>
      <c r="B217" s="36"/>
      <c r="C217" s="36"/>
      <c r="D217" s="36"/>
    </row>
    <row r="218" spans="1:4">
      <c r="A218" s="36"/>
      <c r="B218" s="36"/>
      <c r="C218" s="36"/>
      <c r="D218" s="36"/>
    </row>
    <row r="219" spans="1:4">
      <c r="A219" s="36"/>
      <c r="B219" s="36"/>
      <c r="C219" s="36"/>
      <c r="D219" s="36"/>
    </row>
    <row r="220" spans="1:4">
      <c r="A220" s="36"/>
      <c r="B220" s="36"/>
      <c r="C220" s="36"/>
      <c r="D220" s="36"/>
    </row>
    <row r="221" spans="1:4">
      <c r="A221" s="36"/>
      <c r="B221" s="36"/>
      <c r="C221" s="36"/>
      <c r="D221" s="36"/>
    </row>
    <row r="222" spans="1:4">
      <c r="A222" s="36"/>
      <c r="B222" s="36"/>
      <c r="C222" s="36"/>
      <c r="D222" s="36"/>
    </row>
    <row r="223" spans="1:4">
      <c r="A223" s="36"/>
      <c r="B223" s="36"/>
      <c r="C223" s="36"/>
      <c r="D223" s="36"/>
    </row>
    <row r="224" spans="1:4">
      <c r="A224" s="36"/>
      <c r="B224" s="36"/>
      <c r="C224" s="36"/>
      <c r="D224" s="36"/>
    </row>
    <row r="225" spans="1:4">
      <c r="A225" s="36"/>
      <c r="B225" s="36"/>
      <c r="C225" s="36"/>
      <c r="D225" s="36"/>
    </row>
    <row r="226" spans="1:4">
      <c r="A226" s="36"/>
      <c r="B226" s="36"/>
      <c r="C226" s="36"/>
      <c r="D226" s="36"/>
    </row>
    <row r="227" spans="1:4">
      <c r="A227" s="36"/>
      <c r="B227" s="36"/>
      <c r="C227" s="36"/>
      <c r="D227" s="36"/>
    </row>
    <row r="228" spans="1:4">
      <c r="A228" s="36"/>
      <c r="B228" s="36"/>
      <c r="C228" s="36"/>
      <c r="D228" s="36"/>
    </row>
    <row r="229" spans="1:4">
      <c r="A229" s="36"/>
      <c r="B229" s="36"/>
      <c r="C229" s="36"/>
      <c r="D229" s="36"/>
    </row>
    <row r="230" spans="1:4">
      <c r="A230" s="36"/>
      <c r="B230" s="36"/>
      <c r="C230" s="36"/>
      <c r="D230" s="36"/>
    </row>
    <row r="231" spans="1:4">
      <c r="A231" s="36"/>
      <c r="B231" s="36"/>
      <c r="C231" s="36"/>
      <c r="D231" s="36"/>
    </row>
    <row r="232" spans="1:4">
      <c r="A232" s="36"/>
      <c r="B232" s="36"/>
      <c r="C232" s="36"/>
      <c r="D232" s="36"/>
    </row>
    <row r="233" spans="1:4">
      <c r="A233" s="36"/>
      <c r="B233" s="36"/>
      <c r="C233" s="36"/>
      <c r="D233" s="36"/>
    </row>
    <row r="234" spans="1:4">
      <c r="A234" s="36"/>
      <c r="B234" s="36"/>
      <c r="C234" s="36"/>
      <c r="D234" s="36"/>
    </row>
    <row r="235" spans="1:4">
      <c r="A235" s="36"/>
      <c r="B235" s="36"/>
      <c r="C235" s="36"/>
      <c r="D235" s="36"/>
    </row>
    <row r="236" spans="1:4">
      <c r="A236" s="36"/>
      <c r="B236" s="36"/>
      <c r="C236" s="36"/>
      <c r="D236" s="36"/>
    </row>
    <row r="237" spans="1:4">
      <c r="A237" s="36"/>
      <c r="B237" s="36"/>
      <c r="C237" s="36"/>
      <c r="D237" s="36"/>
    </row>
    <row r="238" spans="1:4">
      <c r="A238" s="36"/>
      <c r="B238" s="36"/>
      <c r="C238" s="36"/>
      <c r="D238" s="36"/>
    </row>
    <row r="239" spans="1:4">
      <c r="A239" s="36"/>
      <c r="B239" s="36"/>
      <c r="C239" s="36"/>
      <c r="D239" s="36"/>
    </row>
    <row r="240" spans="1:4">
      <c r="A240" s="36"/>
      <c r="B240" s="36"/>
      <c r="C240" s="36"/>
      <c r="D240" s="36"/>
    </row>
    <row r="241" spans="1:4">
      <c r="A241" s="36"/>
      <c r="B241" s="36"/>
      <c r="C241" s="36"/>
      <c r="D241" s="36"/>
    </row>
    <row r="242" spans="1:4">
      <c r="A242" s="36"/>
      <c r="B242" s="36"/>
      <c r="C242" s="36"/>
      <c r="D242" s="36"/>
    </row>
    <row r="243" spans="1:4">
      <c r="A243" s="36"/>
      <c r="B243" s="36"/>
      <c r="C243" s="36"/>
      <c r="D243" s="36"/>
    </row>
    <row r="244" spans="1:4">
      <c r="A244" s="36"/>
      <c r="B244" s="36"/>
      <c r="C244" s="36"/>
      <c r="D244" s="36"/>
    </row>
    <row r="245" spans="1:4">
      <c r="A245" s="36"/>
      <c r="B245" s="36"/>
      <c r="C245" s="36"/>
      <c r="D245" s="36"/>
    </row>
    <row r="246" spans="1:4">
      <c r="A246" s="36"/>
      <c r="B246" s="36"/>
      <c r="C246" s="36"/>
      <c r="D246" s="36"/>
    </row>
    <row r="247" spans="1:4">
      <c r="A247" s="36"/>
      <c r="B247" s="36"/>
      <c r="C247" s="36"/>
      <c r="D247" s="36"/>
    </row>
    <row r="248" spans="1:4">
      <c r="A248" s="36"/>
      <c r="B248" s="36"/>
      <c r="C248" s="36"/>
      <c r="D248" s="36"/>
    </row>
    <row r="249" spans="1:4">
      <c r="A249" s="36"/>
      <c r="B249" s="36"/>
      <c r="C249" s="36"/>
      <c r="D249" s="36"/>
    </row>
    <row r="250" spans="1:4">
      <c r="A250" s="36"/>
      <c r="B250" s="36"/>
      <c r="C250" s="36"/>
      <c r="D250" s="36"/>
    </row>
    <row r="251" spans="1:4">
      <c r="A251" s="36"/>
      <c r="B251" s="36"/>
      <c r="C251" s="36"/>
      <c r="D251" s="36"/>
    </row>
    <row r="252" spans="1:4">
      <c r="A252" s="36"/>
      <c r="B252" s="36"/>
      <c r="C252" s="36"/>
      <c r="D252" s="36"/>
    </row>
    <row r="253" spans="1:4">
      <c r="A253" s="36"/>
      <c r="B253" s="36"/>
      <c r="C253" s="36"/>
      <c r="D253" s="36"/>
    </row>
    <row r="254" spans="1:4">
      <c r="A254" s="36"/>
      <c r="B254" s="36"/>
      <c r="C254" s="36"/>
      <c r="D254" s="36"/>
    </row>
    <row r="255" spans="1:4">
      <c r="A255" s="36"/>
      <c r="B255" s="36"/>
      <c r="C255" s="36"/>
      <c r="D255" s="36"/>
    </row>
    <row r="256" spans="1:4">
      <c r="A256" s="36"/>
      <c r="B256" s="36"/>
      <c r="C256" s="36"/>
      <c r="D256" s="36"/>
    </row>
    <row r="257" spans="1:4">
      <c r="A257" s="36"/>
      <c r="B257" s="36"/>
      <c r="C257" s="36"/>
      <c r="D257" s="36"/>
    </row>
    <row r="258" spans="1:4">
      <c r="A258" s="36"/>
      <c r="B258" s="36"/>
      <c r="C258" s="36"/>
      <c r="D258" s="36"/>
    </row>
    <row r="259" spans="1:4">
      <c r="A259" s="36"/>
      <c r="B259" s="36"/>
      <c r="C259" s="36"/>
      <c r="D259" s="36"/>
    </row>
    <row r="260" spans="1:4">
      <c r="A260" s="36"/>
      <c r="B260" s="36"/>
      <c r="C260" s="36"/>
      <c r="D260" s="36"/>
    </row>
    <row r="261" spans="1:4">
      <c r="A261" s="36"/>
      <c r="B261" s="36"/>
      <c r="C261" s="36"/>
      <c r="D261" s="36"/>
    </row>
    <row r="262" spans="1:4">
      <c r="A262" s="36"/>
      <c r="B262" s="36"/>
      <c r="C262" s="36"/>
      <c r="D262" s="36"/>
    </row>
    <row r="263" spans="1:4">
      <c r="A263" s="36"/>
      <c r="B263" s="36"/>
      <c r="C263" s="36"/>
      <c r="D263" s="36"/>
    </row>
    <row r="264" spans="1:4">
      <c r="A264" s="36"/>
      <c r="B264" s="36"/>
      <c r="C264" s="36"/>
      <c r="D264" s="36"/>
    </row>
    <row r="265" spans="1:4">
      <c r="A265" s="36"/>
      <c r="B265" s="36"/>
      <c r="C265" s="36"/>
      <c r="D265" s="36"/>
    </row>
    <row r="266" spans="1:4">
      <c r="A266" s="36"/>
      <c r="B266" s="36"/>
      <c r="C266" s="36"/>
      <c r="D266" s="36"/>
    </row>
    <row r="267" spans="1:4">
      <c r="A267" s="36"/>
      <c r="B267" s="36"/>
      <c r="C267" s="36"/>
      <c r="D267" s="36"/>
    </row>
    <row r="268" spans="1:4">
      <c r="A268" s="36"/>
      <c r="B268" s="36"/>
      <c r="C268" s="36"/>
      <c r="D268" s="36"/>
    </row>
    <row r="269" spans="1:4">
      <c r="A269" s="36"/>
      <c r="B269" s="36"/>
      <c r="C269" s="36"/>
      <c r="D269" s="36"/>
    </row>
    <row r="270" spans="1:4">
      <c r="A270" s="36"/>
      <c r="B270" s="36"/>
      <c r="C270" s="36"/>
      <c r="D270" s="36"/>
    </row>
    <row r="271" spans="1:4">
      <c r="A271" s="36"/>
      <c r="B271" s="36"/>
      <c r="C271" s="36"/>
      <c r="D271" s="36"/>
    </row>
    <row r="272" spans="1:4">
      <c r="A272" s="36"/>
      <c r="B272" s="36"/>
      <c r="C272" s="36"/>
      <c r="D272" s="36"/>
    </row>
    <row r="273" spans="1:4">
      <c r="A273" s="36"/>
      <c r="B273" s="36"/>
      <c r="C273" s="36"/>
      <c r="D273" s="36"/>
    </row>
    <row r="274" spans="1:4">
      <c r="A274" s="36"/>
      <c r="B274" s="36"/>
      <c r="C274" s="36"/>
      <c r="D274" s="36"/>
    </row>
    <row r="275" spans="1:4">
      <c r="A275" s="36"/>
      <c r="B275" s="36"/>
      <c r="C275" s="36"/>
      <c r="D275" s="36"/>
    </row>
    <row r="276" spans="1:4">
      <c r="A276" s="36"/>
      <c r="B276" s="36"/>
      <c r="C276" s="36"/>
      <c r="D276" s="36"/>
    </row>
    <row r="277" spans="1:4">
      <c r="A277" s="36"/>
      <c r="B277" s="36"/>
      <c r="C277" s="36"/>
      <c r="D277" s="36"/>
    </row>
    <row r="278" spans="1:4">
      <c r="A278" s="36"/>
      <c r="B278" s="36"/>
      <c r="C278" s="36"/>
      <c r="D278" s="36"/>
    </row>
    <row r="279" spans="1:4">
      <c r="A279" s="36"/>
      <c r="B279" s="36"/>
      <c r="C279" s="36"/>
      <c r="D279" s="36"/>
    </row>
    <row r="280" spans="1:4">
      <c r="A280" s="36"/>
      <c r="B280" s="36"/>
      <c r="C280" s="36"/>
      <c r="D280" s="36"/>
    </row>
    <row r="281" spans="1:4">
      <c r="A281" s="36"/>
      <c r="B281" s="36"/>
      <c r="C281" s="36"/>
      <c r="D281" s="36"/>
    </row>
    <row r="282" spans="1:4">
      <c r="A282" s="36"/>
      <c r="B282" s="36"/>
      <c r="C282" s="36"/>
      <c r="D282" s="36"/>
    </row>
    <row r="283" spans="1:4">
      <c r="A283" s="36"/>
      <c r="B283" s="36"/>
      <c r="C283" s="36"/>
      <c r="D283" s="36"/>
    </row>
    <row r="284" spans="1:4">
      <c r="A284" s="36"/>
      <c r="B284" s="36"/>
      <c r="C284" s="36"/>
      <c r="D284" s="36"/>
    </row>
    <row r="285" spans="1:4">
      <c r="A285" s="36"/>
      <c r="B285" s="36"/>
      <c r="C285" s="36"/>
      <c r="D285" s="36"/>
    </row>
    <row r="286" spans="1:4">
      <c r="A286" s="36"/>
      <c r="B286" s="36"/>
      <c r="C286" s="36"/>
      <c r="D286" s="36"/>
    </row>
    <row r="287" spans="1:4">
      <c r="A287" s="36"/>
      <c r="B287" s="36"/>
      <c r="C287" s="36"/>
      <c r="D287" s="36"/>
    </row>
    <row r="288" spans="1:4">
      <c r="A288" s="36"/>
      <c r="B288" s="36"/>
      <c r="C288" s="36"/>
      <c r="D288" s="36"/>
    </row>
    <row r="289" spans="1:4">
      <c r="A289" s="36"/>
      <c r="B289" s="36"/>
      <c r="C289" s="36"/>
      <c r="D289" s="36"/>
    </row>
    <row r="290" spans="1:4">
      <c r="A290" s="36"/>
      <c r="B290" s="36"/>
      <c r="C290" s="36"/>
      <c r="D290" s="36"/>
    </row>
    <row r="291" spans="1:4">
      <c r="A291" s="36"/>
      <c r="B291" s="36"/>
      <c r="C291" s="36"/>
      <c r="D291" s="36"/>
    </row>
    <row r="292" spans="1:4">
      <c r="A292" s="36"/>
      <c r="B292" s="36"/>
      <c r="C292" s="36"/>
      <c r="D292" s="36"/>
    </row>
    <row r="293" spans="1:4">
      <c r="A293" s="36"/>
      <c r="B293" s="36"/>
      <c r="C293" s="36"/>
      <c r="D293" s="36"/>
    </row>
    <row r="294" spans="1:4">
      <c r="A294" s="36"/>
      <c r="B294" s="36"/>
      <c r="C294" s="36"/>
      <c r="D294" s="36"/>
    </row>
    <row r="295" spans="1:4">
      <c r="A295" s="36"/>
      <c r="B295" s="36"/>
      <c r="C295" s="36"/>
      <c r="D295" s="36"/>
    </row>
    <row r="296" spans="1:4">
      <c r="A296" s="36"/>
      <c r="B296" s="36"/>
      <c r="C296" s="36"/>
      <c r="D296" s="36"/>
    </row>
    <row r="297" spans="1:4">
      <c r="A297" s="36"/>
      <c r="B297" s="36"/>
      <c r="C297" s="36"/>
      <c r="D297" s="36"/>
    </row>
    <row r="298" spans="1:4">
      <c r="A298" s="36"/>
      <c r="B298" s="36"/>
      <c r="C298" s="36"/>
      <c r="D298" s="36"/>
    </row>
    <row r="299" spans="1:4">
      <c r="A299" s="36"/>
      <c r="B299" s="36"/>
      <c r="C299" s="36"/>
      <c r="D299" s="36"/>
    </row>
    <row r="300" spans="1:4">
      <c r="A300" s="36"/>
      <c r="B300" s="36"/>
      <c r="C300" s="36"/>
      <c r="D300" s="36"/>
    </row>
    <row r="301" spans="1:4">
      <c r="A301" s="36"/>
      <c r="B301" s="36"/>
      <c r="C301" s="36"/>
      <c r="D301" s="36"/>
    </row>
    <row r="302" spans="1:4">
      <c r="A302" s="36"/>
      <c r="B302" s="36"/>
      <c r="C302" s="36"/>
      <c r="D302" s="36"/>
    </row>
    <row r="303" spans="1:4">
      <c r="A303" s="36"/>
      <c r="B303" s="36"/>
      <c r="C303" s="36"/>
      <c r="D303" s="36"/>
    </row>
    <row r="304" spans="1:4">
      <c r="A304" s="36"/>
      <c r="B304" s="36"/>
      <c r="C304" s="36"/>
      <c r="D304" s="36"/>
    </row>
    <row r="305" spans="1:4">
      <c r="A305" s="36"/>
      <c r="B305" s="36"/>
      <c r="C305" s="36"/>
      <c r="D305" s="36"/>
    </row>
    <row r="306" spans="1:4">
      <c r="A306" s="36"/>
      <c r="B306" s="36"/>
      <c r="C306" s="36"/>
      <c r="D306" s="36"/>
    </row>
    <row r="307" spans="1:4">
      <c r="A307" s="36"/>
      <c r="B307" s="36"/>
      <c r="C307" s="36"/>
      <c r="D307" s="36"/>
    </row>
    <row r="308" spans="1:4">
      <c r="A308" s="36"/>
      <c r="B308" s="36"/>
      <c r="C308" s="36"/>
      <c r="D308" s="36"/>
    </row>
    <row r="309" spans="1:4">
      <c r="A309" s="36"/>
      <c r="B309" s="36"/>
      <c r="C309" s="36"/>
      <c r="D309" s="36"/>
    </row>
    <row r="310" spans="1:4">
      <c r="A310" s="36"/>
      <c r="B310" s="36"/>
      <c r="C310" s="36"/>
      <c r="D310" s="36"/>
    </row>
    <row r="311" spans="1:4">
      <c r="A311" s="36"/>
      <c r="B311" s="36"/>
      <c r="C311" s="36"/>
      <c r="D311" s="36"/>
    </row>
    <row r="312" spans="1:4">
      <c r="A312" s="36"/>
      <c r="B312" s="36"/>
      <c r="C312" s="36"/>
      <c r="D312" s="36"/>
    </row>
    <row r="313" spans="1:4">
      <c r="A313" s="36"/>
      <c r="B313" s="36"/>
      <c r="C313" s="36"/>
      <c r="D313" s="36"/>
    </row>
    <row r="314" spans="1:4">
      <c r="A314" s="36"/>
      <c r="B314" s="36"/>
      <c r="C314" s="36"/>
      <c r="D314" s="36"/>
    </row>
    <row r="315" spans="1:4">
      <c r="A315" s="36"/>
      <c r="B315" s="36"/>
      <c r="C315" s="36"/>
      <c r="D315" s="36"/>
    </row>
    <row r="316" spans="1:4">
      <c r="A316" s="36"/>
      <c r="B316" s="36"/>
      <c r="C316" s="36"/>
      <c r="D316" s="36"/>
    </row>
    <row r="317" spans="1:4">
      <c r="A317" s="36"/>
      <c r="B317" s="36"/>
      <c r="C317" s="36"/>
      <c r="D317" s="36"/>
    </row>
    <row r="318" spans="1:4">
      <c r="A318" s="36"/>
      <c r="B318" s="36"/>
      <c r="C318" s="36"/>
      <c r="D318" s="36"/>
    </row>
    <row r="319" spans="1:4">
      <c r="A319" s="36"/>
      <c r="B319" s="36"/>
      <c r="C319" s="36"/>
      <c r="D319" s="36"/>
    </row>
    <row r="320" spans="1:4">
      <c r="A320" s="36"/>
      <c r="B320" s="36"/>
      <c r="C320" s="36"/>
      <c r="D320" s="36"/>
    </row>
    <row r="321" spans="1:4">
      <c r="A321" s="36"/>
      <c r="B321" s="36"/>
      <c r="C321" s="36"/>
      <c r="D321" s="36"/>
    </row>
    <row r="322" spans="1:4">
      <c r="A322" s="36"/>
      <c r="B322" s="36"/>
      <c r="C322" s="36"/>
      <c r="D322" s="36"/>
    </row>
    <row r="323" spans="1:4">
      <c r="A323" s="36"/>
      <c r="B323" s="36"/>
      <c r="C323" s="36"/>
      <c r="D323" s="36"/>
    </row>
    <row r="324" spans="1:4">
      <c r="A324" s="36"/>
      <c r="B324" s="36"/>
      <c r="C324" s="36"/>
      <c r="D324" s="36"/>
    </row>
    <row r="325" spans="1:4">
      <c r="A325" s="36"/>
      <c r="B325" s="36"/>
      <c r="C325" s="36"/>
      <c r="D325" s="36"/>
    </row>
    <row r="326" spans="1:4">
      <c r="A326" s="36"/>
      <c r="B326" s="36"/>
      <c r="C326" s="36"/>
      <c r="D326" s="36"/>
    </row>
    <row r="327" spans="1:4">
      <c r="A327" s="36"/>
      <c r="B327" s="36"/>
      <c r="C327" s="36"/>
      <c r="D327" s="36"/>
    </row>
    <row r="328" spans="1:4">
      <c r="A328" s="36"/>
      <c r="B328" s="36"/>
      <c r="C328" s="36"/>
      <c r="D328" s="36"/>
    </row>
    <row r="329" spans="1:4">
      <c r="A329" s="36"/>
      <c r="B329" s="36"/>
      <c r="C329" s="36"/>
      <c r="D329" s="36"/>
    </row>
    <row r="330" spans="1:4">
      <c r="A330" s="36"/>
      <c r="B330" s="36"/>
      <c r="C330" s="36"/>
      <c r="D330" s="36"/>
    </row>
    <row r="331" spans="1:4">
      <c r="A331" s="36"/>
      <c r="B331" s="36"/>
      <c r="C331" s="36"/>
      <c r="D331" s="36"/>
    </row>
    <row r="332" spans="1:4">
      <c r="A332" s="36"/>
      <c r="B332" s="36"/>
      <c r="C332" s="36"/>
      <c r="D332" s="36"/>
    </row>
    <row r="333" spans="1:4">
      <c r="A333" s="36"/>
      <c r="B333" s="36"/>
      <c r="C333" s="36"/>
      <c r="D333" s="36"/>
    </row>
    <row r="334" spans="1:4">
      <c r="A334" s="36"/>
      <c r="B334" s="36"/>
      <c r="C334" s="36"/>
      <c r="D334" s="36"/>
    </row>
    <row r="335" spans="1:4">
      <c r="A335" s="36"/>
      <c r="B335" s="36"/>
      <c r="C335" s="36"/>
      <c r="D335" s="36"/>
    </row>
    <row r="336" spans="1:4">
      <c r="A336" s="36"/>
      <c r="B336" s="36"/>
      <c r="C336" s="36"/>
      <c r="D336" s="36"/>
    </row>
    <row r="337" spans="1:4">
      <c r="A337" s="36"/>
      <c r="B337" s="36"/>
      <c r="C337" s="36"/>
      <c r="D337" s="36"/>
    </row>
    <row r="338" spans="1:4">
      <c r="A338" s="36"/>
      <c r="B338" s="36"/>
      <c r="C338" s="36"/>
      <c r="D338" s="36"/>
    </row>
    <row r="339" spans="1:4">
      <c r="A339" s="36"/>
      <c r="B339" s="36"/>
      <c r="C339" s="36"/>
      <c r="D339" s="36"/>
    </row>
    <row r="340" spans="1:4">
      <c r="A340" s="36"/>
      <c r="B340" s="36"/>
      <c r="C340" s="36"/>
      <c r="D340" s="36"/>
    </row>
    <row r="341" spans="1:4">
      <c r="A341" s="36"/>
      <c r="B341" s="36"/>
      <c r="C341" s="36"/>
      <c r="D341" s="36"/>
    </row>
    <row r="342" spans="1:4">
      <c r="A342" s="36"/>
      <c r="B342" s="36"/>
      <c r="C342" s="36"/>
      <c r="D342" s="36"/>
    </row>
    <row r="343" spans="1:4">
      <c r="A343" s="36"/>
      <c r="B343" s="36"/>
      <c r="C343" s="36"/>
      <c r="D343" s="36"/>
    </row>
    <row r="344" spans="1:4">
      <c r="A344" s="36"/>
      <c r="B344" s="36"/>
      <c r="C344" s="36"/>
      <c r="D344" s="36"/>
    </row>
    <row r="345" spans="1:4">
      <c r="A345" s="36"/>
      <c r="B345" s="36"/>
      <c r="C345" s="36"/>
      <c r="D345" s="36"/>
    </row>
    <row r="346" spans="1:4">
      <c r="A346" s="36"/>
      <c r="B346" s="36"/>
      <c r="C346" s="36"/>
      <c r="D346" s="36"/>
    </row>
    <row r="347" spans="1:4">
      <c r="A347" s="36"/>
      <c r="B347" s="36"/>
      <c r="C347" s="36"/>
      <c r="D347" s="36"/>
    </row>
    <row r="348" spans="1:4">
      <c r="A348" s="36"/>
      <c r="B348" s="36"/>
      <c r="C348" s="36"/>
      <c r="D348" s="36"/>
    </row>
    <row r="349" spans="1:4">
      <c r="A349" s="36"/>
      <c r="B349" s="36"/>
      <c r="C349" s="36"/>
      <c r="D349" s="36"/>
    </row>
    <row r="350" spans="1:4">
      <c r="A350" s="36"/>
      <c r="B350" s="36"/>
      <c r="C350" s="36"/>
      <c r="D350" s="36"/>
    </row>
    <row r="351" spans="1:4">
      <c r="A351" s="36"/>
      <c r="B351" s="36"/>
      <c r="C351" s="36"/>
      <c r="D351" s="36"/>
    </row>
    <row r="352" spans="1:4">
      <c r="A352" s="36"/>
      <c r="B352" s="36"/>
      <c r="C352" s="36"/>
      <c r="D352" s="36"/>
    </row>
    <row r="353" spans="1:4">
      <c r="A353" s="36"/>
      <c r="B353" s="36"/>
      <c r="C353" s="36"/>
      <c r="D353" s="36"/>
    </row>
    <row r="354" spans="1:4">
      <c r="A354" s="36"/>
      <c r="B354" s="36"/>
      <c r="C354" s="36"/>
      <c r="D354" s="36"/>
    </row>
    <row r="355" spans="1:4">
      <c r="A355" s="36"/>
      <c r="B355" s="36"/>
      <c r="C355" s="36"/>
      <c r="D355" s="36"/>
    </row>
    <row r="356" spans="1:4">
      <c r="A356" s="36"/>
      <c r="B356" s="36"/>
      <c r="C356" s="36"/>
      <c r="D356" s="36"/>
    </row>
    <row r="357" spans="1:4">
      <c r="A357" s="36"/>
      <c r="B357" s="36"/>
      <c r="C357" s="36"/>
      <c r="D357" s="36"/>
    </row>
    <row r="358" spans="1:4">
      <c r="A358" s="36"/>
      <c r="B358" s="36"/>
      <c r="C358" s="36"/>
      <c r="D358" s="36"/>
    </row>
    <row r="359" spans="1:4">
      <c r="A359" s="36"/>
      <c r="B359" s="36"/>
      <c r="C359" s="36"/>
      <c r="D359" s="36"/>
    </row>
    <row r="360" spans="1:4">
      <c r="A360" s="36"/>
      <c r="B360" s="36"/>
      <c r="C360" s="36"/>
      <c r="D360" s="36"/>
    </row>
    <row r="361" spans="1:4">
      <c r="A361" s="36"/>
      <c r="B361" s="36"/>
      <c r="C361" s="36"/>
      <c r="D361" s="36"/>
    </row>
    <row r="362" spans="1:4">
      <c r="A362" s="36"/>
      <c r="B362" s="36"/>
      <c r="C362" s="36"/>
      <c r="D362" s="36"/>
    </row>
    <row r="363" spans="1:4">
      <c r="A363" s="36"/>
      <c r="B363" s="36"/>
      <c r="C363" s="36"/>
      <c r="D363" s="36"/>
    </row>
    <row r="364" spans="1:4">
      <c r="A364" s="36"/>
      <c r="B364" s="36"/>
      <c r="C364" s="36"/>
      <c r="D364" s="36"/>
    </row>
    <row r="365" spans="1:4">
      <c r="A365" s="36"/>
      <c r="B365" s="36"/>
      <c r="C365" s="36"/>
      <c r="D365" s="36"/>
    </row>
    <row r="366" spans="1:4">
      <c r="A366" s="36"/>
      <c r="B366" s="36"/>
      <c r="C366" s="36"/>
      <c r="D366" s="36"/>
    </row>
    <row r="367" spans="1:4">
      <c r="A367" s="36"/>
      <c r="B367" s="36"/>
      <c r="C367" s="36"/>
      <c r="D367" s="36"/>
    </row>
    <row r="368" spans="1:4">
      <c r="A368" s="36"/>
      <c r="B368" s="36"/>
      <c r="C368" s="36"/>
      <c r="D368" s="36"/>
    </row>
    <row r="369" spans="1:4">
      <c r="A369" s="36"/>
      <c r="B369" s="36"/>
      <c r="C369" s="36"/>
      <c r="D369" s="36"/>
    </row>
    <row r="370" spans="1:4">
      <c r="A370" s="36"/>
      <c r="B370" s="36"/>
      <c r="C370" s="36"/>
      <c r="D370" s="36"/>
    </row>
    <row r="371" spans="1:4">
      <c r="A371" s="36"/>
      <c r="B371" s="36"/>
      <c r="C371" s="36"/>
      <c r="D371" s="36"/>
    </row>
    <row r="372" spans="1:4">
      <c r="A372" s="36"/>
      <c r="B372" s="36"/>
      <c r="C372" s="36"/>
      <c r="D372" s="36"/>
    </row>
    <row r="373" spans="1:4">
      <c r="A373" s="36"/>
      <c r="B373" s="36"/>
      <c r="C373" s="36"/>
      <c r="D373" s="36"/>
    </row>
    <row r="374" spans="1:4">
      <c r="A374" s="36"/>
      <c r="B374" s="36"/>
      <c r="C374" s="36"/>
      <c r="D374" s="36"/>
    </row>
    <row r="375" spans="1:4">
      <c r="A375" s="36"/>
      <c r="B375" s="36"/>
      <c r="C375" s="36"/>
      <c r="D375" s="36"/>
    </row>
    <row r="376" spans="1:4">
      <c r="A376" s="36"/>
      <c r="B376" s="36"/>
      <c r="C376" s="36"/>
      <c r="D376" s="36"/>
    </row>
    <row r="377" spans="1:4">
      <c r="A377" s="36"/>
      <c r="B377" s="36"/>
      <c r="C377" s="36"/>
      <c r="D377" s="36"/>
    </row>
    <row r="378" spans="1:4">
      <c r="A378" s="36"/>
      <c r="B378" s="36"/>
      <c r="C378" s="36"/>
      <c r="D378" s="36"/>
    </row>
    <row r="379" spans="1:4">
      <c r="A379" s="36"/>
      <c r="B379" s="36"/>
      <c r="C379" s="36"/>
      <c r="D379" s="36"/>
    </row>
    <row r="380" spans="1:4">
      <c r="A380" s="36"/>
      <c r="B380" s="36"/>
      <c r="C380" s="36"/>
      <c r="D380" s="36"/>
    </row>
    <row r="381" spans="1:4">
      <c r="A381" s="36"/>
      <c r="B381" s="36"/>
      <c r="C381" s="36"/>
      <c r="D381" s="36"/>
    </row>
    <row r="382" spans="1:4">
      <c r="A382" s="36"/>
      <c r="B382" s="36"/>
      <c r="C382" s="36"/>
      <c r="D382" s="36"/>
    </row>
    <row r="383" spans="1:4">
      <c r="A383" s="36"/>
      <c r="B383" s="36"/>
      <c r="C383" s="36"/>
      <c r="D383" s="36"/>
    </row>
    <row r="384" spans="1:4">
      <c r="A384" s="36"/>
      <c r="B384" s="36"/>
      <c r="C384" s="36"/>
      <c r="D384" s="36"/>
    </row>
    <row r="385" spans="1:4">
      <c r="A385" s="36"/>
      <c r="B385" s="36"/>
      <c r="C385" s="36"/>
      <c r="D385" s="36"/>
    </row>
    <row r="386" spans="1:4">
      <c r="A386" s="36"/>
      <c r="B386" s="36"/>
      <c r="C386" s="36"/>
      <c r="D386" s="36"/>
    </row>
    <row r="387" spans="1:4">
      <c r="A387" s="36"/>
      <c r="B387" s="36"/>
      <c r="C387" s="36"/>
      <c r="D387" s="36"/>
    </row>
    <row r="388" spans="1:4">
      <c r="A388" s="36"/>
      <c r="B388" s="36"/>
      <c r="C388" s="36"/>
      <c r="D388" s="36"/>
    </row>
    <row r="389" spans="1:4">
      <c r="A389" s="36"/>
      <c r="B389" s="36"/>
      <c r="C389" s="36"/>
      <c r="D389" s="36"/>
    </row>
    <row r="390" spans="1:4">
      <c r="A390" s="36"/>
      <c r="B390" s="36"/>
      <c r="C390" s="36"/>
      <c r="D390" s="36"/>
    </row>
    <row r="391" spans="1:4">
      <c r="A391" s="36"/>
      <c r="B391" s="36"/>
      <c r="C391" s="36"/>
      <c r="D391" s="36"/>
    </row>
    <row r="392" spans="1:4">
      <c r="A392" s="36"/>
      <c r="B392" s="36"/>
      <c r="C392" s="36"/>
      <c r="D392" s="36"/>
    </row>
    <row r="393" spans="1:4">
      <c r="A393" s="36"/>
      <c r="B393" s="36"/>
      <c r="C393" s="36"/>
      <c r="D393" s="36"/>
    </row>
    <row r="394" spans="1:4">
      <c r="A394" s="36"/>
      <c r="B394" s="36"/>
      <c r="C394" s="36"/>
      <c r="D394" s="36"/>
    </row>
    <row r="395" spans="1:4">
      <c r="A395" s="36"/>
      <c r="B395" s="36"/>
      <c r="C395" s="36"/>
      <c r="D395" s="36"/>
    </row>
    <row r="396" spans="1:4">
      <c r="A396" s="36"/>
      <c r="B396" s="36"/>
      <c r="C396" s="36"/>
      <c r="D396" s="36"/>
    </row>
    <row r="397" spans="1:4">
      <c r="A397" s="36"/>
      <c r="B397" s="36"/>
      <c r="C397" s="36"/>
      <c r="D397" s="36"/>
    </row>
    <row r="398" spans="1:4">
      <c r="A398" s="36"/>
      <c r="B398" s="36"/>
      <c r="C398" s="36"/>
      <c r="D398" s="36"/>
    </row>
    <row r="399" spans="1:4">
      <c r="A399" s="36"/>
      <c r="B399" s="36"/>
      <c r="C399" s="36"/>
      <c r="D399" s="36"/>
    </row>
    <row r="400" spans="1:4">
      <c r="A400" s="36"/>
      <c r="B400" s="36"/>
      <c r="C400" s="36"/>
      <c r="D400" s="36"/>
    </row>
    <row r="401" spans="1:4">
      <c r="A401" s="36"/>
      <c r="B401" s="36"/>
      <c r="C401" s="36"/>
      <c r="D401" s="36"/>
    </row>
    <row r="402" spans="1:4">
      <c r="A402" s="36"/>
      <c r="B402" s="36"/>
      <c r="C402" s="36"/>
      <c r="D402" s="36"/>
    </row>
    <row r="403" spans="1:4">
      <c r="A403" s="36"/>
      <c r="B403" s="36"/>
      <c r="C403" s="36"/>
      <c r="D403" s="36"/>
    </row>
    <row r="404" spans="1:4">
      <c r="A404" s="36"/>
      <c r="B404" s="36"/>
      <c r="C404" s="36"/>
      <c r="D404" s="36"/>
    </row>
    <row r="405" spans="1:4">
      <c r="A405" s="36"/>
      <c r="B405" s="36"/>
      <c r="C405" s="36"/>
      <c r="D405" s="36"/>
    </row>
    <row r="406" spans="1:4">
      <c r="A406" s="36"/>
      <c r="B406" s="36"/>
      <c r="C406" s="36"/>
      <c r="D406" s="36"/>
    </row>
    <row r="407" spans="1:4">
      <c r="A407" s="36"/>
      <c r="B407" s="36"/>
      <c r="C407" s="36"/>
      <c r="D407" s="36"/>
    </row>
  </sheetData>
  <mergeCells count="2">
    <mergeCell ref="A34:C34"/>
    <mergeCell ref="B3:C3"/>
  </mergeCells>
  <pageMargins left="0.7" right="0.7" top="0.75" bottom="0.75" header="0.3" footer="0.3"/>
  <pageSetup scale="81" orientation="portrait" r:id="rId1"/>
  <headerFooter>
    <oddHeader xml:space="preserve">&amp;C&amp;"-,Bold"&amp;20Small High Funding Factors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zoomScaleNormal="10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E7" sqref="E7"/>
    </sheetView>
  </sheetViews>
  <sheetFormatPr defaultRowHeight="15"/>
  <cols>
    <col min="1" max="1" width="6.7109375" hidden="1" customWidth="1"/>
    <col min="2" max="2" width="1.42578125" customWidth="1"/>
    <col min="3" max="3" width="32.7109375" style="213" bestFit="1" customWidth="1"/>
    <col min="4" max="4" width="3.7109375" style="213" customWidth="1"/>
    <col min="5" max="9" width="9.7109375" style="213" customWidth="1"/>
    <col min="10" max="10" width="3.7109375" style="213" customWidth="1"/>
    <col min="11" max="15" width="9.7109375" style="188" customWidth="1"/>
  </cols>
  <sheetData>
    <row r="1" spans="1:15" s="172" customFormat="1" ht="15.75">
      <c r="C1" s="171" t="s">
        <v>235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s="172" customFormat="1" ht="15.75">
      <c r="C2" s="173" t="s">
        <v>202</v>
      </c>
      <c r="D2" s="173"/>
      <c r="E2" s="173"/>
      <c r="F2" s="173"/>
      <c r="G2" s="173"/>
      <c r="H2" s="173"/>
      <c r="I2" s="173"/>
      <c r="J2" s="173"/>
      <c r="N2" s="174"/>
      <c r="O2" s="175" t="s">
        <v>236</v>
      </c>
    </row>
    <row r="3" spans="1:15" s="172" customFormat="1" ht="12.75">
      <c r="C3" s="176"/>
      <c r="D3" s="176"/>
      <c r="E3" s="176"/>
      <c r="F3" s="176"/>
      <c r="G3" s="176"/>
      <c r="H3" s="176"/>
      <c r="I3" s="176"/>
      <c r="J3" s="176"/>
      <c r="O3" s="175" t="s">
        <v>237</v>
      </c>
    </row>
    <row r="4" spans="1:15" s="172" customFormat="1" ht="5.0999999999999996" customHeight="1"/>
    <row r="5" spans="1:15" s="172" customFormat="1" ht="15.75" customHeight="1">
      <c r="E5" s="210" t="s">
        <v>203</v>
      </c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5" s="178" customFormat="1" ht="14.25">
      <c r="C6" s="177" t="s">
        <v>204</v>
      </c>
      <c r="E6" s="179" t="s">
        <v>205</v>
      </c>
      <c r="F6" s="180"/>
      <c r="G6" s="181"/>
      <c r="H6" s="180"/>
      <c r="I6" s="180"/>
      <c r="K6" s="179" t="s">
        <v>206</v>
      </c>
      <c r="L6" s="180"/>
      <c r="M6" s="181"/>
      <c r="N6" s="180"/>
      <c r="O6" s="180"/>
    </row>
    <row r="7" spans="1:15" s="178" customFormat="1" ht="18" customHeight="1">
      <c r="C7" s="182" t="s">
        <v>207</v>
      </c>
      <c r="D7" s="183"/>
      <c r="E7" s="184" t="s">
        <v>208</v>
      </c>
      <c r="F7" s="184" t="s">
        <v>209</v>
      </c>
      <c r="G7" s="184" t="s">
        <v>210</v>
      </c>
      <c r="H7" s="184" t="s">
        <v>211</v>
      </c>
      <c r="I7" s="184" t="s">
        <v>212</v>
      </c>
      <c r="J7" s="183"/>
      <c r="K7" s="184" t="s">
        <v>208</v>
      </c>
      <c r="L7" s="184" t="s">
        <v>209</v>
      </c>
      <c r="M7" s="184" t="s">
        <v>210</v>
      </c>
      <c r="N7" s="184" t="s">
        <v>211</v>
      </c>
      <c r="O7" s="184" t="s">
        <v>212</v>
      </c>
    </row>
    <row r="8" spans="1:15" s="178" customFormat="1" ht="5.0999999999999996" customHeight="1">
      <c r="C8" s="183"/>
      <c r="D8" s="183"/>
      <c r="E8" s="183"/>
      <c r="F8" s="183"/>
      <c r="G8" s="183"/>
      <c r="H8" s="183"/>
      <c r="I8" s="183"/>
      <c r="J8" s="183"/>
      <c r="K8" s="185"/>
      <c r="L8" s="185"/>
      <c r="M8" s="185"/>
      <c r="N8" s="185"/>
      <c r="O8" s="185"/>
    </row>
    <row r="9" spans="1:15" ht="12.75" customHeight="1">
      <c r="A9" s="211" t="s">
        <v>238</v>
      </c>
      <c r="B9" s="211"/>
      <c r="C9" s="211" t="s">
        <v>239</v>
      </c>
      <c r="D9" s="211"/>
      <c r="E9" s="212">
        <v>1</v>
      </c>
      <c r="F9" s="212">
        <v>1</v>
      </c>
      <c r="G9" s="212">
        <v>1</v>
      </c>
      <c r="H9" s="212">
        <v>1</v>
      </c>
      <c r="I9" s="212">
        <v>1</v>
      </c>
      <c r="J9" s="211"/>
      <c r="K9" s="186">
        <v>1</v>
      </c>
      <c r="L9" s="186">
        <v>1</v>
      </c>
      <c r="M9" s="186">
        <v>1</v>
      </c>
      <c r="N9" s="186">
        <v>1</v>
      </c>
      <c r="O9" s="186">
        <v>1</v>
      </c>
    </row>
    <row r="10" spans="1:15" ht="12.75" customHeight="1">
      <c r="A10" s="211" t="s">
        <v>240</v>
      </c>
      <c r="C10" s="211" t="s">
        <v>241</v>
      </c>
      <c r="D10" s="211"/>
      <c r="E10" s="212">
        <v>1</v>
      </c>
      <c r="F10" s="212">
        <v>1</v>
      </c>
      <c r="G10" s="212">
        <v>1</v>
      </c>
      <c r="H10" s="212">
        <v>1</v>
      </c>
      <c r="I10" s="212">
        <v>1</v>
      </c>
      <c r="J10" s="211"/>
      <c r="K10" s="186">
        <v>1</v>
      </c>
      <c r="L10" s="186">
        <v>1</v>
      </c>
      <c r="M10" s="186">
        <v>1</v>
      </c>
      <c r="N10" s="186">
        <v>1</v>
      </c>
      <c r="O10" s="186">
        <v>1</v>
      </c>
    </row>
    <row r="11" spans="1:15" ht="12.75" customHeight="1">
      <c r="A11" s="211" t="s">
        <v>242</v>
      </c>
      <c r="C11" s="211" t="s">
        <v>243</v>
      </c>
      <c r="D11" s="211"/>
      <c r="E11" s="212">
        <v>1</v>
      </c>
      <c r="F11" s="212">
        <v>1</v>
      </c>
      <c r="G11" s="212">
        <v>1</v>
      </c>
      <c r="H11" s="212">
        <v>1</v>
      </c>
      <c r="I11" s="212">
        <v>1</v>
      </c>
      <c r="J11" s="211"/>
      <c r="K11" s="186">
        <v>1</v>
      </c>
      <c r="L11" s="186">
        <v>1</v>
      </c>
      <c r="M11" s="186">
        <v>1</v>
      </c>
      <c r="N11" s="186">
        <v>1</v>
      </c>
      <c r="O11" s="186">
        <v>1</v>
      </c>
    </row>
    <row r="12" spans="1:15" ht="12.75" customHeight="1">
      <c r="A12" s="211" t="s">
        <v>244</v>
      </c>
      <c r="C12" s="211" t="s">
        <v>245</v>
      </c>
      <c r="D12" s="211"/>
      <c r="E12" s="212">
        <v>1</v>
      </c>
      <c r="F12" s="212">
        <v>1</v>
      </c>
      <c r="G12" s="212">
        <v>1</v>
      </c>
      <c r="H12" s="212">
        <v>1</v>
      </c>
      <c r="I12" s="212">
        <v>1</v>
      </c>
      <c r="J12" s="211"/>
      <c r="K12" s="186">
        <v>1</v>
      </c>
      <c r="L12" s="186">
        <v>1</v>
      </c>
      <c r="M12" s="186">
        <v>1</v>
      </c>
      <c r="N12" s="186">
        <v>1</v>
      </c>
      <c r="O12" s="186">
        <v>1</v>
      </c>
    </row>
    <row r="13" spans="1:15" ht="12.75" customHeight="1">
      <c r="A13" s="211" t="s">
        <v>246</v>
      </c>
      <c r="C13" s="211" t="s">
        <v>247</v>
      </c>
      <c r="D13" s="211"/>
      <c r="E13" s="186">
        <v>1</v>
      </c>
      <c r="F13" s="187">
        <v>1.04</v>
      </c>
      <c r="G13" s="187">
        <v>1.04</v>
      </c>
      <c r="H13" s="187">
        <v>1.04</v>
      </c>
      <c r="I13" s="187">
        <v>1.04</v>
      </c>
      <c r="J13" s="211"/>
      <c r="K13" s="186">
        <v>1</v>
      </c>
      <c r="L13" s="186">
        <v>1</v>
      </c>
      <c r="M13" s="186">
        <v>1</v>
      </c>
      <c r="N13" s="186">
        <v>1</v>
      </c>
      <c r="O13" s="186">
        <v>1</v>
      </c>
    </row>
    <row r="14" spans="1:15" ht="12.75" customHeight="1">
      <c r="A14" s="211" t="s">
        <v>248</v>
      </c>
      <c r="C14" s="211" t="s">
        <v>249</v>
      </c>
      <c r="D14" s="211"/>
      <c r="E14" s="212">
        <v>1</v>
      </c>
      <c r="F14" s="212">
        <v>1</v>
      </c>
      <c r="G14" s="212">
        <v>1</v>
      </c>
      <c r="H14" s="212">
        <v>1</v>
      </c>
      <c r="I14" s="212">
        <v>1</v>
      </c>
      <c r="J14" s="211"/>
      <c r="K14" s="186">
        <v>1</v>
      </c>
      <c r="L14" s="186">
        <v>1</v>
      </c>
      <c r="M14" s="186">
        <v>1</v>
      </c>
      <c r="N14" s="186">
        <v>1</v>
      </c>
      <c r="O14" s="186">
        <v>1</v>
      </c>
    </row>
    <row r="15" spans="1:15" ht="12.75" customHeight="1">
      <c r="A15" s="211" t="s">
        <v>250</v>
      </c>
      <c r="C15" s="211" t="s">
        <v>251</v>
      </c>
      <c r="D15" s="211"/>
      <c r="E15" s="212">
        <v>1</v>
      </c>
      <c r="F15" s="212">
        <v>1</v>
      </c>
      <c r="G15" s="212">
        <v>1</v>
      </c>
      <c r="H15" s="212">
        <v>1</v>
      </c>
      <c r="I15" s="212">
        <v>1</v>
      </c>
      <c r="J15" s="211"/>
      <c r="K15" s="186">
        <v>1</v>
      </c>
      <c r="L15" s="186">
        <v>1</v>
      </c>
      <c r="M15" s="186">
        <v>1</v>
      </c>
      <c r="N15" s="186">
        <v>1</v>
      </c>
      <c r="O15" s="186">
        <v>1</v>
      </c>
    </row>
    <row r="16" spans="1:15" ht="12.75" customHeight="1">
      <c r="A16" s="211" t="s">
        <v>252</v>
      </c>
      <c r="C16" s="211" t="s">
        <v>253</v>
      </c>
      <c r="D16" s="211"/>
      <c r="E16" s="212">
        <v>1</v>
      </c>
      <c r="F16" s="212">
        <v>1</v>
      </c>
      <c r="G16" s="212">
        <v>1</v>
      </c>
      <c r="H16" s="212">
        <v>1</v>
      </c>
      <c r="I16" s="212">
        <v>1</v>
      </c>
      <c r="J16" s="211"/>
      <c r="K16" s="186">
        <v>1</v>
      </c>
      <c r="L16" s="186">
        <v>1</v>
      </c>
      <c r="M16" s="186">
        <v>1</v>
      </c>
      <c r="N16" s="186">
        <v>1</v>
      </c>
      <c r="O16" s="186">
        <v>1</v>
      </c>
    </row>
    <row r="17" spans="1:15" ht="12.75" customHeight="1">
      <c r="A17" s="211" t="s">
        <v>254</v>
      </c>
      <c r="C17" s="211" t="s">
        <v>255</v>
      </c>
      <c r="D17" s="211"/>
      <c r="E17" s="212">
        <v>1</v>
      </c>
      <c r="F17" s="212">
        <v>1</v>
      </c>
      <c r="G17" s="212">
        <v>1</v>
      </c>
      <c r="H17" s="212">
        <v>1</v>
      </c>
      <c r="I17" s="212">
        <v>1</v>
      </c>
      <c r="J17" s="211"/>
      <c r="K17" s="186">
        <v>1</v>
      </c>
      <c r="L17" s="186">
        <v>1</v>
      </c>
      <c r="M17" s="186">
        <v>1</v>
      </c>
      <c r="N17" s="186">
        <v>1</v>
      </c>
      <c r="O17" s="186">
        <v>1</v>
      </c>
    </row>
    <row r="18" spans="1:15" ht="12.75" customHeight="1">
      <c r="A18" s="211" t="s">
        <v>256</v>
      </c>
      <c r="C18" s="211" t="s">
        <v>257</v>
      </c>
      <c r="D18" s="211"/>
      <c r="E18" s="212">
        <v>1</v>
      </c>
      <c r="F18" s="212">
        <v>1</v>
      </c>
      <c r="G18" s="212">
        <v>1</v>
      </c>
      <c r="H18" s="212">
        <v>1</v>
      </c>
      <c r="I18" s="212">
        <v>1</v>
      </c>
      <c r="J18" s="211"/>
      <c r="K18" s="186">
        <v>1</v>
      </c>
      <c r="L18" s="186">
        <v>1</v>
      </c>
      <c r="M18" s="186">
        <v>1</v>
      </c>
      <c r="N18" s="186">
        <v>1</v>
      </c>
      <c r="O18" s="186">
        <v>1</v>
      </c>
    </row>
    <row r="19" spans="1:15" ht="12.75" customHeight="1">
      <c r="A19" s="211" t="s">
        <v>258</v>
      </c>
      <c r="C19" s="211" t="s">
        <v>259</v>
      </c>
      <c r="D19" s="211"/>
      <c r="E19" s="212">
        <v>1</v>
      </c>
      <c r="F19" s="212">
        <v>1</v>
      </c>
      <c r="G19" s="212">
        <v>1</v>
      </c>
      <c r="H19" s="212">
        <v>1</v>
      </c>
      <c r="I19" s="212">
        <v>1</v>
      </c>
      <c r="J19" s="211"/>
      <c r="K19" s="186">
        <v>1</v>
      </c>
      <c r="L19" s="186">
        <v>1</v>
      </c>
      <c r="M19" s="186">
        <v>1</v>
      </c>
      <c r="N19" s="186">
        <v>1</v>
      </c>
      <c r="O19" s="186">
        <v>1</v>
      </c>
    </row>
    <row r="20" spans="1:15" ht="12.75" customHeight="1">
      <c r="A20" s="211" t="s">
        <v>260</v>
      </c>
      <c r="C20" s="211" t="s">
        <v>261</v>
      </c>
      <c r="D20" s="211"/>
      <c r="E20" s="212">
        <v>1</v>
      </c>
      <c r="F20" s="212">
        <v>1</v>
      </c>
      <c r="G20" s="212">
        <v>1</v>
      </c>
      <c r="H20" s="212">
        <v>1</v>
      </c>
      <c r="I20" s="212">
        <v>1</v>
      </c>
      <c r="J20" s="211"/>
      <c r="K20" s="186">
        <v>1</v>
      </c>
      <c r="L20" s="186">
        <v>1</v>
      </c>
      <c r="M20" s="186">
        <v>1</v>
      </c>
      <c r="N20" s="186">
        <v>1</v>
      </c>
      <c r="O20" s="186">
        <v>1</v>
      </c>
    </row>
    <row r="21" spans="1:15" ht="12.75" customHeight="1">
      <c r="A21" s="211" t="s">
        <v>262</v>
      </c>
      <c r="C21" s="211" t="s">
        <v>263</v>
      </c>
      <c r="D21" s="211"/>
      <c r="E21" s="212">
        <v>1.06</v>
      </c>
      <c r="F21" s="212">
        <v>1.06</v>
      </c>
      <c r="G21" s="212">
        <v>1.05</v>
      </c>
      <c r="H21" s="212">
        <v>1.04</v>
      </c>
      <c r="I21" s="212">
        <v>1.03</v>
      </c>
      <c r="J21" s="211"/>
      <c r="K21" s="186">
        <v>1.06</v>
      </c>
      <c r="L21" s="186">
        <v>1.06</v>
      </c>
      <c r="M21" s="186">
        <v>1.05</v>
      </c>
      <c r="N21" s="186">
        <v>1.04</v>
      </c>
      <c r="O21" s="186">
        <v>1.03</v>
      </c>
    </row>
    <row r="22" spans="1:15" ht="12.75" customHeight="1">
      <c r="A22" s="211" t="s">
        <v>264</v>
      </c>
      <c r="C22" s="211" t="s">
        <v>265</v>
      </c>
      <c r="D22" s="211"/>
      <c r="E22" s="212">
        <v>1</v>
      </c>
      <c r="F22" s="212">
        <v>1</v>
      </c>
      <c r="G22" s="212">
        <v>1</v>
      </c>
      <c r="H22" s="212">
        <v>1</v>
      </c>
      <c r="I22" s="212">
        <v>1</v>
      </c>
      <c r="J22" s="211"/>
      <c r="K22" s="186">
        <v>1</v>
      </c>
      <c r="L22" s="186">
        <v>1</v>
      </c>
      <c r="M22" s="186">
        <v>1</v>
      </c>
      <c r="N22" s="186">
        <v>1</v>
      </c>
      <c r="O22" s="186">
        <v>1</v>
      </c>
    </row>
    <row r="23" spans="1:15" ht="12.75" customHeight="1">
      <c r="A23" s="211" t="s">
        <v>266</v>
      </c>
      <c r="C23" s="211" t="s">
        <v>267</v>
      </c>
      <c r="D23" s="211"/>
      <c r="E23" s="212">
        <v>1.06</v>
      </c>
      <c r="F23" s="212">
        <v>1.06</v>
      </c>
      <c r="G23" s="212">
        <v>1.05</v>
      </c>
      <c r="H23" s="212">
        <v>1.04</v>
      </c>
      <c r="I23" s="212">
        <v>1.03</v>
      </c>
      <c r="J23" s="211"/>
      <c r="K23" s="186">
        <v>1.06</v>
      </c>
      <c r="L23" s="186">
        <v>1.06</v>
      </c>
      <c r="M23" s="186">
        <v>1.05</v>
      </c>
      <c r="N23" s="186">
        <v>1.04</v>
      </c>
      <c r="O23" s="186">
        <v>1.03</v>
      </c>
    </row>
    <row r="24" spans="1:15" ht="12.75" customHeight="1">
      <c r="A24" s="211" t="s">
        <v>268</v>
      </c>
      <c r="C24" s="211" t="s">
        <v>269</v>
      </c>
      <c r="D24" s="211"/>
      <c r="E24" s="186">
        <v>1</v>
      </c>
      <c r="F24" s="187">
        <v>1.04</v>
      </c>
      <c r="G24" s="187">
        <v>1.04</v>
      </c>
      <c r="H24" s="187">
        <v>1.04</v>
      </c>
      <c r="I24" s="187">
        <v>1.04</v>
      </c>
      <c r="J24" s="211"/>
      <c r="K24" s="186">
        <v>1</v>
      </c>
      <c r="L24" s="186">
        <v>1</v>
      </c>
      <c r="M24" s="186">
        <v>1</v>
      </c>
      <c r="N24" s="186">
        <v>1</v>
      </c>
      <c r="O24" s="186">
        <v>1</v>
      </c>
    </row>
    <row r="25" spans="1:15" ht="12.75" customHeight="1">
      <c r="A25" s="211" t="s">
        <v>270</v>
      </c>
      <c r="C25" s="211" t="s">
        <v>271</v>
      </c>
      <c r="D25" s="211"/>
      <c r="E25" s="212">
        <v>1</v>
      </c>
      <c r="F25" s="212">
        <v>1</v>
      </c>
      <c r="G25" s="212">
        <v>1</v>
      </c>
      <c r="H25" s="212">
        <v>1</v>
      </c>
      <c r="I25" s="212">
        <v>1</v>
      </c>
      <c r="J25" s="211"/>
      <c r="K25" s="186">
        <v>1</v>
      </c>
      <c r="L25" s="186">
        <v>1</v>
      </c>
      <c r="M25" s="186">
        <v>1</v>
      </c>
      <c r="N25" s="186">
        <v>1</v>
      </c>
      <c r="O25" s="186">
        <v>1</v>
      </c>
    </row>
    <row r="26" spans="1:15" ht="12.75" customHeight="1">
      <c r="A26" s="211" t="s">
        <v>272</v>
      </c>
      <c r="C26" s="211" t="s">
        <v>273</v>
      </c>
      <c r="D26" s="211"/>
      <c r="E26" s="186">
        <v>1</v>
      </c>
      <c r="F26" s="187">
        <v>1.04</v>
      </c>
      <c r="G26" s="187">
        <v>1.04</v>
      </c>
      <c r="H26" s="187">
        <v>1.04</v>
      </c>
      <c r="I26" s="187">
        <v>1.04</v>
      </c>
      <c r="J26" s="211"/>
      <c r="K26" s="186">
        <v>1</v>
      </c>
      <c r="L26" s="186">
        <v>1</v>
      </c>
      <c r="M26" s="186">
        <v>1</v>
      </c>
      <c r="N26" s="186">
        <v>1</v>
      </c>
      <c r="O26" s="186">
        <v>1</v>
      </c>
    </row>
    <row r="27" spans="1:15" ht="12.75" customHeight="1">
      <c r="A27" s="211" t="s">
        <v>274</v>
      </c>
      <c r="C27" s="211" t="s">
        <v>275</v>
      </c>
      <c r="D27" s="211"/>
      <c r="E27" s="212">
        <v>1</v>
      </c>
      <c r="F27" s="212">
        <v>1</v>
      </c>
      <c r="G27" s="212">
        <v>1</v>
      </c>
      <c r="H27" s="212">
        <v>1</v>
      </c>
      <c r="I27" s="212">
        <v>1</v>
      </c>
      <c r="J27" s="211"/>
      <c r="K27" s="186">
        <v>1</v>
      </c>
      <c r="L27" s="186">
        <v>1</v>
      </c>
      <c r="M27" s="186">
        <v>1</v>
      </c>
      <c r="N27" s="186">
        <v>1</v>
      </c>
      <c r="O27" s="186">
        <v>1</v>
      </c>
    </row>
    <row r="28" spans="1:15" ht="12.75" customHeight="1">
      <c r="A28" s="211" t="s">
        <v>276</v>
      </c>
      <c r="C28" s="211" t="s">
        <v>277</v>
      </c>
      <c r="D28" s="211"/>
      <c r="E28" s="212">
        <v>1.06</v>
      </c>
      <c r="F28" s="212">
        <v>1.06</v>
      </c>
      <c r="G28" s="212">
        <v>1.05</v>
      </c>
      <c r="H28" s="212">
        <v>1.04</v>
      </c>
      <c r="I28" s="212">
        <v>1.03</v>
      </c>
      <c r="J28" s="211"/>
      <c r="K28" s="186">
        <v>1.06</v>
      </c>
      <c r="L28" s="186">
        <v>1.06</v>
      </c>
      <c r="M28" s="186">
        <v>1.05</v>
      </c>
      <c r="N28" s="186">
        <v>1.04</v>
      </c>
      <c r="O28" s="186">
        <v>1.03</v>
      </c>
    </row>
    <row r="29" spans="1:15" ht="12.75" customHeight="1">
      <c r="A29" s="211" t="s">
        <v>278</v>
      </c>
      <c r="C29" s="211" t="s">
        <v>279</v>
      </c>
      <c r="D29" s="211"/>
      <c r="E29" s="212">
        <v>1.06</v>
      </c>
      <c r="F29" s="212">
        <v>1.06</v>
      </c>
      <c r="G29" s="212">
        <v>1.05</v>
      </c>
      <c r="H29" s="212">
        <v>1.04</v>
      </c>
      <c r="I29" s="212">
        <v>1.03</v>
      </c>
      <c r="J29" s="211"/>
      <c r="K29" s="186">
        <v>1.06</v>
      </c>
      <c r="L29" s="186">
        <v>1.06</v>
      </c>
      <c r="M29" s="186">
        <v>1.05</v>
      </c>
      <c r="N29" s="186">
        <v>1.04</v>
      </c>
      <c r="O29" s="186">
        <v>1.03</v>
      </c>
    </row>
    <row r="30" spans="1:15" ht="12.75" customHeight="1">
      <c r="A30" s="211" t="s">
        <v>280</v>
      </c>
      <c r="C30" s="211" t="s">
        <v>281</v>
      </c>
      <c r="D30" s="211"/>
      <c r="E30" s="212">
        <v>1</v>
      </c>
      <c r="F30" s="212">
        <v>1</v>
      </c>
      <c r="G30" s="212">
        <v>1</v>
      </c>
      <c r="H30" s="212">
        <v>1</v>
      </c>
      <c r="I30" s="212">
        <v>1</v>
      </c>
      <c r="J30" s="211"/>
      <c r="K30" s="186">
        <v>1</v>
      </c>
      <c r="L30" s="186">
        <v>1</v>
      </c>
      <c r="M30" s="186">
        <v>1</v>
      </c>
      <c r="N30" s="186">
        <v>1</v>
      </c>
      <c r="O30" s="186">
        <v>1</v>
      </c>
    </row>
    <row r="31" spans="1:15" ht="12.75" customHeight="1">
      <c r="A31" s="211" t="s">
        <v>282</v>
      </c>
      <c r="C31" s="211" t="s">
        <v>283</v>
      </c>
      <c r="D31" s="211"/>
      <c r="E31" s="212">
        <v>1.06</v>
      </c>
      <c r="F31" s="212">
        <v>1.06</v>
      </c>
      <c r="G31" s="212">
        <v>1.06</v>
      </c>
      <c r="H31" s="212">
        <v>1.06</v>
      </c>
      <c r="I31" s="212">
        <v>1.06</v>
      </c>
      <c r="J31" s="211"/>
      <c r="K31" s="186">
        <v>1.06</v>
      </c>
      <c r="L31" s="186">
        <v>1.06</v>
      </c>
      <c r="M31" s="186">
        <v>1.06</v>
      </c>
      <c r="N31" s="186">
        <v>1.06</v>
      </c>
      <c r="O31" s="186">
        <v>1.06</v>
      </c>
    </row>
    <row r="32" spans="1:15" ht="12.75" customHeight="1">
      <c r="A32" s="211" t="s">
        <v>284</v>
      </c>
      <c r="C32" s="211" t="s">
        <v>285</v>
      </c>
      <c r="D32" s="211"/>
      <c r="E32" s="212">
        <v>1</v>
      </c>
      <c r="F32" s="212">
        <v>1</v>
      </c>
      <c r="G32" s="212">
        <v>1</v>
      </c>
      <c r="H32" s="212">
        <v>1</v>
      </c>
      <c r="I32" s="212">
        <v>1</v>
      </c>
      <c r="J32" s="211"/>
      <c r="K32" s="186">
        <v>1</v>
      </c>
      <c r="L32" s="186">
        <v>1</v>
      </c>
      <c r="M32" s="186">
        <v>1</v>
      </c>
      <c r="N32" s="186">
        <v>1</v>
      </c>
      <c r="O32" s="186">
        <v>1</v>
      </c>
    </row>
    <row r="33" spans="1:15" ht="12.75" customHeight="1">
      <c r="A33" s="211" t="s">
        <v>286</v>
      </c>
      <c r="C33" s="211" t="s">
        <v>287</v>
      </c>
      <c r="D33" s="211"/>
      <c r="E33" s="212">
        <v>1</v>
      </c>
      <c r="F33" s="212">
        <v>1</v>
      </c>
      <c r="G33" s="212">
        <v>1</v>
      </c>
      <c r="H33" s="212">
        <v>1</v>
      </c>
      <c r="I33" s="212">
        <v>1</v>
      </c>
      <c r="J33" s="211"/>
      <c r="K33" s="186">
        <v>1</v>
      </c>
      <c r="L33" s="186">
        <v>1</v>
      </c>
      <c r="M33" s="186">
        <v>1</v>
      </c>
      <c r="N33" s="186">
        <v>1</v>
      </c>
      <c r="O33" s="186">
        <v>1</v>
      </c>
    </row>
    <row r="34" spans="1:15" ht="12.75" customHeight="1">
      <c r="A34" s="211" t="s">
        <v>288</v>
      </c>
      <c r="C34" s="211" t="s">
        <v>289</v>
      </c>
      <c r="D34" s="211"/>
      <c r="E34" s="212">
        <v>1</v>
      </c>
      <c r="F34" s="212">
        <v>1</v>
      </c>
      <c r="G34" s="212">
        <v>1</v>
      </c>
      <c r="H34" s="212">
        <v>1</v>
      </c>
      <c r="I34" s="212">
        <v>1</v>
      </c>
      <c r="J34" s="211"/>
      <c r="K34" s="186">
        <v>1</v>
      </c>
      <c r="L34" s="186">
        <v>1</v>
      </c>
      <c r="M34" s="186">
        <v>1</v>
      </c>
      <c r="N34" s="186">
        <v>1</v>
      </c>
      <c r="O34" s="186">
        <v>1</v>
      </c>
    </row>
    <row r="35" spans="1:15" ht="12.75" customHeight="1">
      <c r="A35" s="211" t="s">
        <v>290</v>
      </c>
      <c r="C35" s="211" t="s">
        <v>291</v>
      </c>
      <c r="D35" s="211"/>
      <c r="E35" s="212">
        <v>1.06</v>
      </c>
      <c r="F35" s="212">
        <v>1.06</v>
      </c>
      <c r="G35" s="212">
        <v>1.06</v>
      </c>
      <c r="H35" s="212">
        <v>1.06</v>
      </c>
      <c r="I35" s="212">
        <v>1.06</v>
      </c>
      <c r="J35" s="211"/>
      <c r="K35" s="186">
        <v>1.06</v>
      </c>
      <c r="L35" s="186">
        <v>1.06</v>
      </c>
      <c r="M35" s="186">
        <v>1.06</v>
      </c>
      <c r="N35" s="186">
        <v>1.06</v>
      </c>
      <c r="O35" s="186">
        <v>1.06</v>
      </c>
    </row>
    <row r="36" spans="1:15" ht="12.75" customHeight="1">
      <c r="A36" s="211" t="s">
        <v>292</v>
      </c>
      <c r="C36" s="211" t="s">
        <v>293</v>
      </c>
      <c r="D36" s="211"/>
      <c r="E36" s="212">
        <v>1.06</v>
      </c>
      <c r="F36" s="212">
        <v>1.06</v>
      </c>
      <c r="G36" s="212">
        <v>1.06</v>
      </c>
      <c r="H36" s="212">
        <v>1.06</v>
      </c>
      <c r="I36" s="212">
        <v>1.06</v>
      </c>
      <c r="J36" s="211"/>
      <c r="K36" s="186">
        <v>1.06</v>
      </c>
      <c r="L36" s="186">
        <v>1.06</v>
      </c>
      <c r="M36" s="186">
        <v>1.06</v>
      </c>
      <c r="N36" s="186">
        <v>1.06</v>
      </c>
      <c r="O36" s="186">
        <v>1.06</v>
      </c>
    </row>
    <row r="37" spans="1:15" ht="12.75" customHeight="1">
      <c r="A37" s="211" t="s">
        <v>294</v>
      </c>
      <c r="C37" s="211" t="s">
        <v>295</v>
      </c>
      <c r="D37" s="211"/>
      <c r="E37" s="186">
        <v>1.06</v>
      </c>
      <c r="F37" s="187">
        <v>1.1000000000000001</v>
      </c>
      <c r="G37" s="187">
        <v>1.1000000000000001</v>
      </c>
      <c r="H37" s="187">
        <v>1.1000000000000001</v>
      </c>
      <c r="I37" s="187">
        <v>1.1000000000000001</v>
      </c>
      <c r="J37" s="211"/>
      <c r="K37" s="186">
        <v>1.06</v>
      </c>
      <c r="L37" s="186">
        <v>1.06</v>
      </c>
      <c r="M37" s="186">
        <v>1.06</v>
      </c>
      <c r="N37" s="186">
        <v>1.06</v>
      </c>
      <c r="O37" s="186">
        <v>1.06</v>
      </c>
    </row>
    <row r="38" spans="1:15" ht="12.75" customHeight="1">
      <c r="A38" s="211" t="s">
        <v>296</v>
      </c>
      <c r="C38" s="211" t="s">
        <v>297</v>
      </c>
      <c r="D38" s="211"/>
      <c r="E38" s="212">
        <v>1</v>
      </c>
      <c r="F38" s="212">
        <v>1</v>
      </c>
      <c r="G38" s="212">
        <v>1</v>
      </c>
      <c r="H38" s="212">
        <v>1</v>
      </c>
      <c r="I38" s="212">
        <v>1</v>
      </c>
      <c r="J38" s="211"/>
      <c r="K38" s="186">
        <v>1</v>
      </c>
      <c r="L38" s="186">
        <v>1</v>
      </c>
      <c r="M38" s="186">
        <v>1</v>
      </c>
      <c r="N38" s="186">
        <v>1</v>
      </c>
      <c r="O38" s="186">
        <v>1</v>
      </c>
    </row>
    <row r="39" spans="1:15" ht="12.75" customHeight="1">
      <c r="A39" s="211" t="s">
        <v>298</v>
      </c>
      <c r="C39" s="211" t="s">
        <v>299</v>
      </c>
      <c r="D39" s="211"/>
      <c r="E39" s="212">
        <v>1.06</v>
      </c>
      <c r="F39" s="212">
        <v>1.06</v>
      </c>
      <c r="G39" s="212">
        <v>1.06</v>
      </c>
      <c r="H39" s="212">
        <v>1.06</v>
      </c>
      <c r="I39" s="212">
        <v>1.06</v>
      </c>
      <c r="J39" s="211"/>
      <c r="K39" s="186">
        <v>1.06</v>
      </c>
      <c r="L39" s="186">
        <v>1.06</v>
      </c>
      <c r="M39" s="186">
        <v>1.06</v>
      </c>
      <c r="N39" s="186">
        <v>1.06</v>
      </c>
      <c r="O39" s="186">
        <v>1.06</v>
      </c>
    </row>
    <row r="40" spans="1:15" ht="12.75" customHeight="1">
      <c r="A40" s="211" t="s">
        <v>300</v>
      </c>
      <c r="C40" s="211" t="s">
        <v>301</v>
      </c>
      <c r="D40" s="211"/>
      <c r="E40" s="212">
        <v>1.06</v>
      </c>
      <c r="F40" s="212">
        <v>1.06</v>
      </c>
      <c r="G40" s="212">
        <v>1.06</v>
      </c>
      <c r="H40" s="212">
        <v>1.06</v>
      </c>
      <c r="I40" s="212">
        <v>1.06</v>
      </c>
      <c r="J40" s="211"/>
      <c r="K40" s="186">
        <v>1.06</v>
      </c>
      <c r="L40" s="186">
        <v>1.06</v>
      </c>
      <c r="M40" s="186">
        <v>1.06</v>
      </c>
      <c r="N40" s="186">
        <v>1.06</v>
      </c>
      <c r="O40" s="186">
        <v>1.06</v>
      </c>
    </row>
    <row r="41" spans="1:15" ht="12.75" customHeight="1">
      <c r="A41" s="211" t="s">
        <v>302</v>
      </c>
      <c r="C41" s="211" t="s">
        <v>303</v>
      </c>
      <c r="D41" s="211"/>
      <c r="E41" s="212">
        <v>1.1200000000000001</v>
      </c>
      <c r="F41" s="212">
        <v>1.1200000000000001</v>
      </c>
      <c r="G41" s="212">
        <v>1.1100000000000001</v>
      </c>
      <c r="H41" s="212">
        <v>1.1000000000000001</v>
      </c>
      <c r="I41" s="212">
        <v>1.0900000000000001</v>
      </c>
      <c r="J41" s="211"/>
      <c r="K41" s="186">
        <v>1.1200000000000001</v>
      </c>
      <c r="L41" s="186">
        <v>1.1200000000000001</v>
      </c>
      <c r="M41" s="186">
        <v>1.1100000000000001</v>
      </c>
      <c r="N41" s="186">
        <v>1.1000000000000001</v>
      </c>
      <c r="O41" s="186">
        <v>1.0900000000000001</v>
      </c>
    </row>
    <row r="42" spans="1:15" ht="12.75" customHeight="1">
      <c r="A42" s="211" t="s">
        <v>304</v>
      </c>
      <c r="C42" s="211" t="s">
        <v>305</v>
      </c>
      <c r="D42" s="211"/>
      <c r="E42" s="212">
        <v>1.06</v>
      </c>
      <c r="F42" s="212">
        <v>1.06</v>
      </c>
      <c r="G42" s="212">
        <v>1.06</v>
      </c>
      <c r="H42" s="212">
        <v>1.06</v>
      </c>
      <c r="I42" s="212">
        <v>1.06</v>
      </c>
      <c r="J42" s="211"/>
      <c r="K42" s="186">
        <v>1.06</v>
      </c>
      <c r="L42" s="186">
        <v>1.06</v>
      </c>
      <c r="M42" s="186">
        <v>1.06</v>
      </c>
      <c r="N42" s="186">
        <v>1.06</v>
      </c>
      <c r="O42" s="186">
        <v>1.06</v>
      </c>
    </row>
    <row r="43" spans="1:15" ht="12.75" customHeight="1">
      <c r="A43" s="211" t="s">
        <v>306</v>
      </c>
      <c r="C43" s="211" t="s">
        <v>307</v>
      </c>
      <c r="D43" s="211"/>
      <c r="E43" s="212">
        <v>1.06</v>
      </c>
      <c r="F43" s="212">
        <v>1.06</v>
      </c>
      <c r="G43" s="212">
        <v>1.06</v>
      </c>
      <c r="H43" s="212">
        <v>1.06</v>
      </c>
      <c r="I43" s="212">
        <v>1.06</v>
      </c>
      <c r="J43" s="211"/>
      <c r="K43" s="186">
        <v>1.06</v>
      </c>
      <c r="L43" s="186">
        <v>1.06</v>
      </c>
      <c r="M43" s="186">
        <v>1.06</v>
      </c>
      <c r="N43" s="186">
        <v>1.06</v>
      </c>
      <c r="O43" s="186">
        <v>1.06</v>
      </c>
    </row>
    <row r="44" spans="1:15" ht="12.75" customHeight="1">
      <c r="A44" s="211" t="s">
        <v>308</v>
      </c>
      <c r="C44" s="211" t="s">
        <v>309</v>
      </c>
      <c r="D44" s="211"/>
      <c r="E44" s="212">
        <v>1</v>
      </c>
      <c r="F44" s="212">
        <v>1</v>
      </c>
      <c r="G44" s="212">
        <v>1</v>
      </c>
      <c r="H44" s="212">
        <v>1</v>
      </c>
      <c r="I44" s="212">
        <v>1</v>
      </c>
      <c r="J44" s="211"/>
      <c r="K44" s="186">
        <v>1</v>
      </c>
      <c r="L44" s="186">
        <v>1</v>
      </c>
      <c r="M44" s="186">
        <v>1</v>
      </c>
      <c r="N44" s="186">
        <v>1</v>
      </c>
      <c r="O44" s="186">
        <v>1</v>
      </c>
    </row>
    <row r="45" spans="1:15" ht="12.75" customHeight="1">
      <c r="A45" s="211" t="s">
        <v>310</v>
      </c>
      <c r="C45" s="211" t="s">
        <v>311</v>
      </c>
      <c r="D45" s="211"/>
      <c r="E45" s="212">
        <v>1</v>
      </c>
      <c r="F45" s="212">
        <v>1</v>
      </c>
      <c r="G45" s="212">
        <v>1</v>
      </c>
      <c r="H45" s="212">
        <v>1</v>
      </c>
      <c r="I45" s="212">
        <v>1</v>
      </c>
      <c r="J45" s="211"/>
      <c r="K45" s="186">
        <v>1</v>
      </c>
      <c r="L45" s="186">
        <v>1</v>
      </c>
      <c r="M45" s="186">
        <v>1</v>
      </c>
      <c r="N45" s="186">
        <v>1</v>
      </c>
      <c r="O45" s="186">
        <v>1</v>
      </c>
    </row>
    <row r="46" spans="1:15" ht="12.75" customHeight="1">
      <c r="A46" s="211" t="s">
        <v>312</v>
      </c>
      <c r="C46" s="211" t="s">
        <v>313</v>
      </c>
      <c r="D46" s="211"/>
      <c r="E46" s="212">
        <v>1</v>
      </c>
      <c r="F46" s="212">
        <v>1</v>
      </c>
      <c r="G46" s="212">
        <v>1</v>
      </c>
      <c r="H46" s="212">
        <v>1</v>
      </c>
      <c r="I46" s="212">
        <v>1</v>
      </c>
      <c r="J46" s="211"/>
      <c r="K46" s="186">
        <v>1</v>
      </c>
      <c r="L46" s="186">
        <v>1</v>
      </c>
      <c r="M46" s="186">
        <v>1</v>
      </c>
      <c r="N46" s="186">
        <v>1</v>
      </c>
      <c r="O46" s="186">
        <v>1</v>
      </c>
    </row>
    <row r="47" spans="1:15" ht="12.75" customHeight="1">
      <c r="A47" s="211" t="s">
        <v>314</v>
      </c>
      <c r="C47" s="211" t="s">
        <v>315</v>
      </c>
      <c r="D47" s="211"/>
      <c r="E47" s="186">
        <v>1</v>
      </c>
      <c r="F47" s="187">
        <v>1.04</v>
      </c>
      <c r="G47" s="187">
        <v>1.04</v>
      </c>
      <c r="H47" s="187">
        <v>1.04</v>
      </c>
      <c r="I47" s="187">
        <v>1.04</v>
      </c>
      <c r="J47" s="211"/>
      <c r="K47" s="186">
        <v>1</v>
      </c>
      <c r="L47" s="186">
        <v>1</v>
      </c>
      <c r="M47" s="186">
        <v>1</v>
      </c>
      <c r="N47" s="186">
        <v>1</v>
      </c>
      <c r="O47" s="186">
        <v>1</v>
      </c>
    </row>
    <row r="48" spans="1:15" ht="12.75" customHeight="1">
      <c r="A48" s="211" t="s">
        <v>316</v>
      </c>
      <c r="C48" s="211" t="s">
        <v>317</v>
      </c>
      <c r="D48" s="211"/>
      <c r="E48" s="212">
        <v>1</v>
      </c>
      <c r="F48" s="212">
        <v>1</v>
      </c>
      <c r="G48" s="212">
        <v>1</v>
      </c>
      <c r="H48" s="212">
        <v>1</v>
      </c>
      <c r="I48" s="212">
        <v>1</v>
      </c>
      <c r="J48" s="211"/>
      <c r="K48" s="186">
        <v>1</v>
      </c>
      <c r="L48" s="186">
        <v>1</v>
      </c>
      <c r="M48" s="186">
        <v>1</v>
      </c>
      <c r="N48" s="186">
        <v>1</v>
      </c>
      <c r="O48" s="186">
        <v>1</v>
      </c>
    </row>
    <row r="49" spans="1:15" ht="12.75" customHeight="1">
      <c r="A49" s="211" t="s">
        <v>318</v>
      </c>
      <c r="C49" s="211" t="s">
        <v>319</v>
      </c>
      <c r="D49" s="211"/>
      <c r="E49" s="212">
        <v>1</v>
      </c>
      <c r="F49" s="212">
        <v>1</v>
      </c>
      <c r="G49" s="212">
        <v>1</v>
      </c>
      <c r="H49" s="212">
        <v>1</v>
      </c>
      <c r="I49" s="212">
        <v>1</v>
      </c>
      <c r="J49" s="211"/>
      <c r="K49" s="186">
        <v>1</v>
      </c>
      <c r="L49" s="186">
        <v>1</v>
      </c>
      <c r="M49" s="186">
        <v>1</v>
      </c>
      <c r="N49" s="186">
        <v>1</v>
      </c>
      <c r="O49" s="186">
        <v>1</v>
      </c>
    </row>
    <row r="50" spans="1:15" ht="12.75" customHeight="1">
      <c r="A50" s="211" t="s">
        <v>320</v>
      </c>
      <c r="C50" s="211" t="s">
        <v>321</v>
      </c>
      <c r="D50" s="211"/>
      <c r="E50" s="212">
        <v>1</v>
      </c>
      <c r="F50" s="212">
        <v>1</v>
      </c>
      <c r="G50" s="212">
        <v>1</v>
      </c>
      <c r="H50" s="212">
        <v>1</v>
      </c>
      <c r="I50" s="212">
        <v>1</v>
      </c>
      <c r="J50" s="211"/>
      <c r="K50" s="186">
        <v>1</v>
      </c>
      <c r="L50" s="186">
        <v>1</v>
      </c>
      <c r="M50" s="186">
        <v>1</v>
      </c>
      <c r="N50" s="186">
        <v>1</v>
      </c>
      <c r="O50" s="186">
        <v>1</v>
      </c>
    </row>
    <row r="51" spans="1:15" ht="12.75" customHeight="1">
      <c r="A51" s="211" t="s">
        <v>322</v>
      </c>
      <c r="C51" s="211" t="s">
        <v>323</v>
      </c>
      <c r="D51" s="211"/>
      <c r="E51" s="212">
        <v>1</v>
      </c>
      <c r="F51" s="212">
        <v>1</v>
      </c>
      <c r="G51" s="212">
        <v>1</v>
      </c>
      <c r="H51" s="212">
        <v>1</v>
      </c>
      <c r="I51" s="212">
        <v>1</v>
      </c>
      <c r="J51" s="211"/>
      <c r="K51" s="186">
        <v>1</v>
      </c>
      <c r="L51" s="186">
        <v>1</v>
      </c>
      <c r="M51" s="186">
        <v>1</v>
      </c>
      <c r="N51" s="186">
        <v>1</v>
      </c>
      <c r="O51" s="186">
        <v>1</v>
      </c>
    </row>
    <row r="52" spans="1:15" ht="12.75" customHeight="1">
      <c r="A52" s="211" t="s">
        <v>324</v>
      </c>
      <c r="C52" s="211" t="s">
        <v>325</v>
      </c>
      <c r="D52" s="211"/>
      <c r="E52" s="212">
        <v>1</v>
      </c>
      <c r="F52" s="212">
        <v>1</v>
      </c>
      <c r="G52" s="212">
        <v>1</v>
      </c>
      <c r="H52" s="212">
        <v>1</v>
      </c>
      <c r="I52" s="212">
        <v>1</v>
      </c>
      <c r="J52" s="211"/>
      <c r="K52" s="186">
        <v>1</v>
      </c>
      <c r="L52" s="186">
        <v>1</v>
      </c>
      <c r="M52" s="186">
        <v>1</v>
      </c>
      <c r="N52" s="186">
        <v>1</v>
      </c>
      <c r="O52" s="186">
        <v>1</v>
      </c>
    </row>
    <row r="53" spans="1:15" ht="12.75" customHeight="1">
      <c r="A53" s="211" t="s">
        <v>326</v>
      </c>
      <c r="C53" s="211" t="s">
        <v>327</v>
      </c>
      <c r="D53" s="211"/>
      <c r="E53" s="212">
        <v>1</v>
      </c>
      <c r="F53" s="212">
        <v>1</v>
      </c>
      <c r="G53" s="212">
        <v>1</v>
      </c>
      <c r="H53" s="212">
        <v>1</v>
      </c>
      <c r="I53" s="212">
        <v>1</v>
      </c>
      <c r="J53" s="211"/>
      <c r="K53" s="186">
        <v>1</v>
      </c>
      <c r="L53" s="186">
        <v>1</v>
      </c>
      <c r="M53" s="186">
        <v>1</v>
      </c>
      <c r="N53" s="186">
        <v>1</v>
      </c>
      <c r="O53" s="186">
        <v>1</v>
      </c>
    </row>
    <row r="54" spans="1:15" ht="12.75" customHeight="1">
      <c r="A54" s="211" t="s">
        <v>328</v>
      </c>
      <c r="C54" s="211" t="s">
        <v>329</v>
      </c>
      <c r="D54" s="211"/>
      <c r="E54" s="212">
        <v>1</v>
      </c>
      <c r="F54" s="212">
        <v>1</v>
      </c>
      <c r="G54" s="212">
        <v>1</v>
      </c>
      <c r="H54" s="212">
        <v>1</v>
      </c>
      <c r="I54" s="212">
        <v>1</v>
      </c>
      <c r="J54" s="211"/>
      <c r="K54" s="186">
        <v>1</v>
      </c>
      <c r="L54" s="186">
        <v>1</v>
      </c>
      <c r="M54" s="186">
        <v>1</v>
      </c>
      <c r="N54" s="186">
        <v>1</v>
      </c>
      <c r="O54" s="186">
        <v>1</v>
      </c>
    </row>
    <row r="55" spans="1:15" ht="12.75" customHeight="1">
      <c r="A55" s="211" t="s">
        <v>330</v>
      </c>
      <c r="C55" s="211" t="s">
        <v>331</v>
      </c>
      <c r="D55" s="211"/>
      <c r="E55" s="212">
        <v>1</v>
      </c>
      <c r="F55" s="212">
        <v>1</v>
      </c>
      <c r="G55" s="212">
        <v>1</v>
      </c>
      <c r="H55" s="212">
        <v>1</v>
      </c>
      <c r="I55" s="212">
        <v>1</v>
      </c>
      <c r="J55" s="211"/>
      <c r="K55" s="186">
        <v>1</v>
      </c>
      <c r="L55" s="186">
        <v>1</v>
      </c>
      <c r="M55" s="186">
        <v>1</v>
      </c>
      <c r="N55" s="186">
        <v>1</v>
      </c>
      <c r="O55" s="186">
        <v>1</v>
      </c>
    </row>
    <row r="56" spans="1:15" ht="12.75" customHeight="1">
      <c r="A56" s="211" t="s">
        <v>332</v>
      </c>
      <c r="C56" s="211" t="s">
        <v>333</v>
      </c>
      <c r="D56" s="211"/>
      <c r="E56" s="212">
        <v>1</v>
      </c>
      <c r="F56" s="212">
        <v>1</v>
      </c>
      <c r="G56" s="212">
        <v>1</v>
      </c>
      <c r="H56" s="212">
        <v>1</v>
      </c>
      <c r="I56" s="212">
        <v>1</v>
      </c>
      <c r="J56" s="211"/>
      <c r="K56" s="186">
        <v>1</v>
      </c>
      <c r="L56" s="186">
        <v>1</v>
      </c>
      <c r="M56" s="186">
        <v>1</v>
      </c>
      <c r="N56" s="186">
        <v>1</v>
      </c>
      <c r="O56" s="186">
        <v>1</v>
      </c>
    </row>
    <row r="57" spans="1:15" ht="12.75" customHeight="1">
      <c r="A57" s="211" t="s">
        <v>334</v>
      </c>
      <c r="C57" s="211" t="s">
        <v>335</v>
      </c>
      <c r="D57" s="211"/>
      <c r="E57" s="212">
        <v>1</v>
      </c>
      <c r="F57" s="212">
        <v>1</v>
      </c>
      <c r="G57" s="212">
        <v>1</v>
      </c>
      <c r="H57" s="212">
        <v>1</v>
      </c>
      <c r="I57" s="212">
        <v>1</v>
      </c>
      <c r="J57" s="211"/>
      <c r="K57" s="186">
        <v>1</v>
      </c>
      <c r="L57" s="186">
        <v>1</v>
      </c>
      <c r="M57" s="186">
        <v>1</v>
      </c>
      <c r="N57" s="186">
        <v>1</v>
      </c>
      <c r="O57" s="186">
        <v>1</v>
      </c>
    </row>
    <row r="58" spans="1:15" ht="12.75" customHeight="1">
      <c r="A58" s="211" t="s">
        <v>336</v>
      </c>
      <c r="C58" s="211" t="s">
        <v>337</v>
      </c>
      <c r="D58" s="211"/>
      <c r="E58" s="212">
        <v>1</v>
      </c>
      <c r="F58" s="212">
        <v>1</v>
      </c>
      <c r="G58" s="212">
        <v>1</v>
      </c>
      <c r="H58" s="212">
        <v>1</v>
      </c>
      <c r="I58" s="212">
        <v>1</v>
      </c>
      <c r="J58" s="211"/>
      <c r="K58" s="186">
        <v>1</v>
      </c>
      <c r="L58" s="186">
        <v>1</v>
      </c>
      <c r="M58" s="186">
        <v>1</v>
      </c>
      <c r="N58" s="186">
        <v>1</v>
      </c>
      <c r="O58" s="186">
        <v>1</v>
      </c>
    </row>
    <row r="59" spans="1:15" ht="12.75" customHeight="1">
      <c r="A59" s="211" t="s">
        <v>338</v>
      </c>
      <c r="C59" s="211" t="s">
        <v>339</v>
      </c>
      <c r="D59" s="211"/>
      <c r="E59" s="186">
        <v>1</v>
      </c>
      <c r="F59" s="187">
        <v>1.04</v>
      </c>
      <c r="G59" s="187">
        <v>1.04</v>
      </c>
      <c r="H59" s="187">
        <v>1.04</v>
      </c>
      <c r="I59" s="187">
        <v>1.04</v>
      </c>
      <c r="J59" s="211"/>
      <c r="K59" s="186">
        <v>1</v>
      </c>
      <c r="L59" s="186">
        <v>1</v>
      </c>
      <c r="M59" s="186">
        <v>1</v>
      </c>
      <c r="N59" s="186">
        <v>1</v>
      </c>
      <c r="O59" s="186">
        <v>1</v>
      </c>
    </row>
    <row r="60" spans="1:15" ht="12.75" customHeight="1">
      <c r="A60" s="211" t="s">
        <v>340</v>
      </c>
      <c r="C60" s="211" t="s">
        <v>341</v>
      </c>
      <c r="D60" s="211"/>
      <c r="E60" s="186">
        <v>1</v>
      </c>
      <c r="F60" s="187">
        <v>1.04</v>
      </c>
      <c r="G60" s="187">
        <v>1.04</v>
      </c>
      <c r="H60" s="187">
        <v>1.04</v>
      </c>
      <c r="I60" s="187">
        <v>1.04</v>
      </c>
      <c r="J60" s="211"/>
      <c r="K60" s="186">
        <v>1</v>
      </c>
      <c r="L60" s="186">
        <v>1</v>
      </c>
      <c r="M60" s="186">
        <v>1</v>
      </c>
      <c r="N60" s="186">
        <v>1</v>
      </c>
      <c r="O60" s="186">
        <v>1</v>
      </c>
    </row>
    <row r="61" spans="1:15" ht="12.75" customHeight="1">
      <c r="A61" s="211" t="s">
        <v>342</v>
      </c>
      <c r="C61" s="211" t="s">
        <v>343</v>
      </c>
      <c r="D61" s="211"/>
      <c r="E61" s="212">
        <v>1</v>
      </c>
      <c r="F61" s="212">
        <v>1</v>
      </c>
      <c r="G61" s="212">
        <v>1</v>
      </c>
      <c r="H61" s="212">
        <v>1</v>
      </c>
      <c r="I61" s="212">
        <v>1</v>
      </c>
      <c r="J61" s="211"/>
      <c r="K61" s="186">
        <v>1</v>
      </c>
      <c r="L61" s="186">
        <v>1</v>
      </c>
      <c r="M61" s="186">
        <v>1</v>
      </c>
      <c r="N61" s="186">
        <v>1</v>
      </c>
      <c r="O61" s="186">
        <v>1</v>
      </c>
    </row>
    <row r="62" spans="1:15" ht="12.75" customHeight="1">
      <c r="A62" s="211" t="s">
        <v>344</v>
      </c>
      <c r="C62" s="211" t="s">
        <v>345</v>
      </c>
      <c r="D62" s="211"/>
      <c r="E62" s="186">
        <v>1</v>
      </c>
      <c r="F62" s="187">
        <v>1.04</v>
      </c>
      <c r="G62" s="187">
        <v>1.04</v>
      </c>
      <c r="H62" s="187">
        <v>1.04</v>
      </c>
      <c r="I62" s="187">
        <v>1.04</v>
      </c>
      <c r="J62" s="211"/>
      <c r="K62" s="186">
        <v>1</v>
      </c>
      <c r="L62" s="186">
        <v>1</v>
      </c>
      <c r="M62" s="186">
        <v>1</v>
      </c>
      <c r="N62" s="186">
        <v>1</v>
      </c>
      <c r="O62" s="186">
        <v>1</v>
      </c>
    </row>
    <row r="63" spans="1:15" ht="12.75" customHeight="1">
      <c r="A63" s="211" t="s">
        <v>346</v>
      </c>
      <c r="C63" s="211" t="s">
        <v>347</v>
      </c>
      <c r="D63" s="211"/>
      <c r="E63" s="212">
        <v>1</v>
      </c>
      <c r="F63" s="212">
        <v>1</v>
      </c>
      <c r="G63" s="212">
        <v>1</v>
      </c>
      <c r="H63" s="212">
        <v>1</v>
      </c>
      <c r="I63" s="212">
        <v>1</v>
      </c>
      <c r="J63" s="211"/>
      <c r="K63" s="186">
        <v>1</v>
      </c>
      <c r="L63" s="186">
        <v>1</v>
      </c>
      <c r="M63" s="186">
        <v>1</v>
      </c>
      <c r="N63" s="186">
        <v>1</v>
      </c>
      <c r="O63" s="186">
        <v>1</v>
      </c>
    </row>
    <row r="64" spans="1:15" ht="12.75" customHeight="1">
      <c r="A64" s="211" t="s">
        <v>348</v>
      </c>
      <c r="C64" s="211" t="s">
        <v>349</v>
      </c>
      <c r="D64" s="211"/>
      <c r="E64" s="212">
        <v>1</v>
      </c>
      <c r="F64" s="212">
        <v>1</v>
      </c>
      <c r="G64" s="212">
        <v>1</v>
      </c>
      <c r="H64" s="212">
        <v>1</v>
      </c>
      <c r="I64" s="212">
        <v>1</v>
      </c>
      <c r="J64" s="211"/>
      <c r="K64" s="186">
        <v>1</v>
      </c>
      <c r="L64" s="186">
        <v>1</v>
      </c>
      <c r="M64" s="186">
        <v>1</v>
      </c>
      <c r="N64" s="186">
        <v>1</v>
      </c>
      <c r="O64" s="186">
        <v>1</v>
      </c>
    </row>
    <row r="65" spans="1:15" ht="12.75" customHeight="1">
      <c r="A65" s="211" t="s">
        <v>350</v>
      </c>
      <c r="C65" s="211" t="s">
        <v>351</v>
      </c>
      <c r="D65" s="211"/>
      <c r="E65" s="212">
        <v>1</v>
      </c>
      <c r="F65" s="212">
        <v>1</v>
      </c>
      <c r="G65" s="212">
        <v>1</v>
      </c>
      <c r="H65" s="212">
        <v>1</v>
      </c>
      <c r="I65" s="212">
        <v>1</v>
      </c>
      <c r="J65" s="211"/>
      <c r="K65" s="186">
        <v>1</v>
      </c>
      <c r="L65" s="186">
        <v>1</v>
      </c>
      <c r="M65" s="186">
        <v>1</v>
      </c>
      <c r="N65" s="186">
        <v>1</v>
      </c>
      <c r="O65" s="186">
        <v>1</v>
      </c>
    </row>
    <row r="66" spans="1:15" ht="12.75" customHeight="1">
      <c r="A66" s="211" t="s">
        <v>352</v>
      </c>
      <c r="C66" s="211" t="s">
        <v>353</v>
      </c>
      <c r="D66" s="211"/>
      <c r="E66" s="186">
        <v>1</v>
      </c>
      <c r="F66" s="187">
        <v>1.04</v>
      </c>
      <c r="G66" s="187">
        <v>1.04</v>
      </c>
      <c r="H66" s="187">
        <v>1.04</v>
      </c>
      <c r="I66" s="187">
        <v>1.04</v>
      </c>
      <c r="J66" s="211"/>
      <c r="K66" s="186">
        <v>1</v>
      </c>
      <c r="L66" s="186">
        <v>1</v>
      </c>
      <c r="M66" s="186">
        <v>1</v>
      </c>
      <c r="N66" s="186">
        <v>1</v>
      </c>
      <c r="O66" s="186">
        <v>1</v>
      </c>
    </row>
    <row r="67" spans="1:15" ht="12.75" customHeight="1">
      <c r="A67" s="211" t="s">
        <v>354</v>
      </c>
      <c r="C67" s="211" t="s">
        <v>355</v>
      </c>
      <c r="D67" s="211"/>
      <c r="E67" s="186">
        <v>1</v>
      </c>
      <c r="F67" s="187">
        <v>1.04</v>
      </c>
      <c r="G67" s="187">
        <v>1.04</v>
      </c>
      <c r="H67" s="187">
        <v>1.04</v>
      </c>
      <c r="I67" s="187">
        <v>1.04</v>
      </c>
      <c r="J67" s="211"/>
      <c r="K67" s="186">
        <v>1</v>
      </c>
      <c r="L67" s="186">
        <v>1</v>
      </c>
      <c r="M67" s="186">
        <v>1</v>
      </c>
      <c r="N67" s="186">
        <v>1</v>
      </c>
      <c r="O67" s="186">
        <v>1</v>
      </c>
    </row>
    <row r="68" spans="1:15" ht="12.75" customHeight="1">
      <c r="A68" s="211" t="s">
        <v>356</v>
      </c>
      <c r="C68" s="211" t="s">
        <v>357</v>
      </c>
      <c r="D68" s="211"/>
      <c r="E68" s="212">
        <v>1</v>
      </c>
      <c r="F68" s="212">
        <v>1</v>
      </c>
      <c r="G68" s="212">
        <v>1</v>
      </c>
      <c r="H68" s="212">
        <v>1</v>
      </c>
      <c r="I68" s="212">
        <v>1</v>
      </c>
      <c r="J68" s="211"/>
      <c r="K68" s="186">
        <v>1</v>
      </c>
      <c r="L68" s="186">
        <v>1</v>
      </c>
      <c r="M68" s="186">
        <v>1</v>
      </c>
      <c r="N68" s="186">
        <v>1</v>
      </c>
      <c r="O68" s="186">
        <v>1</v>
      </c>
    </row>
    <row r="69" spans="1:15" ht="12.75" customHeight="1">
      <c r="A69" s="211" t="s">
        <v>358</v>
      </c>
      <c r="C69" s="211" t="s">
        <v>359</v>
      </c>
      <c r="D69" s="211"/>
      <c r="E69" s="212">
        <v>1</v>
      </c>
      <c r="F69" s="212">
        <v>1</v>
      </c>
      <c r="G69" s="212">
        <v>1</v>
      </c>
      <c r="H69" s="212">
        <v>1</v>
      </c>
      <c r="I69" s="212">
        <v>1</v>
      </c>
      <c r="J69" s="211"/>
      <c r="K69" s="186">
        <v>1</v>
      </c>
      <c r="L69" s="186">
        <v>1</v>
      </c>
      <c r="M69" s="186">
        <v>1</v>
      </c>
      <c r="N69" s="186">
        <v>1</v>
      </c>
      <c r="O69" s="186">
        <v>1</v>
      </c>
    </row>
    <row r="70" spans="1:15" ht="12.75" customHeight="1">
      <c r="A70" s="211" t="s">
        <v>360</v>
      </c>
      <c r="C70" s="211" t="s">
        <v>361</v>
      </c>
      <c r="D70" s="211"/>
      <c r="E70" s="212">
        <v>1</v>
      </c>
      <c r="F70" s="212">
        <v>1</v>
      </c>
      <c r="G70" s="212">
        <v>1</v>
      </c>
      <c r="H70" s="212">
        <v>1</v>
      </c>
      <c r="I70" s="212">
        <v>1</v>
      </c>
      <c r="J70" s="211"/>
      <c r="K70" s="186">
        <v>1</v>
      </c>
      <c r="L70" s="186">
        <v>1</v>
      </c>
      <c r="M70" s="186">
        <v>1</v>
      </c>
      <c r="N70" s="186">
        <v>1</v>
      </c>
      <c r="O70" s="186">
        <v>1</v>
      </c>
    </row>
    <row r="71" spans="1:15" ht="12.75" customHeight="1">
      <c r="A71" s="211" t="s">
        <v>362</v>
      </c>
      <c r="C71" s="211" t="s">
        <v>363</v>
      </c>
      <c r="D71" s="211"/>
      <c r="E71" s="212">
        <v>1</v>
      </c>
      <c r="F71" s="212">
        <v>1</v>
      </c>
      <c r="G71" s="212">
        <v>1</v>
      </c>
      <c r="H71" s="212">
        <v>1</v>
      </c>
      <c r="I71" s="212">
        <v>1</v>
      </c>
      <c r="J71" s="211"/>
      <c r="K71" s="186">
        <v>1</v>
      </c>
      <c r="L71" s="186">
        <v>1</v>
      </c>
      <c r="M71" s="186">
        <v>1</v>
      </c>
      <c r="N71" s="186">
        <v>1</v>
      </c>
      <c r="O71" s="186">
        <v>1</v>
      </c>
    </row>
    <row r="72" spans="1:15" ht="12.75" customHeight="1">
      <c r="A72" s="211" t="s">
        <v>364</v>
      </c>
      <c r="C72" s="211" t="s">
        <v>365</v>
      </c>
      <c r="D72" s="211"/>
      <c r="E72" s="212">
        <v>1</v>
      </c>
      <c r="F72" s="212">
        <v>1</v>
      </c>
      <c r="G72" s="212">
        <v>1</v>
      </c>
      <c r="H72" s="212">
        <v>1</v>
      </c>
      <c r="I72" s="212">
        <v>1</v>
      </c>
      <c r="J72" s="211"/>
      <c r="K72" s="186">
        <v>1</v>
      </c>
      <c r="L72" s="186">
        <v>1</v>
      </c>
      <c r="M72" s="186">
        <v>1</v>
      </c>
      <c r="N72" s="186">
        <v>1</v>
      </c>
      <c r="O72" s="186">
        <v>1</v>
      </c>
    </row>
    <row r="73" spans="1:15" ht="12.75" customHeight="1">
      <c r="A73" s="211" t="s">
        <v>366</v>
      </c>
      <c r="C73" s="211" t="s">
        <v>367</v>
      </c>
      <c r="D73" s="211"/>
      <c r="E73" s="212">
        <v>1</v>
      </c>
      <c r="F73" s="212">
        <v>1</v>
      </c>
      <c r="G73" s="212">
        <v>1</v>
      </c>
      <c r="H73" s="212">
        <v>1</v>
      </c>
      <c r="I73" s="212">
        <v>1</v>
      </c>
      <c r="J73" s="211"/>
      <c r="K73" s="186">
        <v>1</v>
      </c>
      <c r="L73" s="186">
        <v>1</v>
      </c>
      <c r="M73" s="186">
        <v>1</v>
      </c>
      <c r="N73" s="186">
        <v>1</v>
      </c>
      <c r="O73" s="186">
        <v>1</v>
      </c>
    </row>
    <row r="74" spans="1:15" ht="12.75" customHeight="1">
      <c r="A74" s="211" t="s">
        <v>368</v>
      </c>
      <c r="C74" s="211" t="s">
        <v>369</v>
      </c>
      <c r="D74" s="211"/>
      <c r="E74" s="212">
        <v>1.06</v>
      </c>
      <c r="F74" s="212">
        <v>1.06</v>
      </c>
      <c r="G74" s="212">
        <v>1.05</v>
      </c>
      <c r="H74" s="212">
        <v>1.04</v>
      </c>
      <c r="I74" s="212">
        <v>1.03</v>
      </c>
      <c r="J74" s="211"/>
      <c r="K74" s="186">
        <v>1.06</v>
      </c>
      <c r="L74" s="186">
        <v>1.06</v>
      </c>
      <c r="M74" s="186">
        <v>1.05</v>
      </c>
      <c r="N74" s="186">
        <v>1.04</v>
      </c>
      <c r="O74" s="186">
        <v>1.03</v>
      </c>
    </row>
    <row r="75" spans="1:15" ht="12.75" customHeight="1">
      <c r="A75" s="211" t="s">
        <v>370</v>
      </c>
      <c r="C75" s="211" t="s">
        <v>371</v>
      </c>
      <c r="D75" s="211"/>
      <c r="E75" s="186">
        <v>1</v>
      </c>
      <c r="F75" s="187">
        <v>1.04</v>
      </c>
      <c r="G75" s="187">
        <v>1.04</v>
      </c>
      <c r="H75" s="187">
        <v>1.04</v>
      </c>
      <c r="I75" s="187">
        <v>1.04</v>
      </c>
      <c r="J75" s="211"/>
      <c r="K75" s="186">
        <v>1</v>
      </c>
      <c r="L75" s="186">
        <v>1</v>
      </c>
      <c r="M75" s="186">
        <v>1</v>
      </c>
      <c r="N75" s="186">
        <v>1</v>
      </c>
      <c r="O75" s="186">
        <v>1</v>
      </c>
    </row>
    <row r="76" spans="1:15" ht="12.75" customHeight="1">
      <c r="A76" s="211" t="s">
        <v>372</v>
      </c>
      <c r="C76" s="211" t="s">
        <v>373</v>
      </c>
      <c r="D76" s="211"/>
      <c r="E76" s="186">
        <v>1</v>
      </c>
      <c r="F76" s="187">
        <v>1.04</v>
      </c>
      <c r="G76" s="187">
        <v>1.04</v>
      </c>
      <c r="H76" s="187">
        <v>1.04</v>
      </c>
      <c r="I76" s="187">
        <v>1.04</v>
      </c>
      <c r="J76" s="211"/>
      <c r="K76" s="186">
        <v>1</v>
      </c>
      <c r="L76" s="186">
        <v>1</v>
      </c>
      <c r="M76" s="186">
        <v>1</v>
      </c>
      <c r="N76" s="186">
        <v>1</v>
      </c>
      <c r="O76" s="186">
        <v>1</v>
      </c>
    </row>
    <row r="77" spans="1:15" ht="12.75" customHeight="1">
      <c r="A77" s="211" t="s">
        <v>374</v>
      </c>
      <c r="C77" s="211" t="s">
        <v>375</v>
      </c>
      <c r="D77" s="211"/>
      <c r="E77" s="212">
        <v>1</v>
      </c>
      <c r="F77" s="212">
        <v>1</v>
      </c>
      <c r="G77" s="212">
        <v>1</v>
      </c>
      <c r="H77" s="212">
        <v>1</v>
      </c>
      <c r="I77" s="212">
        <v>1</v>
      </c>
      <c r="J77" s="211"/>
      <c r="K77" s="186">
        <v>1</v>
      </c>
      <c r="L77" s="186">
        <v>1</v>
      </c>
      <c r="M77" s="186">
        <v>1</v>
      </c>
      <c r="N77" s="186">
        <v>1</v>
      </c>
      <c r="O77" s="186">
        <v>1</v>
      </c>
    </row>
    <row r="78" spans="1:15" ht="12.75" customHeight="1">
      <c r="A78" s="211" t="s">
        <v>376</v>
      </c>
      <c r="C78" s="211" t="s">
        <v>377</v>
      </c>
      <c r="D78" s="211"/>
      <c r="E78" s="212">
        <v>1</v>
      </c>
      <c r="F78" s="212">
        <v>1</v>
      </c>
      <c r="G78" s="212">
        <v>1</v>
      </c>
      <c r="H78" s="212">
        <v>1</v>
      </c>
      <c r="I78" s="212">
        <v>1</v>
      </c>
      <c r="J78" s="211"/>
      <c r="K78" s="186">
        <v>1</v>
      </c>
      <c r="L78" s="186">
        <v>1</v>
      </c>
      <c r="M78" s="186">
        <v>1</v>
      </c>
      <c r="N78" s="186">
        <v>1</v>
      </c>
      <c r="O78" s="186">
        <v>1</v>
      </c>
    </row>
    <row r="79" spans="1:15" ht="12.75" customHeight="1">
      <c r="A79" s="211" t="s">
        <v>378</v>
      </c>
      <c r="C79" s="211" t="s">
        <v>379</v>
      </c>
      <c r="D79" s="211"/>
      <c r="E79" s="212">
        <v>1</v>
      </c>
      <c r="F79" s="212">
        <v>1</v>
      </c>
      <c r="G79" s="212">
        <v>1</v>
      </c>
      <c r="H79" s="212">
        <v>1</v>
      </c>
      <c r="I79" s="212">
        <v>1</v>
      </c>
      <c r="J79" s="211"/>
      <c r="K79" s="186">
        <v>1</v>
      </c>
      <c r="L79" s="186">
        <v>1</v>
      </c>
      <c r="M79" s="186">
        <v>1</v>
      </c>
      <c r="N79" s="186">
        <v>1</v>
      </c>
      <c r="O79" s="186">
        <v>1</v>
      </c>
    </row>
    <row r="80" spans="1:15" ht="12.75" customHeight="1">
      <c r="A80" s="211" t="s">
        <v>380</v>
      </c>
      <c r="C80" s="211" t="s">
        <v>381</v>
      </c>
      <c r="D80" s="211"/>
      <c r="E80" s="212">
        <v>1</v>
      </c>
      <c r="F80" s="212">
        <v>1</v>
      </c>
      <c r="G80" s="212">
        <v>1</v>
      </c>
      <c r="H80" s="212">
        <v>1</v>
      </c>
      <c r="I80" s="212">
        <v>1</v>
      </c>
      <c r="J80" s="211"/>
      <c r="K80" s="186">
        <v>1</v>
      </c>
      <c r="L80" s="186">
        <v>1</v>
      </c>
      <c r="M80" s="186">
        <v>1</v>
      </c>
      <c r="N80" s="186">
        <v>1</v>
      </c>
      <c r="O80" s="186">
        <v>1</v>
      </c>
    </row>
    <row r="81" spans="1:15" ht="12.75" customHeight="1">
      <c r="A81" s="211" t="s">
        <v>382</v>
      </c>
      <c r="C81" s="211" t="s">
        <v>383</v>
      </c>
      <c r="D81" s="211"/>
      <c r="E81" s="212">
        <v>1</v>
      </c>
      <c r="F81" s="212">
        <v>1</v>
      </c>
      <c r="G81" s="212">
        <v>1</v>
      </c>
      <c r="H81" s="212">
        <v>1</v>
      </c>
      <c r="I81" s="212">
        <v>1</v>
      </c>
      <c r="J81" s="211"/>
      <c r="K81" s="186">
        <v>1</v>
      </c>
      <c r="L81" s="186">
        <v>1</v>
      </c>
      <c r="M81" s="186">
        <v>1</v>
      </c>
      <c r="N81" s="186">
        <v>1</v>
      </c>
      <c r="O81" s="186">
        <v>1</v>
      </c>
    </row>
    <row r="82" spans="1:15" ht="12.75" customHeight="1">
      <c r="A82" s="211" t="s">
        <v>384</v>
      </c>
      <c r="C82" s="211" t="s">
        <v>385</v>
      </c>
      <c r="D82" s="211"/>
      <c r="E82" s="186">
        <v>1</v>
      </c>
      <c r="F82" s="187">
        <v>1.04</v>
      </c>
      <c r="G82" s="187">
        <v>1.04</v>
      </c>
      <c r="H82" s="187">
        <v>1.04</v>
      </c>
      <c r="I82" s="187">
        <v>1.04</v>
      </c>
      <c r="J82" s="211"/>
      <c r="K82" s="186">
        <v>1</v>
      </c>
      <c r="L82" s="186">
        <v>1</v>
      </c>
      <c r="M82" s="186">
        <v>1</v>
      </c>
      <c r="N82" s="186">
        <v>1</v>
      </c>
      <c r="O82" s="186">
        <v>1</v>
      </c>
    </row>
    <row r="83" spans="1:15" ht="12.75" customHeight="1">
      <c r="A83" s="211" t="s">
        <v>386</v>
      </c>
      <c r="C83" s="211" t="s">
        <v>387</v>
      </c>
      <c r="D83" s="211"/>
      <c r="E83" s="186">
        <v>1</v>
      </c>
      <c r="F83" s="187">
        <v>1.04</v>
      </c>
      <c r="G83" s="187">
        <v>1.04</v>
      </c>
      <c r="H83" s="187">
        <v>1.04</v>
      </c>
      <c r="I83" s="187">
        <v>1.04</v>
      </c>
      <c r="J83" s="211"/>
      <c r="K83" s="186">
        <v>1</v>
      </c>
      <c r="L83" s="186">
        <v>1</v>
      </c>
      <c r="M83" s="186">
        <v>1</v>
      </c>
      <c r="N83" s="186">
        <v>1</v>
      </c>
      <c r="O83" s="186">
        <v>1</v>
      </c>
    </row>
    <row r="84" spans="1:15" ht="12.75" customHeight="1">
      <c r="A84" s="211" t="s">
        <v>388</v>
      </c>
      <c r="C84" s="211" t="s">
        <v>389</v>
      </c>
      <c r="D84" s="211"/>
      <c r="E84" s="212">
        <v>1</v>
      </c>
      <c r="F84" s="212">
        <v>1</v>
      </c>
      <c r="G84" s="212">
        <v>1</v>
      </c>
      <c r="H84" s="212">
        <v>1</v>
      </c>
      <c r="I84" s="212">
        <v>1</v>
      </c>
      <c r="J84" s="211"/>
      <c r="K84" s="186">
        <v>1</v>
      </c>
      <c r="L84" s="186">
        <v>1</v>
      </c>
      <c r="M84" s="186">
        <v>1</v>
      </c>
      <c r="N84" s="186">
        <v>1</v>
      </c>
      <c r="O84" s="186">
        <v>1</v>
      </c>
    </row>
    <row r="85" spans="1:15" ht="12.75" customHeight="1">
      <c r="A85" s="211" t="s">
        <v>390</v>
      </c>
      <c r="C85" s="211" t="s">
        <v>391</v>
      </c>
      <c r="D85" s="211"/>
      <c r="E85" s="212">
        <v>1</v>
      </c>
      <c r="F85" s="212">
        <v>1</v>
      </c>
      <c r="G85" s="212">
        <v>1</v>
      </c>
      <c r="H85" s="212">
        <v>1</v>
      </c>
      <c r="I85" s="212">
        <v>1</v>
      </c>
      <c r="J85" s="211"/>
      <c r="K85" s="186">
        <v>1</v>
      </c>
      <c r="L85" s="186">
        <v>1</v>
      </c>
      <c r="M85" s="186">
        <v>1</v>
      </c>
      <c r="N85" s="186">
        <v>1</v>
      </c>
      <c r="O85" s="186">
        <v>1</v>
      </c>
    </row>
    <row r="86" spans="1:15" ht="12.75" customHeight="1">
      <c r="A86" s="211" t="s">
        <v>392</v>
      </c>
      <c r="C86" s="211" t="s">
        <v>393</v>
      </c>
      <c r="D86" s="211"/>
      <c r="E86" s="212">
        <v>1</v>
      </c>
      <c r="F86" s="212">
        <v>1</v>
      </c>
      <c r="G86" s="212">
        <v>1</v>
      </c>
      <c r="H86" s="212">
        <v>1</v>
      </c>
      <c r="I86" s="212">
        <v>1</v>
      </c>
      <c r="J86" s="211"/>
      <c r="K86" s="186">
        <v>1</v>
      </c>
      <c r="L86" s="186">
        <v>1</v>
      </c>
      <c r="M86" s="186">
        <v>1</v>
      </c>
      <c r="N86" s="186">
        <v>1</v>
      </c>
      <c r="O86" s="186">
        <v>1</v>
      </c>
    </row>
    <row r="87" spans="1:15" ht="12.75" customHeight="1">
      <c r="A87" s="211" t="s">
        <v>394</v>
      </c>
      <c r="C87" s="211" t="s">
        <v>395</v>
      </c>
      <c r="D87" s="211"/>
      <c r="E87" s="212">
        <v>1</v>
      </c>
      <c r="F87" s="212">
        <v>1</v>
      </c>
      <c r="G87" s="212">
        <v>1</v>
      </c>
      <c r="H87" s="212">
        <v>1</v>
      </c>
      <c r="I87" s="212">
        <v>1</v>
      </c>
      <c r="J87" s="211"/>
      <c r="K87" s="186">
        <v>1</v>
      </c>
      <c r="L87" s="186">
        <v>1</v>
      </c>
      <c r="M87" s="186">
        <v>1</v>
      </c>
      <c r="N87" s="186">
        <v>1</v>
      </c>
      <c r="O87" s="186">
        <v>1</v>
      </c>
    </row>
    <row r="88" spans="1:15" ht="12.75" customHeight="1">
      <c r="A88" s="211" t="s">
        <v>396</v>
      </c>
      <c r="C88" s="211" t="s">
        <v>397</v>
      </c>
      <c r="D88" s="211"/>
      <c r="E88" s="212">
        <v>1</v>
      </c>
      <c r="F88" s="212">
        <v>1</v>
      </c>
      <c r="G88" s="212">
        <v>1</v>
      </c>
      <c r="H88" s="212">
        <v>1</v>
      </c>
      <c r="I88" s="212">
        <v>1</v>
      </c>
      <c r="J88" s="211"/>
      <c r="K88" s="186">
        <v>1</v>
      </c>
      <c r="L88" s="186">
        <v>1</v>
      </c>
      <c r="M88" s="186">
        <v>1</v>
      </c>
      <c r="N88" s="186">
        <v>1</v>
      </c>
      <c r="O88" s="186">
        <v>1</v>
      </c>
    </row>
    <row r="89" spans="1:15" ht="12.75" customHeight="1">
      <c r="A89" s="211" t="s">
        <v>398</v>
      </c>
      <c r="C89" s="211" t="s">
        <v>399</v>
      </c>
      <c r="D89" s="211"/>
      <c r="E89" s="212">
        <v>1</v>
      </c>
      <c r="F89" s="212">
        <v>1</v>
      </c>
      <c r="G89" s="212">
        <v>1</v>
      </c>
      <c r="H89" s="212">
        <v>1</v>
      </c>
      <c r="I89" s="212">
        <v>1</v>
      </c>
      <c r="J89" s="211"/>
      <c r="K89" s="186">
        <v>1</v>
      </c>
      <c r="L89" s="186">
        <v>1</v>
      </c>
      <c r="M89" s="186">
        <v>1</v>
      </c>
      <c r="N89" s="186">
        <v>1</v>
      </c>
      <c r="O89" s="186">
        <v>1</v>
      </c>
    </row>
    <row r="90" spans="1:15" ht="12.75" customHeight="1">
      <c r="A90" s="211" t="s">
        <v>400</v>
      </c>
      <c r="C90" s="211" t="s">
        <v>401</v>
      </c>
      <c r="D90" s="211"/>
      <c r="E90" s="212">
        <v>1</v>
      </c>
      <c r="F90" s="212">
        <v>1</v>
      </c>
      <c r="G90" s="212">
        <v>1</v>
      </c>
      <c r="H90" s="212">
        <v>1</v>
      </c>
      <c r="I90" s="212">
        <v>1</v>
      </c>
      <c r="J90" s="211"/>
      <c r="K90" s="186">
        <v>1</v>
      </c>
      <c r="L90" s="186">
        <v>1</v>
      </c>
      <c r="M90" s="186">
        <v>1</v>
      </c>
      <c r="N90" s="186">
        <v>1</v>
      </c>
      <c r="O90" s="186">
        <v>1</v>
      </c>
    </row>
    <row r="91" spans="1:15" ht="12.75" customHeight="1">
      <c r="A91" s="211" t="s">
        <v>402</v>
      </c>
      <c r="C91" s="211" t="s">
        <v>403</v>
      </c>
      <c r="D91" s="211"/>
      <c r="E91" s="212">
        <v>1.1200000000000001</v>
      </c>
      <c r="F91" s="212">
        <v>1.1200000000000001</v>
      </c>
      <c r="G91" s="212">
        <v>1.1200000000000001</v>
      </c>
      <c r="H91" s="212">
        <v>1.1200000000000001</v>
      </c>
      <c r="I91" s="212">
        <v>1.1200000000000001</v>
      </c>
      <c r="J91" s="211"/>
      <c r="K91" s="186">
        <v>1.1200000000000001</v>
      </c>
      <c r="L91" s="186">
        <v>1.1200000000000001</v>
      </c>
      <c r="M91" s="186">
        <v>1.1200000000000001</v>
      </c>
      <c r="N91" s="186">
        <v>1.1200000000000001</v>
      </c>
      <c r="O91" s="186">
        <v>1.1200000000000001</v>
      </c>
    </row>
    <row r="92" spans="1:15" ht="12.75" customHeight="1">
      <c r="A92" s="211" t="s">
        <v>404</v>
      </c>
      <c r="C92" s="211" t="s">
        <v>405</v>
      </c>
      <c r="D92" s="211"/>
      <c r="E92" s="186">
        <v>1.1200000000000001</v>
      </c>
      <c r="F92" s="187">
        <v>1.1600000000000001</v>
      </c>
      <c r="G92" s="187">
        <v>1.1600000000000001</v>
      </c>
      <c r="H92" s="187">
        <v>1.1600000000000001</v>
      </c>
      <c r="I92" s="187">
        <v>1.1600000000000001</v>
      </c>
      <c r="J92" s="211"/>
      <c r="K92" s="186">
        <v>1.1200000000000001</v>
      </c>
      <c r="L92" s="186">
        <v>1.1200000000000001</v>
      </c>
      <c r="M92" s="186">
        <v>1.1200000000000001</v>
      </c>
      <c r="N92" s="186">
        <v>1.1200000000000001</v>
      </c>
      <c r="O92" s="186">
        <v>1.1200000000000001</v>
      </c>
    </row>
    <row r="93" spans="1:15" ht="12.75" customHeight="1">
      <c r="A93" s="211" t="s">
        <v>406</v>
      </c>
      <c r="C93" s="211" t="s">
        <v>407</v>
      </c>
      <c r="D93" s="211"/>
      <c r="E93" s="186">
        <v>1.24</v>
      </c>
      <c r="F93" s="187">
        <v>1.28</v>
      </c>
      <c r="G93" s="187">
        <v>1.26</v>
      </c>
      <c r="H93" s="187">
        <v>1.24</v>
      </c>
      <c r="I93" s="187">
        <v>1.22</v>
      </c>
      <c r="J93" s="211"/>
      <c r="K93" s="186">
        <v>1.24</v>
      </c>
      <c r="L93" s="186">
        <v>1.24</v>
      </c>
      <c r="M93" s="186">
        <v>1.22</v>
      </c>
      <c r="N93" s="186">
        <v>1.2</v>
      </c>
      <c r="O93" s="186">
        <v>1.18</v>
      </c>
    </row>
    <row r="94" spans="1:15" ht="12.75" customHeight="1">
      <c r="A94" s="211" t="s">
        <v>408</v>
      </c>
      <c r="C94" s="211" t="s">
        <v>409</v>
      </c>
      <c r="D94" s="211"/>
      <c r="E94" s="212">
        <v>1</v>
      </c>
      <c r="F94" s="212">
        <v>1</v>
      </c>
      <c r="G94" s="212">
        <v>1</v>
      </c>
      <c r="H94" s="212">
        <v>1</v>
      </c>
      <c r="I94" s="212">
        <v>1</v>
      </c>
      <c r="J94" s="211"/>
      <c r="K94" s="186">
        <v>1</v>
      </c>
      <c r="L94" s="186">
        <v>1</v>
      </c>
      <c r="M94" s="186">
        <v>1</v>
      </c>
      <c r="N94" s="186">
        <v>1</v>
      </c>
      <c r="O94" s="186">
        <v>1</v>
      </c>
    </row>
    <row r="95" spans="1:15" ht="12.75" customHeight="1">
      <c r="A95" s="211" t="s">
        <v>410</v>
      </c>
      <c r="C95" s="211" t="s">
        <v>411</v>
      </c>
      <c r="D95" s="211"/>
      <c r="E95" s="212">
        <v>1</v>
      </c>
      <c r="F95" s="212">
        <v>1</v>
      </c>
      <c r="G95" s="212">
        <v>1</v>
      </c>
      <c r="H95" s="212">
        <v>1</v>
      </c>
      <c r="I95" s="212">
        <v>1</v>
      </c>
      <c r="J95" s="211"/>
      <c r="K95" s="186">
        <v>1</v>
      </c>
      <c r="L95" s="186">
        <v>1</v>
      </c>
      <c r="M95" s="186">
        <v>1</v>
      </c>
      <c r="N95" s="186">
        <v>1</v>
      </c>
      <c r="O95" s="186">
        <v>1</v>
      </c>
    </row>
    <row r="96" spans="1:15" ht="12.75" customHeight="1">
      <c r="A96" s="211" t="s">
        <v>412</v>
      </c>
      <c r="C96" s="211" t="s">
        <v>413</v>
      </c>
      <c r="D96" s="211"/>
      <c r="E96" s="212">
        <v>1.06</v>
      </c>
      <c r="F96" s="212">
        <v>1.06</v>
      </c>
      <c r="G96" s="212">
        <v>1.06</v>
      </c>
      <c r="H96" s="212">
        <v>1.06</v>
      </c>
      <c r="I96" s="212">
        <v>1.06</v>
      </c>
      <c r="J96" s="211"/>
      <c r="K96" s="186">
        <v>1.06</v>
      </c>
      <c r="L96" s="186">
        <v>1.06</v>
      </c>
      <c r="M96" s="186">
        <v>1.06</v>
      </c>
      <c r="N96" s="186">
        <v>1.06</v>
      </c>
      <c r="O96" s="186">
        <v>1.06</v>
      </c>
    </row>
    <row r="97" spans="1:15" ht="12.75" customHeight="1">
      <c r="A97" s="211" t="s">
        <v>414</v>
      </c>
      <c r="C97" s="211" t="s">
        <v>415</v>
      </c>
      <c r="D97" s="211"/>
      <c r="E97" s="212">
        <v>1.1200000000000001</v>
      </c>
      <c r="F97" s="212">
        <v>1.1200000000000001</v>
      </c>
      <c r="G97" s="212">
        <v>1.1200000000000001</v>
      </c>
      <c r="H97" s="212">
        <v>1.1200000000000001</v>
      </c>
      <c r="I97" s="212">
        <v>1.1200000000000001</v>
      </c>
      <c r="J97" s="211"/>
      <c r="K97" s="186">
        <v>1.1200000000000001</v>
      </c>
      <c r="L97" s="186">
        <v>1.1200000000000001</v>
      </c>
      <c r="M97" s="186">
        <v>1.1200000000000001</v>
      </c>
      <c r="N97" s="186">
        <v>1.1200000000000001</v>
      </c>
      <c r="O97" s="186">
        <v>1.1200000000000001</v>
      </c>
    </row>
    <row r="98" spans="1:15" ht="12.75" customHeight="1">
      <c r="A98" s="211" t="s">
        <v>416</v>
      </c>
      <c r="C98" s="211" t="s">
        <v>417</v>
      </c>
      <c r="D98" s="211"/>
      <c r="E98" s="186">
        <v>1.06</v>
      </c>
      <c r="F98" s="187">
        <v>1.1000000000000001</v>
      </c>
      <c r="G98" s="187">
        <v>1.1000000000000001</v>
      </c>
      <c r="H98" s="187">
        <v>1.1000000000000001</v>
      </c>
      <c r="I98" s="187">
        <v>1.1000000000000001</v>
      </c>
      <c r="J98" s="211"/>
      <c r="K98" s="186">
        <v>1.06</v>
      </c>
      <c r="L98" s="186">
        <v>1.06</v>
      </c>
      <c r="M98" s="186">
        <v>1.06</v>
      </c>
      <c r="N98" s="186">
        <v>1.06</v>
      </c>
      <c r="O98" s="186">
        <v>1.06</v>
      </c>
    </row>
    <row r="99" spans="1:15" ht="12.75" customHeight="1">
      <c r="A99" s="211" t="s">
        <v>418</v>
      </c>
      <c r="C99" s="211" t="s">
        <v>419</v>
      </c>
      <c r="D99" s="211"/>
      <c r="E99" s="212">
        <v>1.18</v>
      </c>
      <c r="F99" s="212">
        <v>1.18</v>
      </c>
      <c r="G99" s="212">
        <v>1.18</v>
      </c>
      <c r="H99" s="212">
        <v>1.18</v>
      </c>
      <c r="I99" s="212">
        <v>1.18</v>
      </c>
      <c r="J99" s="211"/>
      <c r="K99" s="186">
        <v>1.18</v>
      </c>
      <c r="L99" s="186">
        <v>1.18</v>
      </c>
      <c r="M99" s="186">
        <v>1.18</v>
      </c>
      <c r="N99" s="186">
        <v>1.18</v>
      </c>
      <c r="O99" s="186">
        <v>1.18</v>
      </c>
    </row>
    <row r="100" spans="1:15" ht="12.75" customHeight="1">
      <c r="A100" s="211" t="s">
        <v>420</v>
      </c>
      <c r="C100" s="211" t="s">
        <v>421</v>
      </c>
      <c r="D100" s="211"/>
      <c r="E100" s="212">
        <v>1.1200000000000001</v>
      </c>
      <c r="F100" s="212">
        <v>1.1200000000000001</v>
      </c>
      <c r="G100" s="212">
        <v>1.1200000000000001</v>
      </c>
      <c r="H100" s="212">
        <v>1.1200000000000001</v>
      </c>
      <c r="I100" s="212">
        <v>1.1200000000000001</v>
      </c>
      <c r="J100" s="211"/>
      <c r="K100" s="186">
        <v>1.1200000000000001</v>
      </c>
      <c r="L100" s="186">
        <v>1.1200000000000001</v>
      </c>
      <c r="M100" s="186">
        <v>1.1200000000000001</v>
      </c>
      <c r="N100" s="186">
        <v>1.1200000000000001</v>
      </c>
      <c r="O100" s="186">
        <v>1.1200000000000001</v>
      </c>
    </row>
    <row r="101" spans="1:15" ht="12.75" customHeight="1">
      <c r="A101" s="211" t="s">
        <v>422</v>
      </c>
      <c r="C101" s="211" t="s">
        <v>423</v>
      </c>
      <c r="D101" s="211"/>
      <c r="E101" s="186">
        <v>1.1200000000000001</v>
      </c>
      <c r="F101" s="187">
        <v>1.1600000000000001</v>
      </c>
      <c r="G101" s="187">
        <v>1.1600000000000001</v>
      </c>
      <c r="H101" s="187">
        <v>1.1600000000000001</v>
      </c>
      <c r="I101" s="187">
        <v>1.1600000000000001</v>
      </c>
      <c r="J101" s="211"/>
      <c r="K101" s="186">
        <v>1.1200000000000001</v>
      </c>
      <c r="L101" s="186">
        <v>1.1200000000000001</v>
      </c>
      <c r="M101" s="186">
        <v>1.1200000000000001</v>
      </c>
      <c r="N101" s="186">
        <v>1.1200000000000001</v>
      </c>
      <c r="O101" s="186">
        <v>1.1200000000000001</v>
      </c>
    </row>
    <row r="102" spans="1:15" ht="12.75" customHeight="1">
      <c r="A102" s="211" t="s">
        <v>424</v>
      </c>
      <c r="C102" s="211" t="s">
        <v>425</v>
      </c>
      <c r="D102" s="211"/>
      <c r="E102" s="212">
        <v>1.18</v>
      </c>
      <c r="F102" s="212">
        <v>1.18</v>
      </c>
      <c r="G102" s="212">
        <v>1.18</v>
      </c>
      <c r="H102" s="212">
        <v>1.18</v>
      </c>
      <c r="I102" s="212">
        <v>1.18</v>
      </c>
      <c r="J102" s="211"/>
      <c r="K102" s="186">
        <v>1.18</v>
      </c>
      <c r="L102" s="186">
        <v>1.18</v>
      </c>
      <c r="M102" s="186">
        <v>1.18</v>
      </c>
      <c r="N102" s="186">
        <v>1.18</v>
      </c>
      <c r="O102" s="186">
        <v>1.18</v>
      </c>
    </row>
    <row r="103" spans="1:15" ht="12.75" customHeight="1">
      <c r="A103" s="211" t="s">
        <v>426</v>
      </c>
      <c r="C103" s="211" t="s">
        <v>427</v>
      </c>
      <c r="D103" s="211"/>
      <c r="E103" s="212">
        <v>1.18</v>
      </c>
      <c r="F103" s="212">
        <v>1.18</v>
      </c>
      <c r="G103" s="212">
        <v>1.18</v>
      </c>
      <c r="H103" s="212">
        <v>1.18</v>
      </c>
      <c r="I103" s="212">
        <v>1.18</v>
      </c>
      <c r="J103" s="211"/>
      <c r="K103" s="186">
        <v>1.18</v>
      </c>
      <c r="L103" s="186">
        <v>1.18</v>
      </c>
      <c r="M103" s="186">
        <v>1.18</v>
      </c>
      <c r="N103" s="186">
        <v>1.18</v>
      </c>
      <c r="O103" s="186">
        <v>1.18</v>
      </c>
    </row>
    <row r="104" spans="1:15" ht="12.75" customHeight="1">
      <c r="A104" s="211" t="s">
        <v>428</v>
      </c>
      <c r="C104" s="211" t="s">
        <v>429</v>
      </c>
      <c r="D104" s="211"/>
      <c r="E104" s="212">
        <v>1.1200000000000001</v>
      </c>
      <c r="F104" s="212">
        <v>1.1200000000000001</v>
      </c>
      <c r="G104" s="212">
        <v>1.1200000000000001</v>
      </c>
      <c r="H104" s="212">
        <v>1.1200000000000001</v>
      </c>
      <c r="I104" s="212">
        <v>1.1200000000000001</v>
      </c>
      <c r="J104" s="211"/>
      <c r="K104" s="186">
        <v>1.1200000000000001</v>
      </c>
      <c r="L104" s="186">
        <v>1.1200000000000001</v>
      </c>
      <c r="M104" s="186">
        <v>1.1200000000000001</v>
      </c>
      <c r="N104" s="186">
        <v>1.1200000000000001</v>
      </c>
      <c r="O104" s="186">
        <v>1.1200000000000001</v>
      </c>
    </row>
    <row r="105" spans="1:15" ht="12.75" customHeight="1">
      <c r="A105" s="211" t="s">
        <v>430</v>
      </c>
      <c r="C105" s="211" t="s">
        <v>431</v>
      </c>
      <c r="D105" s="211"/>
      <c r="E105" s="212">
        <v>1.18</v>
      </c>
      <c r="F105" s="212">
        <v>1.18</v>
      </c>
      <c r="G105" s="212">
        <v>1.18</v>
      </c>
      <c r="H105" s="212">
        <v>1.18</v>
      </c>
      <c r="I105" s="212">
        <v>1.18</v>
      </c>
      <c r="J105" s="211"/>
      <c r="K105" s="186">
        <v>1.18</v>
      </c>
      <c r="L105" s="186">
        <v>1.18</v>
      </c>
      <c r="M105" s="186">
        <v>1.18</v>
      </c>
      <c r="N105" s="186">
        <v>1.18</v>
      </c>
      <c r="O105" s="186">
        <v>1.18</v>
      </c>
    </row>
    <row r="106" spans="1:15" ht="12.75" customHeight="1">
      <c r="A106" s="211" t="s">
        <v>432</v>
      </c>
      <c r="C106" s="211" t="s">
        <v>433</v>
      </c>
      <c r="D106" s="211"/>
      <c r="E106" s="212">
        <v>1.18</v>
      </c>
      <c r="F106" s="212">
        <v>1.18</v>
      </c>
      <c r="G106" s="212">
        <v>1.18</v>
      </c>
      <c r="H106" s="212">
        <v>1.18</v>
      </c>
      <c r="I106" s="212">
        <v>1.18</v>
      </c>
      <c r="J106" s="211"/>
      <c r="K106" s="186">
        <v>1.18</v>
      </c>
      <c r="L106" s="186">
        <v>1.18</v>
      </c>
      <c r="M106" s="186">
        <v>1.18</v>
      </c>
      <c r="N106" s="186">
        <v>1.18</v>
      </c>
      <c r="O106" s="186">
        <v>1.18</v>
      </c>
    </row>
    <row r="107" spans="1:15" ht="12.75" customHeight="1">
      <c r="A107" s="211" t="s">
        <v>434</v>
      </c>
      <c r="C107" s="211" t="s">
        <v>435</v>
      </c>
      <c r="D107" s="211"/>
      <c r="E107" s="212">
        <v>1.18</v>
      </c>
      <c r="F107" s="212">
        <v>1.18</v>
      </c>
      <c r="G107" s="212">
        <v>1.18</v>
      </c>
      <c r="H107" s="212">
        <v>1.18</v>
      </c>
      <c r="I107" s="212">
        <v>1.18</v>
      </c>
      <c r="J107" s="211"/>
      <c r="K107" s="186">
        <v>1.18</v>
      </c>
      <c r="L107" s="186">
        <v>1.18</v>
      </c>
      <c r="M107" s="186">
        <v>1.18</v>
      </c>
      <c r="N107" s="186">
        <v>1.18</v>
      </c>
      <c r="O107" s="186">
        <v>1.18</v>
      </c>
    </row>
    <row r="108" spans="1:15" ht="12.75" customHeight="1">
      <c r="A108" s="211" t="s">
        <v>436</v>
      </c>
      <c r="C108" s="211" t="s">
        <v>437</v>
      </c>
      <c r="D108" s="211"/>
      <c r="E108" s="212">
        <v>1.18</v>
      </c>
      <c r="F108" s="212">
        <v>1.18</v>
      </c>
      <c r="G108" s="212">
        <v>1.18</v>
      </c>
      <c r="H108" s="212">
        <v>1.18</v>
      </c>
      <c r="I108" s="212">
        <v>1.18</v>
      </c>
      <c r="J108" s="211"/>
      <c r="K108" s="186">
        <v>1.18</v>
      </c>
      <c r="L108" s="186">
        <v>1.18</v>
      </c>
      <c r="M108" s="186">
        <v>1.18</v>
      </c>
      <c r="N108" s="186">
        <v>1.18</v>
      </c>
      <c r="O108" s="186">
        <v>1.18</v>
      </c>
    </row>
    <row r="109" spans="1:15" ht="12.75" customHeight="1">
      <c r="A109" s="211" t="s">
        <v>438</v>
      </c>
      <c r="C109" s="211" t="s">
        <v>439</v>
      </c>
      <c r="D109" s="211"/>
      <c r="E109" s="212">
        <v>1.18</v>
      </c>
      <c r="F109" s="212">
        <v>1.18</v>
      </c>
      <c r="G109" s="212">
        <v>1.18</v>
      </c>
      <c r="H109" s="212">
        <v>1.18</v>
      </c>
      <c r="I109" s="212">
        <v>1.18</v>
      </c>
      <c r="J109" s="211"/>
      <c r="K109" s="186">
        <v>1.18</v>
      </c>
      <c r="L109" s="186">
        <v>1.18</v>
      </c>
      <c r="M109" s="186">
        <v>1.18</v>
      </c>
      <c r="N109" s="186">
        <v>1.18</v>
      </c>
      <c r="O109" s="186">
        <v>1.18</v>
      </c>
    </row>
    <row r="110" spans="1:15" ht="12.75" customHeight="1">
      <c r="A110" s="211" t="s">
        <v>440</v>
      </c>
      <c r="C110" s="211" t="s">
        <v>441</v>
      </c>
      <c r="D110" s="211"/>
      <c r="E110" s="212">
        <v>1.1800000000000002</v>
      </c>
      <c r="F110" s="212">
        <v>1.1800000000000002</v>
      </c>
      <c r="G110" s="212">
        <v>1.1700000000000002</v>
      </c>
      <c r="H110" s="212">
        <v>1.1600000000000001</v>
      </c>
      <c r="I110" s="212">
        <v>1.1500000000000001</v>
      </c>
      <c r="J110" s="211"/>
      <c r="K110" s="186">
        <v>1.1800000000000002</v>
      </c>
      <c r="L110" s="186">
        <v>1.1800000000000002</v>
      </c>
      <c r="M110" s="186">
        <v>1.1700000000000002</v>
      </c>
      <c r="N110" s="186">
        <v>1.1600000000000001</v>
      </c>
      <c r="O110" s="186">
        <v>1.1500000000000001</v>
      </c>
    </row>
    <row r="111" spans="1:15" ht="12.75" customHeight="1">
      <c r="A111" s="211" t="s">
        <v>442</v>
      </c>
      <c r="C111" s="211" t="s">
        <v>443</v>
      </c>
      <c r="D111" s="211"/>
      <c r="E111" s="186">
        <v>1.18</v>
      </c>
      <c r="F111" s="187">
        <v>1.22</v>
      </c>
      <c r="G111" s="187">
        <v>1.22</v>
      </c>
      <c r="H111" s="187">
        <v>1.22</v>
      </c>
      <c r="I111" s="187">
        <v>1.22</v>
      </c>
      <c r="J111" s="211"/>
      <c r="K111" s="186">
        <v>1.18</v>
      </c>
      <c r="L111" s="186">
        <v>1.18</v>
      </c>
      <c r="M111" s="186">
        <v>1.18</v>
      </c>
      <c r="N111" s="186">
        <v>1.18</v>
      </c>
      <c r="O111" s="186">
        <v>1.18</v>
      </c>
    </row>
    <row r="112" spans="1:15" ht="12.75" customHeight="1">
      <c r="A112" s="211" t="s">
        <v>444</v>
      </c>
      <c r="C112" s="211" t="s">
        <v>445</v>
      </c>
      <c r="D112" s="211"/>
      <c r="E112" s="212">
        <v>1.18</v>
      </c>
      <c r="F112" s="212">
        <v>1.18</v>
      </c>
      <c r="G112" s="212">
        <v>1.18</v>
      </c>
      <c r="H112" s="212">
        <v>1.18</v>
      </c>
      <c r="I112" s="212">
        <v>1.18</v>
      </c>
      <c r="J112" s="211"/>
      <c r="K112" s="186">
        <v>1.18</v>
      </c>
      <c r="L112" s="186">
        <v>1.18</v>
      </c>
      <c r="M112" s="186">
        <v>1.18</v>
      </c>
      <c r="N112" s="186">
        <v>1.18</v>
      </c>
      <c r="O112" s="186">
        <v>1.18</v>
      </c>
    </row>
    <row r="113" spans="1:15" ht="12.75" customHeight="1">
      <c r="A113" s="211" t="s">
        <v>446</v>
      </c>
      <c r="C113" s="211" t="s">
        <v>447</v>
      </c>
      <c r="D113" s="211"/>
      <c r="E113" s="212">
        <v>1.18</v>
      </c>
      <c r="F113" s="212">
        <v>1.18</v>
      </c>
      <c r="G113" s="212">
        <v>1.18</v>
      </c>
      <c r="H113" s="212">
        <v>1.18</v>
      </c>
      <c r="I113" s="212">
        <v>1.18</v>
      </c>
      <c r="J113" s="211"/>
      <c r="K113" s="186">
        <v>1.18</v>
      </c>
      <c r="L113" s="186">
        <v>1.18</v>
      </c>
      <c r="M113" s="186">
        <v>1.18</v>
      </c>
      <c r="N113" s="186">
        <v>1.18</v>
      </c>
      <c r="O113" s="186">
        <v>1.18</v>
      </c>
    </row>
    <row r="114" spans="1:15" ht="12.75" customHeight="1">
      <c r="A114" s="211" t="s">
        <v>448</v>
      </c>
      <c r="C114" s="211" t="s">
        <v>449</v>
      </c>
      <c r="D114" s="211"/>
      <c r="E114" s="212">
        <v>1.24</v>
      </c>
      <c r="F114" s="212">
        <v>1.24</v>
      </c>
      <c r="G114" s="212">
        <v>1.22</v>
      </c>
      <c r="H114" s="212">
        <v>1.2</v>
      </c>
      <c r="I114" s="212">
        <v>1.18</v>
      </c>
      <c r="J114" s="211"/>
      <c r="K114" s="186">
        <v>1.24</v>
      </c>
      <c r="L114" s="186">
        <v>1.24</v>
      </c>
      <c r="M114" s="186">
        <v>1.22</v>
      </c>
      <c r="N114" s="186">
        <v>1.2</v>
      </c>
      <c r="O114" s="186">
        <v>1.18</v>
      </c>
    </row>
    <row r="115" spans="1:15" ht="12.75" customHeight="1">
      <c r="A115" s="211" t="s">
        <v>450</v>
      </c>
      <c r="C115" s="211" t="s">
        <v>451</v>
      </c>
      <c r="D115" s="211"/>
      <c r="E115" s="212">
        <v>1.18</v>
      </c>
      <c r="F115" s="212">
        <v>1.18</v>
      </c>
      <c r="G115" s="212">
        <v>1.18</v>
      </c>
      <c r="H115" s="212">
        <v>1.18</v>
      </c>
      <c r="I115" s="212">
        <v>1.18</v>
      </c>
      <c r="J115" s="211"/>
      <c r="K115" s="186">
        <v>1.18</v>
      </c>
      <c r="L115" s="186">
        <v>1.18</v>
      </c>
      <c r="M115" s="186">
        <v>1.18</v>
      </c>
      <c r="N115" s="186">
        <v>1.18</v>
      </c>
      <c r="O115" s="186">
        <v>1.18</v>
      </c>
    </row>
    <row r="116" spans="1:15" ht="12.75" customHeight="1">
      <c r="A116" s="211" t="s">
        <v>452</v>
      </c>
      <c r="C116" s="211" t="s">
        <v>453</v>
      </c>
      <c r="D116" s="211"/>
      <c r="E116" s="212">
        <v>1.18</v>
      </c>
      <c r="F116" s="212">
        <v>1.18</v>
      </c>
      <c r="G116" s="212">
        <v>1.18</v>
      </c>
      <c r="H116" s="212">
        <v>1.18</v>
      </c>
      <c r="I116" s="212">
        <v>1.18</v>
      </c>
      <c r="J116" s="211"/>
      <c r="K116" s="186">
        <v>1.18</v>
      </c>
      <c r="L116" s="186">
        <v>1.18</v>
      </c>
      <c r="M116" s="186">
        <v>1.18</v>
      </c>
      <c r="N116" s="186">
        <v>1.18</v>
      </c>
      <c r="O116" s="186">
        <v>1.18</v>
      </c>
    </row>
    <row r="117" spans="1:15" ht="12.75" customHeight="1">
      <c r="A117" s="211" t="s">
        <v>454</v>
      </c>
      <c r="C117" s="211" t="s">
        <v>455</v>
      </c>
      <c r="D117" s="211"/>
      <c r="E117" s="212">
        <v>1.18</v>
      </c>
      <c r="F117" s="212">
        <v>1.18</v>
      </c>
      <c r="G117" s="212">
        <v>1.18</v>
      </c>
      <c r="H117" s="212">
        <v>1.18</v>
      </c>
      <c r="I117" s="212">
        <v>1.18</v>
      </c>
      <c r="J117" s="211"/>
      <c r="K117" s="186">
        <v>1.18</v>
      </c>
      <c r="L117" s="186">
        <v>1.18</v>
      </c>
      <c r="M117" s="186">
        <v>1.18</v>
      </c>
      <c r="N117" s="186">
        <v>1.18</v>
      </c>
      <c r="O117" s="186">
        <v>1.18</v>
      </c>
    </row>
    <row r="118" spans="1:15" ht="12.75" customHeight="1">
      <c r="A118" s="211" t="s">
        <v>456</v>
      </c>
      <c r="C118" s="211" t="s">
        <v>457</v>
      </c>
      <c r="D118" s="211"/>
      <c r="E118" s="212">
        <v>1.18</v>
      </c>
      <c r="F118" s="212">
        <v>1.18</v>
      </c>
      <c r="G118" s="212">
        <v>1.18</v>
      </c>
      <c r="H118" s="212">
        <v>1.18</v>
      </c>
      <c r="I118" s="212">
        <v>1.18</v>
      </c>
      <c r="J118" s="211"/>
      <c r="K118" s="186">
        <v>1.18</v>
      </c>
      <c r="L118" s="186">
        <v>1.18</v>
      </c>
      <c r="M118" s="186">
        <v>1.18</v>
      </c>
      <c r="N118" s="186">
        <v>1.18</v>
      </c>
      <c r="O118" s="186">
        <v>1.18</v>
      </c>
    </row>
    <row r="119" spans="1:15" ht="12.75" customHeight="1">
      <c r="A119" s="211" t="s">
        <v>458</v>
      </c>
      <c r="C119" s="211" t="s">
        <v>459</v>
      </c>
      <c r="D119" s="211"/>
      <c r="E119" s="212">
        <v>1.18</v>
      </c>
      <c r="F119" s="212">
        <v>1.18</v>
      </c>
      <c r="G119" s="212">
        <v>1.18</v>
      </c>
      <c r="H119" s="212">
        <v>1.18</v>
      </c>
      <c r="I119" s="212">
        <v>1.18</v>
      </c>
      <c r="J119" s="211"/>
      <c r="K119" s="186">
        <v>1.18</v>
      </c>
      <c r="L119" s="186">
        <v>1.18</v>
      </c>
      <c r="M119" s="186">
        <v>1.18</v>
      </c>
      <c r="N119" s="186">
        <v>1.18</v>
      </c>
      <c r="O119" s="186">
        <v>1.18</v>
      </c>
    </row>
    <row r="120" spans="1:15" ht="12.75" customHeight="1">
      <c r="A120" s="211" t="s">
        <v>460</v>
      </c>
      <c r="C120" s="211" t="s">
        <v>461</v>
      </c>
      <c r="D120" s="211"/>
      <c r="E120" s="212">
        <v>1.18</v>
      </c>
      <c r="F120" s="212">
        <v>1.18</v>
      </c>
      <c r="G120" s="212">
        <v>1.18</v>
      </c>
      <c r="H120" s="212">
        <v>1.18</v>
      </c>
      <c r="I120" s="212">
        <v>1.18</v>
      </c>
      <c r="J120" s="211"/>
      <c r="K120" s="186">
        <v>1.18</v>
      </c>
      <c r="L120" s="186">
        <v>1.18</v>
      </c>
      <c r="M120" s="186">
        <v>1.18</v>
      </c>
      <c r="N120" s="186">
        <v>1.18</v>
      </c>
      <c r="O120" s="186">
        <v>1.18</v>
      </c>
    </row>
    <row r="121" spans="1:15" ht="12.75" customHeight="1">
      <c r="A121" s="211" t="s">
        <v>462</v>
      </c>
      <c r="C121" s="211" t="s">
        <v>463</v>
      </c>
      <c r="D121" s="211"/>
      <c r="E121" s="212">
        <v>1.18</v>
      </c>
      <c r="F121" s="212">
        <v>1.18</v>
      </c>
      <c r="G121" s="212">
        <v>1.18</v>
      </c>
      <c r="H121" s="212">
        <v>1.18</v>
      </c>
      <c r="I121" s="212">
        <v>1.18</v>
      </c>
      <c r="J121" s="211"/>
      <c r="K121" s="186">
        <v>1.18</v>
      </c>
      <c r="L121" s="186">
        <v>1.18</v>
      </c>
      <c r="M121" s="186">
        <v>1.18</v>
      </c>
      <c r="N121" s="186">
        <v>1.18</v>
      </c>
      <c r="O121" s="186">
        <v>1.18</v>
      </c>
    </row>
    <row r="122" spans="1:15" ht="12.75" customHeight="1">
      <c r="A122" s="211" t="s">
        <v>464</v>
      </c>
      <c r="C122" s="211" t="s">
        <v>465</v>
      </c>
      <c r="D122" s="211"/>
      <c r="E122" s="212">
        <v>1.18</v>
      </c>
      <c r="F122" s="212">
        <v>1.18</v>
      </c>
      <c r="G122" s="212">
        <v>1.18</v>
      </c>
      <c r="H122" s="212">
        <v>1.18</v>
      </c>
      <c r="I122" s="212">
        <v>1.18</v>
      </c>
      <c r="J122" s="211"/>
      <c r="K122" s="186">
        <v>1.18</v>
      </c>
      <c r="L122" s="186">
        <v>1.18</v>
      </c>
      <c r="M122" s="186">
        <v>1.18</v>
      </c>
      <c r="N122" s="186">
        <v>1.18</v>
      </c>
      <c r="O122" s="186">
        <v>1.18</v>
      </c>
    </row>
    <row r="123" spans="1:15" ht="12.75" customHeight="1">
      <c r="A123" s="211" t="s">
        <v>466</v>
      </c>
      <c r="C123" s="211" t="s">
        <v>467</v>
      </c>
      <c r="D123" s="211"/>
      <c r="E123" s="212">
        <v>1.18</v>
      </c>
      <c r="F123" s="212">
        <v>1.18</v>
      </c>
      <c r="G123" s="212">
        <v>1.18</v>
      </c>
      <c r="H123" s="212">
        <v>1.18</v>
      </c>
      <c r="I123" s="212">
        <v>1.18</v>
      </c>
      <c r="J123" s="211"/>
      <c r="K123" s="186">
        <v>1.18</v>
      </c>
      <c r="L123" s="186">
        <v>1.18</v>
      </c>
      <c r="M123" s="186">
        <v>1.18</v>
      </c>
      <c r="N123" s="186">
        <v>1.18</v>
      </c>
      <c r="O123" s="186">
        <v>1.18</v>
      </c>
    </row>
    <row r="124" spans="1:15" ht="12.75" customHeight="1">
      <c r="A124" s="211" t="s">
        <v>468</v>
      </c>
      <c r="C124" s="211" t="s">
        <v>469</v>
      </c>
      <c r="D124" s="211"/>
      <c r="E124" s="212">
        <v>1.18</v>
      </c>
      <c r="F124" s="212">
        <v>1.18</v>
      </c>
      <c r="G124" s="212">
        <v>1.18</v>
      </c>
      <c r="H124" s="212">
        <v>1.18</v>
      </c>
      <c r="I124" s="212">
        <v>1.18</v>
      </c>
      <c r="J124" s="211"/>
      <c r="K124" s="186">
        <v>1.18</v>
      </c>
      <c r="L124" s="186">
        <v>1.18</v>
      </c>
      <c r="M124" s="186">
        <v>1.18</v>
      </c>
      <c r="N124" s="186">
        <v>1.18</v>
      </c>
      <c r="O124" s="186">
        <v>1.18</v>
      </c>
    </row>
    <row r="125" spans="1:15" ht="12.75" customHeight="1">
      <c r="A125" s="211" t="s">
        <v>470</v>
      </c>
      <c r="C125" s="211" t="s">
        <v>471</v>
      </c>
      <c r="D125" s="211"/>
      <c r="E125" s="212"/>
      <c r="F125" s="212"/>
      <c r="G125" s="212">
        <v>1.18</v>
      </c>
      <c r="H125" s="212">
        <v>1.18</v>
      </c>
      <c r="I125" s="212">
        <v>1.18</v>
      </c>
      <c r="J125" s="211"/>
      <c r="K125" s="212"/>
      <c r="L125" s="212"/>
      <c r="M125" s="212">
        <v>1.18</v>
      </c>
      <c r="N125" s="212">
        <v>1.18</v>
      </c>
      <c r="O125" s="212">
        <v>1.18</v>
      </c>
    </row>
    <row r="126" spans="1:15" ht="12.75" customHeight="1">
      <c r="A126" s="211" t="s">
        <v>472</v>
      </c>
      <c r="C126" s="211" t="s">
        <v>473</v>
      </c>
      <c r="D126" s="211"/>
      <c r="E126" s="212"/>
      <c r="F126" s="212"/>
      <c r="G126" s="212">
        <v>1.18</v>
      </c>
      <c r="H126" s="212">
        <v>1.18</v>
      </c>
      <c r="I126" s="212">
        <v>1.18</v>
      </c>
      <c r="J126" s="211"/>
      <c r="K126" s="212"/>
      <c r="L126" s="212"/>
      <c r="M126" s="212">
        <v>1.18</v>
      </c>
      <c r="N126" s="212">
        <v>1.18</v>
      </c>
      <c r="O126" s="212">
        <v>1.18</v>
      </c>
    </row>
    <row r="127" spans="1:15" ht="12.75" customHeight="1">
      <c r="A127" s="211" t="s">
        <v>474</v>
      </c>
      <c r="C127" s="211" t="s">
        <v>475</v>
      </c>
      <c r="D127" s="211"/>
      <c r="E127" s="212">
        <v>1.18</v>
      </c>
      <c r="F127" s="212">
        <v>1.18</v>
      </c>
      <c r="G127" s="212">
        <v>1.18</v>
      </c>
      <c r="H127" s="212">
        <v>1.18</v>
      </c>
      <c r="I127" s="212">
        <v>1.18</v>
      </c>
      <c r="J127" s="211"/>
      <c r="K127" s="186">
        <v>1.18</v>
      </c>
      <c r="L127" s="186">
        <v>1.18</v>
      </c>
      <c r="M127" s="186">
        <v>1.18</v>
      </c>
      <c r="N127" s="186">
        <v>1.18</v>
      </c>
      <c r="O127" s="186">
        <v>1.18</v>
      </c>
    </row>
    <row r="128" spans="1:15" ht="12.75" customHeight="1">
      <c r="A128" s="211" t="s">
        <v>476</v>
      </c>
      <c r="C128" s="211" t="s">
        <v>477</v>
      </c>
      <c r="D128" s="211"/>
      <c r="E128" s="212">
        <v>1.18</v>
      </c>
      <c r="F128" s="212">
        <v>1.18</v>
      </c>
      <c r="G128" s="212">
        <v>1.18</v>
      </c>
      <c r="H128" s="212">
        <v>1.18</v>
      </c>
      <c r="I128" s="212">
        <v>1.18</v>
      </c>
      <c r="J128" s="211"/>
      <c r="K128" s="186">
        <v>1.18</v>
      </c>
      <c r="L128" s="186">
        <v>1.18</v>
      </c>
      <c r="M128" s="186">
        <v>1.18</v>
      </c>
      <c r="N128" s="186">
        <v>1.18</v>
      </c>
      <c r="O128" s="186">
        <v>1.18</v>
      </c>
    </row>
    <row r="129" spans="1:15" ht="12.75" customHeight="1">
      <c r="A129" s="211" t="s">
        <v>478</v>
      </c>
      <c r="C129" s="211" t="s">
        <v>479</v>
      </c>
      <c r="D129" s="211"/>
      <c r="E129" s="212">
        <v>1.18</v>
      </c>
      <c r="F129" s="212">
        <v>1.18</v>
      </c>
      <c r="G129" s="212">
        <v>1.18</v>
      </c>
      <c r="H129" s="212">
        <v>1.18</v>
      </c>
      <c r="I129" s="212">
        <v>1.18</v>
      </c>
      <c r="J129" s="211"/>
      <c r="K129" s="186">
        <v>1.18</v>
      </c>
      <c r="L129" s="186">
        <v>1.18</v>
      </c>
      <c r="M129" s="186">
        <v>1.18</v>
      </c>
      <c r="N129" s="186">
        <v>1.18</v>
      </c>
      <c r="O129" s="186">
        <v>1.18</v>
      </c>
    </row>
    <row r="130" spans="1:15" ht="12.75" customHeight="1">
      <c r="A130" s="211" t="s">
        <v>480</v>
      </c>
      <c r="C130" s="211" t="s">
        <v>481</v>
      </c>
      <c r="D130" s="211"/>
      <c r="E130" s="212">
        <v>1.18</v>
      </c>
      <c r="F130" s="212">
        <v>1.18</v>
      </c>
      <c r="G130" s="212">
        <v>1.18</v>
      </c>
      <c r="H130" s="212">
        <v>1.18</v>
      </c>
      <c r="I130" s="212">
        <v>1.18</v>
      </c>
      <c r="J130" s="211"/>
      <c r="K130" s="186">
        <v>1.18</v>
      </c>
      <c r="L130" s="186">
        <v>1.18</v>
      </c>
      <c r="M130" s="186">
        <v>1.18</v>
      </c>
      <c r="N130" s="186">
        <v>1.18</v>
      </c>
      <c r="O130" s="186">
        <v>1.18</v>
      </c>
    </row>
    <row r="131" spans="1:15" ht="12.75" customHeight="1">
      <c r="A131" s="211" t="s">
        <v>482</v>
      </c>
      <c r="C131" s="211" t="s">
        <v>483</v>
      </c>
      <c r="D131" s="211"/>
      <c r="E131" s="212">
        <v>1.18</v>
      </c>
      <c r="F131" s="212">
        <v>1.18</v>
      </c>
      <c r="G131" s="212">
        <v>1.18</v>
      </c>
      <c r="H131" s="212">
        <v>1.18</v>
      </c>
      <c r="I131" s="212">
        <v>1.18</v>
      </c>
      <c r="J131" s="211"/>
      <c r="K131" s="186">
        <v>1.18</v>
      </c>
      <c r="L131" s="186">
        <v>1.18</v>
      </c>
      <c r="M131" s="186">
        <v>1.18</v>
      </c>
      <c r="N131" s="186">
        <v>1.18</v>
      </c>
      <c r="O131" s="186">
        <v>1.18</v>
      </c>
    </row>
    <row r="132" spans="1:15" ht="12.75" customHeight="1">
      <c r="A132" s="211" t="s">
        <v>484</v>
      </c>
      <c r="C132" s="211" t="s">
        <v>485</v>
      </c>
      <c r="D132" s="211"/>
      <c r="E132" s="212"/>
      <c r="F132" s="212"/>
      <c r="G132" s="212">
        <v>1.18</v>
      </c>
      <c r="H132" s="212">
        <v>1.18</v>
      </c>
      <c r="I132" s="212">
        <v>1.18</v>
      </c>
      <c r="J132" s="211"/>
      <c r="K132" s="212"/>
      <c r="L132" s="212"/>
      <c r="M132" s="212">
        <v>1.18</v>
      </c>
      <c r="N132" s="212">
        <v>1.18</v>
      </c>
      <c r="O132" s="212">
        <v>1.18</v>
      </c>
    </row>
    <row r="133" spans="1:15" ht="12.75" customHeight="1">
      <c r="A133" s="211" t="s">
        <v>486</v>
      </c>
      <c r="C133" s="211" t="s">
        <v>487</v>
      </c>
      <c r="D133" s="211"/>
      <c r="E133" s="212">
        <v>1.18</v>
      </c>
      <c r="F133" s="212">
        <v>1.18</v>
      </c>
      <c r="G133" s="212">
        <v>1.18</v>
      </c>
      <c r="H133" s="212">
        <v>1.18</v>
      </c>
      <c r="I133" s="212">
        <v>1.18</v>
      </c>
      <c r="J133" s="211"/>
      <c r="K133" s="186">
        <v>1.18</v>
      </c>
      <c r="L133" s="186">
        <v>1.18</v>
      </c>
      <c r="M133" s="186">
        <v>1.18</v>
      </c>
      <c r="N133" s="186">
        <v>1.18</v>
      </c>
      <c r="O133" s="186">
        <v>1.18</v>
      </c>
    </row>
    <row r="134" spans="1:15" ht="12.75" customHeight="1">
      <c r="A134" s="211" t="s">
        <v>488</v>
      </c>
      <c r="C134" s="211" t="s">
        <v>489</v>
      </c>
      <c r="D134" s="211"/>
      <c r="E134" s="212">
        <v>1</v>
      </c>
      <c r="F134" s="212">
        <v>1</v>
      </c>
      <c r="G134" s="212">
        <v>1</v>
      </c>
      <c r="H134" s="212">
        <v>1</v>
      </c>
      <c r="I134" s="212">
        <v>1</v>
      </c>
      <c r="J134" s="211"/>
      <c r="K134" s="186">
        <v>1</v>
      </c>
      <c r="L134" s="186">
        <v>1</v>
      </c>
      <c r="M134" s="186">
        <v>1</v>
      </c>
      <c r="N134" s="186">
        <v>1</v>
      </c>
      <c r="O134" s="186">
        <v>1</v>
      </c>
    </row>
    <row r="135" spans="1:15" ht="12.75" customHeight="1">
      <c r="A135" s="211" t="s">
        <v>490</v>
      </c>
      <c r="C135" s="211" t="s">
        <v>491</v>
      </c>
      <c r="D135" s="211"/>
      <c r="E135" s="212">
        <v>1</v>
      </c>
      <c r="F135" s="212">
        <v>1</v>
      </c>
      <c r="G135" s="212">
        <v>1</v>
      </c>
      <c r="H135" s="212">
        <v>1</v>
      </c>
      <c r="I135" s="212">
        <v>1</v>
      </c>
      <c r="J135" s="211"/>
      <c r="K135" s="186">
        <v>1</v>
      </c>
      <c r="L135" s="186">
        <v>1</v>
      </c>
      <c r="M135" s="186">
        <v>1</v>
      </c>
      <c r="N135" s="186">
        <v>1</v>
      </c>
      <c r="O135" s="186">
        <v>1</v>
      </c>
    </row>
    <row r="136" spans="1:15" ht="12.75" customHeight="1">
      <c r="A136" s="211" t="s">
        <v>492</v>
      </c>
      <c r="C136" s="211" t="s">
        <v>493</v>
      </c>
      <c r="D136" s="211"/>
      <c r="E136" s="212">
        <v>1</v>
      </c>
      <c r="F136" s="212">
        <v>1</v>
      </c>
      <c r="G136" s="212">
        <v>1</v>
      </c>
      <c r="H136" s="212">
        <v>1</v>
      </c>
      <c r="I136" s="212">
        <v>1</v>
      </c>
      <c r="J136" s="211"/>
      <c r="K136" s="186">
        <v>1</v>
      </c>
      <c r="L136" s="186">
        <v>1</v>
      </c>
      <c r="M136" s="186">
        <v>1</v>
      </c>
      <c r="N136" s="186">
        <v>1</v>
      </c>
      <c r="O136" s="186">
        <v>1</v>
      </c>
    </row>
    <row r="137" spans="1:15" ht="12.75" customHeight="1">
      <c r="A137" s="211" t="s">
        <v>494</v>
      </c>
      <c r="C137" s="211" t="s">
        <v>495</v>
      </c>
      <c r="D137" s="211"/>
      <c r="E137" s="212">
        <v>1</v>
      </c>
      <c r="F137" s="212">
        <v>1</v>
      </c>
      <c r="G137" s="212">
        <v>1</v>
      </c>
      <c r="H137" s="212">
        <v>1</v>
      </c>
      <c r="I137" s="212">
        <v>1</v>
      </c>
      <c r="J137" s="211"/>
      <c r="K137" s="186">
        <v>1</v>
      </c>
      <c r="L137" s="186">
        <v>1</v>
      </c>
      <c r="M137" s="186">
        <v>1</v>
      </c>
      <c r="N137" s="186">
        <v>1</v>
      </c>
      <c r="O137" s="186">
        <v>1</v>
      </c>
    </row>
    <row r="138" spans="1:15" ht="12.75" customHeight="1">
      <c r="A138" s="211" t="s">
        <v>496</v>
      </c>
      <c r="C138" s="211" t="s">
        <v>497</v>
      </c>
      <c r="D138" s="211"/>
      <c r="E138" s="212">
        <v>1</v>
      </c>
      <c r="F138" s="212">
        <v>1</v>
      </c>
      <c r="G138" s="212">
        <v>1</v>
      </c>
      <c r="H138" s="212">
        <v>1</v>
      </c>
      <c r="I138" s="212">
        <v>1</v>
      </c>
      <c r="J138" s="211"/>
      <c r="K138" s="186">
        <v>1</v>
      </c>
      <c r="L138" s="186">
        <v>1</v>
      </c>
      <c r="M138" s="186">
        <v>1</v>
      </c>
      <c r="N138" s="186">
        <v>1</v>
      </c>
      <c r="O138" s="186">
        <v>1</v>
      </c>
    </row>
    <row r="139" spans="1:15" ht="12.75" customHeight="1">
      <c r="A139" s="211" t="s">
        <v>498</v>
      </c>
      <c r="C139" s="211" t="s">
        <v>499</v>
      </c>
      <c r="D139" s="211"/>
      <c r="E139" s="212">
        <v>1</v>
      </c>
      <c r="F139" s="212">
        <v>1</v>
      </c>
      <c r="G139" s="212">
        <v>1</v>
      </c>
      <c r="H139" s="212">
        <v>1</v>
      </c>
      <c r="I139" s="212">
        <v>1</v>
      </c>
      <c r="J139" s="211"/>
      <c r="K139" s="186">
        <v>1</v>
      </c>
      <c r="L139" s="186">
        <v>1</v>
      </c>
      <c r="M139" s="186">
        <v>1</v>
      </c>
      <c r="N139" s="186">
        <v>1</v>
      </c>
      <c r="O139" s="186">
        <v>1</v>
      </c>
    </row>
    <row r="140" spans="1:15" ht="12.75" customHeight="1">
      <c r="A140" s="211" t="s">
        <v>500</v>
      </c>
      <c r="C140" s="211" t="s">
        <v>501</v>
      </c>
      <c r="D140" s="211"/>
      <c r="E140" s="212">
        <v>1</v>
      </c>
      <c r="F140" s="212">
        <v>1</v>
      </c>
      <c r="G140" s="212">
        <v>1</v>
      </c>
      <c r="H140" s="212">
        <v>1</v>
      </c>
      <c r="I140" s="212">
        <v>1</v>
      </c>
      <c r="J140" s="211"/>
      <c r="K140" s="186">
        <v>1</v>
      </c>
      <c r="L140" s="186">
        <v>1</v>
      </c>
      <c r="M140" s="186">
        <v>1</v>
      </c>
      <c r="N140" s="186">
        <v>1</v>
      </c>
      <c r="O140" s="186">
        <v>1</v>
      </c>
    </row>
    <row r="141" spans="1:15" ht="12.75" customHeight="1">
      <c r="A141" s="211" t="s">
        <v>502</v>
      </c>
      <c r="C141" s="211" t="s">
        <v>503</v>
      </c>
      <c r="D141" s="211"/>
      <c r="E141" s="212">
        <v>1</v>
      </c>
      <c r="F141" s="212">
        <v>1</v>
      </c>
      <c r="G141" s="212">
        <v>1</v>
      </c>
      <c r="H141" s="212">
        <v>1</v>
      </c>
      <c r="I141" s="212">
        <v>1</v>
      </c>
      <c r="J141" s="211"/>
      <c r="K141" s="186">
        <v>1</v>
      </c>
      <c r="L141" s="186">
        <v>1</v>
      </c>
      <c r="M141" s="186">
        <v>1</v>
      </c>
      <c r="N141" s="186">
        <v>1</v>
      </c>
      <c r="O141" s="186">
        <v>1</v>
      </c>
    </row>
    <row r="142" spans="1:15" ht="12.75" customHeight="1">
      <c r="A142" s="211" t="s">
        <v>504</v>
      </c>
      <c r="C142" s="211" t="s">
        <v>505</v>
      </c>
      <c r="D142" s="211"/>
      <c r="E142" s="186">
        <v>1</v>
      </c>
      <c r="F142" s="187">
        <v>1.04</v>
      </c>
      <c r="G142" s="187">
        <v>1.04</v>
      </c>
      <c r="H142" s="187">
        <v>1.04</v>
      </c>
      <c r="I142" s="187">
        <v>1.04</v>
      </c>
      <c r="J142" s="211"/>
      <c r="K142" s="186">
        <v>1</v>
      </c>
      <c r="L142" s="186">
        <v>1</v>
      </c>
      <c r="M142" s="186">
        <v>1</v>
      </c>
      <c r="N142" s="186">
        <v>1</v>
      </c>
      <c r="O142" s="186">
        <v>1</v>
      </c>
    </row>
    <row r="143" spans="1:15" ht="12.75" customHeight="1">
      <c r="A143" s="211" t="s">
        <v>506</v>
      </c>
      <c r="C143" s="211" t="s">
        <v>507</v>
      </c>
      <c r="D143" s="211"/>
      <c r="E143" s="212">
        <v>1</v>
      </c>
      <c r="F143" s="212">
        <v>1</v>
      </c>
      <c r="G143" s="212">
        <v>1</v>
      </c>
      <c r="H143" s="212">
        <v>1</v>
      </c>
      <c r="I143" s="212">
        <v>1</v>
      </c>
      <c r="J143" s="211"/>
      <c r="K143" s="186">
        <v>1</v>
      </c>
      <c r="L143" s="186">
        <v>1</v>
      </c>
      <c r="M143" s="186">
        <v>1</v>
      </c>
      <c r="N143" s="186">
        <v>1</v>
      </c>
      <c r="O143" s="186">
        <v>1</v>
      </c>
    </row>
    <row r="144" spans="1:15" ht="12.75" customHeight="1">
      <c r="A144" s="211" t="s">
        <v>508</v>
      </c>
      <c r="C144" s="211" t="s">
        <v>509</v>
      </c>
      <c r="D144" s="211"/>
      <c r="E144" s="186">
        <v>1</v>
      </c>
      <c r="F144" s="187">
        <v>1.04</v>
      </c>
      <c r="G144" s="187">
        <v>1.04</v>
      </c>
      <c r="H144" s="187">
        <v>1.04</v>
      </c>
      <c r="I144" s="187">
        <v>1.04</v>
      </c>
      <c r="J144" s="211"/>
      <c r="K144" s="186">
        <v>1</v>
      </c>
      <c r="L144" s="186">
        <v>1</v>
      </c>
      <c r="M144" s="186">
        <v>1</v>
      </c>
      <c r="N144" s="186">
        <v>1</v>
      </c>
      <c r="O144" s="186">
        <v>1</v>
      </c>
    </row>
    <row r="145" spans="1:15" ht="12.75" customHeight="1">
      <c r="A145" s="211" t="s">
        <v>510</v>
      </c>
      <c r="C145" s="211" t="s">
        <v>511</v>
      </c>
      <c r="D145" s="211"/>
      <c r="E145" s="186">
        <v>1</v>
      </c>
      <c r="F145" s="187">
        <v>1.04</v>
      </c>
      <c r="G145" s="187">
        <v>1.04</v>
      </c>
      <c r="H145" s="187">
        <v>1.04</v>
      </c>
      <c r="I145" s="187">
        <v>1.04</v>
      </c>
      <c r="J145" s="211"/>
      <c r="K145" s="186">
        <v>1</v>
      </c>
      <c r="L145" s="186">
        <v>1</v>
      </c>
      <c r="M145" s="186">
        <v>1</v>
      </c>
      <c r="N145" s="186">
        <v>1</v>
      </c>
      <c r="O145" s="186">
        <v>1</v>
      </c>
    </row>
    <row r="146" spans="1:15" ht="12.75" customHeight="1">
      <c r="A146" s="211" t="s">
        <v>512</v>
      </c>
      <c r="C146" s="211" t="s">
        <v>513</v>
      </c>
      <c r="D146" s="211"/>
      <c r="E146" s="212">
        <v>1</v>
      </c>
      <c r="F146" s="212">
        <v>1</v>
      </c>
      <c r="G146" s="212">
        <v>1</v>
      </c>
      <c r="H146" s="212">
        <v>1</v>
      </c>
      <c r="I146" s="212">
        <v>1</v>
      </c>
      <c r="J146" s="211"/>
      <c r="K146" s="186">
        <v>1</v>
      </c>
      <c r="L146" s="186">
        <v>1</v>
      </c>
      <c r="M146" s="186">
        <v>1</v>
      </c>
      <c r="N146" s="186">
        <v>1</v>
      </c>
      <c r="O146" s="186">
        <v>1</v>
      </c>
    </row>
    <row r="147" spans="1:15" ht="12.75" customHeight="1">
      <c r="A147" s="211" t="s">
        <v>514</v>
      </c>
      <c r="C147" s="211" t="s">
        <v>515</v>
      </c>
      <c r="D147" s="211"/>
      <c r="E147" s="212">
        <v>1</v>
      </c>
      <c r="F147" s="212">
        <v>1</v>
      </c>
      <c r="G147" s="212">
        <v>1</v>
      </c>
      <c r="H147" s="212">
        <v>1</v>
      </c>
      <c r="I147" s="212">
        <v>1</v>
      </c>
      <c r="J147" s="211"/>
      <c r="K147" s="186">
        <v>1</v>
      </c>
      <c r="L147" s="186">
        <v>1</v>
      </c>
      <c r="M147" s="186">
        <v>1</v>
      </c>
      <c r="N147" s="186">
        <v>1</v>
      </c>
      <c r="O147" s="186">
        <v>1</v>
      </c>
    </row>
    <row r="148" spans="1:15" ht="12.75" customHeight="1">
      <c r="A148" s="211" t="s">
        <v>516</v>
      </c>
      <c r="C148" s="211" t="s">
        <v>517</v>
      </c>
      <c r="D148" s="211"/>
      <c r="E148" s="212">
        <v>1</v>
      </c>
      <c r="F148" s="212">
        <v>1</v>
      </c>
      <c r="G148" s="212">
        <v>1</v>
      </c>
      <c r="H148" s="212">
        <v>1</v>
      </c>
      <c r="I148" s="212">
        <v>1</v>
      </c>
      <c r="J148" s="211"/>
      <c r="K148" s="186">
        <v>1</v>
      </c>
      <c r="L148" s="186">
        <v>1</v>
      </c>
      <c r="M148" s="186">
        <v>1</v>
      </c>
      <c r="N148" s="186">
        <v>1</v>
      </c>
      <c r="O148" s="186">
        <v>1</v>
      </c>
    </row>
    <row r="149" spans="1:15" ht="12.75" customHeight="1">
      <c r="A149" s="211" t="s">
        <v>518</v>
      </c>
      <c r="C149" s="211" t="s">
        <v>519</v>
      </c>
      <c r="D149" s="211"/>
      <c r="E149" s="212">
        <v>1</v>
      </c>
      <c r="F149" s="212">
        <v>1</v>
      </c>
      <c r="G149" s="212">
        <v>1</v>
      </c>
      <c r="H149" s="212">
        <v>1</v>
      </c>
      <c r="I149" s="212">
        <v>1</v>
      </c>
      <c r="J149" s="211"/>
      <c r="K149" s="186">
        <v>1</v>
      </c>
      <c r="L149" s="186">
        <v>1</v>
      </c>
      <c r="M149" s="186">
        <v>1</v>
      </c>
      <c r="N149" s="186">
        <v>1</v>
      </c>
      <c r="O149" s="186">
        <v>1</v>
      </c>
    </row>
    <row r="150" spans="1:15" ht="12.75" customHeight="1">
      <c r="A150" s="211" t="s">
        <v>520</v>
      </c>
      <c r="C150" s="211" t="s">
        <v>521</v>
      </c>
      <c r="D150" s="211"/>
      <c r="E150" s="212">
        <v>1</v>
      </c>
      <c r="F150" s="212">
        <v>1</v>
      </c>
      <c r="G150" s="212">
        <v>1</v>
      </c>
      <c r="H150" s="212">
        <v>1</v>
      </c>
      <c r="I150" s="212">
        <v>1</v>
      </c>
      <c r="J150" s="211"/>
      <c r="K150" s="186">
        <v>1</v>
      </c>
      <c r="L150" s="186">
        <v>1</v>
      </c>
      <c r="M150" s="186">
        <v>1</v>
      </c>
      <c r="N150" s="186">
        <v>1</v>
      </c>
      <c r="O150" s="186">
        <v>1</v>
      </c>
    </row>
    <row r="151" spans="1:15" ht="12.75" customHeight="1">
      <c r="A151" s="211" t="s">
        <v>522</v>
      </c>
      <c r="C151" s="211" t="s">
        <v>523</v>
      </c>
      <c r="D151" s="211"/>
      <c r="E151" s="212">
        <v>1</v>
      </c>
      <c r="F151" s="212">
        <v>1</v>
      </c>
      <c r="G151" s="212">
        <v>1</v>
      </c>
      <c r="H151" s="212">
        <v>1</v>
      </c>
      <c r="I151" s="212">
        <v>1</v>
      </c>
      <c r="J151" s="211"/>
      <c r="K151" s="186">
        <v>1</v>
      </c>
      <c r="L151" s="186">
        <v>1</v>
      </c>
      <c r="M151" s="186">
        <v>1</v>
      </c>
      <c r="N151" s="186">
        <v>1</v>
      </c>
      <c r="O151" s="186">
        <v>1</v>
      </c>
    </row>
    <row r="152" spans="1:15" ht="12.75" customHeight="1">
      <c r="A152" s="211" t="s">
        <v>524</v>
      </c>
      <c r="C152" s="211" t="s">
        <v>525</v>
      </c>
      <c r="D152" s="211"/>
      <c r="E152" s="212">
        <v>1</v>
      </c>
      <c r="F152" s="212">
        <v>1</v>
      </c>
      <c r="G152" s="212">
        <v>1</v>
      </c>
      <c r="H152" s="212">
        <v>1</v>
      </c>
      <c r="I152" s="212">
        <v>1</v>
      </c>
      <c r="J152" s="211"/>
      <c r="K152" s="186">
        <v>1</v>
      </c>
      <c r="L152" s="186">
        <v>1</v>
      </c>
      <c r="M152" s="186">
        <v>1</v>
      </c>
      <c r="N152" s="186">
        <v>1</v>
      </c>
      <c r="O152" s="186">
        <v>1</v>
      </c>
    </row>
    <row r="153" spans="1:15" ht="12.75" customHeight="1">
      <c r="A153" s="211" t="s">
        <v>526</v>
      </c>
      <c r="C153" s="211" t="s">
        <v>527</v>
      </c>
      <c r="D153" s="211"/>
      <c r="E153" s="212">
        <v>1</v>
      </c>
      <c r="F153" s="212">
        <v>1</v>
      </c>
      <c r="G153" s="212">
        <v>1</v>
      </c>
      <c r="H153" s="212">
        <v>1</v>
      </c>
      <c r="I153" s="212">
        <v>1</v>
      </c>
      <c r="J153" s="211"/>
      <c r="K153" s="186">
        <v>1</v>
      </c>
      <c r="L153" s="186">
        <v>1</v>
      </c>
      <c r="M153" s="186">
        <v>1</v>
      </c>
      <c r="N153" s="186">
        <v>1</v>
      </c>
      <c r="O153" s="186">
        <v>1</v>
      </c>
    </row>
    <row r="154" spans="1:15" ht="12.75" customHeight="1">
      <c r="A154" s="211" t="s">
        <v>528</v>
      </c>
      <c r="C154" s="211" t="s">
        <v>529</v>
      </c>
      <c r="D154" s="211"/>
      <c r="E154" s="186">
        <v>1</v>
      </c>
      <c r="F154" s="187">
        <v>1.04</v>
      </c>
      <c r="G154" s="187">
        <v>1.04</v>
      </c>
      <c r="H154" s="187">
        <v>1.04</v>
      </c>
      <c r="I154" s="187">
        <v>1.04</v>
      </c>
      <c r="J154" s="211"/>
      <c r="K154" s="186">
        <v>1</v>
      </c>
      <c r="L154" s="186">
        <v>1</v>
      </c>
      <c r="M154" s="186">
        <v>1</v>
      </c>
      <c r="N154" s="186">
        <v>1</v>
      </c>
      <c r="O154" s="186">
        <v>1</v>
      </c>
    </row>
    <row r="155" spans="1:15" ht="12.75" customHeight="1">
      <c r="A155" s="211" t="s">
        <v>530</v>
      </c>
      <c r="C155" s="211" t="s">
        <v>531</v>
      </c>
      <c r="D155" s="211"/>
      <c r="E155" s="186">
        <v>1</v>
      </c>
      <c r="F155" s="187">
        <v>1.04</v>
      </c>
      <c r="G155" s="187">
        <v>1.04</v>
      </c>
      <c r="H155" s="187">
        <v>1.04</v>
      </c>
      <c r="I155" s="187">
        <v>1.04</v>
      </c>
      <c r="J155" s="211"/>
      <c r="K155" s="186">
        <v>1</v>
      </c>
      <c r="L155" s="186">
        <v>1</v>
      </c>
      <c r="M155" s="186">
        <v>1</v>
      </c>
      <c r="N155" s="186">
        <v>1</v>
      </c>
      <c r="O155" s="186">
        <v>1</v>
      </c>
    </row>
    <row r="156" spans="1:15" ht="12.75" customHeight="1">
      <c r="A156" s="211" t="s">
        <v>532</v>
      </c>
      <c r="C156" s="211" t="s">
        <v>533</v>
      </c>
      <c r="D156" s="211"/>
      <c r="E156" s="212">
        <v>1</v>
      </c>
      <c r="F156" s="212">
        <v>1</v>
      </c>
      <c r="G156" s="212">
        <v>1</v>
      </c>
      <c r="H156" s="212">
        <v>1</v>
      </c>
      <c r="I156" s="212">
        <v>1</v>
      </c>
      <c r="J156" s="211"/>
      <c r="K156" s="186">
        <v>1</v>
      </c>
      <c r="L156" s="186">
        <v>1</v>
      </c>
      <c r="M156" s="186">
        <v>1</v>
      </c>
      <c r="N156" s="186">
        <v>1</v>
      </c>
      <c r="O156" s="186">
        <v>1</v>
      </c>
    </row>
    <row r="157" spans="1:15" ht="12.75" customHeight="1">
      <c r="A157" s="211" t="s">
        <v>534</v>
      </c>
      <c r="C157" s="211" t="s">
        <v>535</v>
      </c>
      <c r="D157" s="211"/>
      <c r="E157" s="186">
        <v>1</v>
      </c>
      <c r="F157" s="187">
        <v>1.04</v>
      </c>
      <c r="G157" s="187">
        <v>1.04</v>
      </c>
      <c r="H157" s="187">
        <v>1.04</v>
      </c>
      <c r="I157" s="187">
        <v>1.04</v>
      </c>
      <c r="J157" s="211"/>
      <c r="K157" s="186">
        <v>1</v>
      </c>
      <c r="L157" s="186">
        <v>1</v>
      </c>
      <c r="M157" s="186">
        <v>1</v>
      </c>
      <c r="N157" s="186">
        <v>1</v>
      </c>
      <c r="O157" s="186">
        <v>1</v>
      </c>
    </row>
    <row r="158" spans="1:15" ht="12.75" customHeight="1">
      <c r="A158" s="211" t="s">
        <v>536</v>
      </c>
      <c r="C158" s="211" t="s">
        <v>537</v>
      </c>
      <c r="D158" s="211"/>
      <c r="E158" s="212">
        <v>1</v>
      </c>
      <c r="F158" s="212">
        <v>1</v>
      </c>
      <c r="G158" s="212">
        <v>1</v>
      </c>
      <c r="H158" s="212">
        <v>1</v>
      </c>
      <c r="I158" s="212">
        <v>1</v>
      </c>
      <c r="J158" s="211"/>
      <c r="K158" s="186">
        <v>1</v>
      </c>
      <c r="L158" s="186">
        <v>1</v>
      </c>
      <c r="M158" s="186">
        <v>1</v>
      </c>
      <c r="N158" s="186">
        <v>1</v>
      </c>
      <c r="O158" s="186">
        <v>1</v>
      </c>
    </row>
    <row r="159" spans="1:15" ht="12.75" customHeight="1">
      <c r="A159" s="211" t="s">
        <v>538</v>
      </c>
      <c r="C159" s="211" t="s">
        <v>539</v>
      </c>
      <c r="D159" s="211"/>
      <c r="E159" s="186">
        <v>1</v>
      </c>
      <c r="F159" s="187">
        <v>1.04</v>
      </c>
      <c r="G159" s="187">
        <v>1.04</v>
      </c>
      <c r="H159" s="187">
        <v>1.04</v>
      </c>
      <c r="I159" s="187">
        <v>1.04</v>
      </c>
      <c r="J159" s="211"/>
      <c r="K159" s="186">
        <v>1</v>
      </c>
      <c r="L159" s="186">
        <v>1</v>
      </c>
      <c r="M159" s="186">
        <v>1</v>
      </c>
      <c r="N159" s="186">
        <v>1</v>
      </c>
      <c r="O159" s="186">
        <v>1</v>
      </c>
    </row>
    <row r="160" spans="1:15" ht="12.75" customHeight="1">
      <c r="A160" s="211" t="s">
        <v>540</v>
      </c>
      <c r="C160" s="211" t="s">
        <v>541</v>
      </c>
      <c r="D160" s="211"/>
      <c r="E160" s="186">
        <v>1</v>
      </c>
      <c r="F160" s="187">
        <v>1.04</v>
      </c>
      <c r="G160" s="187">
        <v>1.04</v>
      </c>
      <c r="H160" s="187">
        <v>1.04</v>
      </c>
      <c r="I160" s="187">
        <v>1.04</v>
      </c>
      <c r="J160" s="211"/>
      <c r="K160" s="186">
        <v>1</v>
      </c>
      <c r="L160" s="186">
        <v>1</v>
      </c>
      <c r="M160" s="186">
        <v>1</v>
      </c>
      <c r="N160" s="186">
        <v>1</v>
      </c>
      <c r="O160" s="186">
        <v>1</v>
      </c>
    </row>
    <row r="161" spans="1:15" ht="12.75" customHeight="1">
      <c r="A161" s="211" t="s">
        <v>542</v>
      </c>
      <c r="C161" s="211" t="s">
        <v>543</v>
      </c>
      <c r="D161" s="211"/>
      <c r="E161" s="212">
        <v>1</v>
      </c>
      <c r="F161" s="212">
        <v>1</v>
      </c>
      <c r="G161" s="212">
        <v>1</v>
      </c>
      <c r="H161" s="212">
        <v>1</v>
      </c>
      <c r="I161" s="212">
        <v>1</v>
      </c>
      <c r="J161" s="211"/>
      <c r="K161" s="186">
        <v>1</v>
      </c>
      <c r="L161" s="186">
        <v>1</v>
      </c>
      <c r="M161" s="186">
        <v>1</v>
      </c>
      <c r="N161" s="186">
        <v>1</v>
      </c>
      <c r="O161" s="186">
        <v>1</v>
      </c>
    </row>
    <row r="162" spans="1:15" ht="12.75" customHeight="1">
      <c r="A162" s="211" t="s">
        <v>544</v>
      </c>
      <c r="C162" s="211" t="s">
        <v>545</v>
      </c>
      <c r="D162" s="211"/>
      <c r="E162" s="212">
        <v>1</v>
      </c>
      <c r="F162" s="212">
        <v>1</v>
      </c>
      <c r="G162" s="212">
        <v>1</v>
      </c>
      <c r="H162" s="212">
        <v>1</v>
      </c>
      <c r="I162" s="212">
        <v>1</v>
      </c>
      <c r="J162" s="211"/>
      <c r="K162" s="186">
        <v>1</v>
      </c>
      <c r="L162" s="186">
        <v>1</v>
      </c>
      <c r="M162" s="186">
        <v>1</v>
      </c>
      <c r="N162" s="186">
        <v>1</v>
      </c>
      <c r="O162" s="186">
        <v>1</v>
      </c>
    </row>
    <row r="163" spans="1:15" ht="12.75" customHeight="1">
      <c r="A163" s="211" t="s">
        <v>546</v>
      </c>
      <c r="C163" s="211" t="s">
        <v>547</v>
      </c>
      <c r="D163" s="211"/>
      <c r="E163" s="212">
        <v>1</v>
      </c>
      <c r="F163" s="212">
        <v>1</v>
      </c>
      <c r="G163" s="212">
        <v>1</v>
      </c>
      <c r="H163" s="212">
        <v>1</v>
      </c>
      <c r="I163" s="212">
        <v>1</v>
      </c>
      <c r="J163" s="211"/>
      <c r="K163" s="186">
        <v>1</v>
      </c>
      <c r="L163" s="186">
        <v>1</v>
      </c>
      <c r="M163" s="186">
        <v>1</v>
      </c>
      <c r="N163" s="186">
        <v>1</v>
      </c>
      <c r="O163" s="186">
        <v>1</v>
      </c>
    </row>
    <row r="164" spans="1:15" ht="12.75" customHeight="1">
      <c r="A164" s="211" t="s">
        <v>548</v>
      </c>
      <c r="C164" s="211" t="s">
        <v>549</v>
      </c>
      <c r="D164" s="211"/>
      <c r="E164" s="212">
        <v>1</v>
      </c>
      <c r="F164" s="212">
        <v>1</v>
      </c>
      <c r="G164" s="212">
        <v>1</v>
      </c>
      <c r="H164" s="212">
        <v>1</v>
      </c>
      <c r="I164" s="212">
        <v>1</v>
      </c>
      <c r="J164" s="211"/>
      <c r="K164" s="186">
        <v>1</v>
      </c>
      <c r="L164" s="186">
        <v>1</v>
      </c>
      <c r="M164" s="186">
        <v>1</v>
      </c>
      <c r="N164" s="186">
        <v>1</v>
      </c>
      <c r="O164" s="186">
        <v>1</v>
      </c>
    </row>
    <row r="165" spans="1:15" ht="12.75" customHeight="1">
      <c r="A165" s="211" t="s">
        <v>550</v>
      </c>
      <c r="C165" s="211" t="s">
        <v>551</v>
      </c>
      <c r="D165" s="211"/>
      <c r="E165" s="186">
        <v>1</v>
      </c>
      <c r="F165" s="187">
        <v>1.04</v>
      </c>
      <c r="G165" s="187">
        <v>1.04</v>
      </c>
      <c r="H165" s="187">
        <v>1.04</v>
      </c>
      <c r="I165" s="187">
        <v>1.04</v>
      </c>
      <c r="J165" s="211"/>
      <c r="K165" s="186">
        <v>1</v>
      </c>
      <c r="L165" s="186">
        <v>1</v>
      </c>
      <c r="M165" s="186">
        <v>1</v>
      </c>
      <c r="N165" s="186">
        <v>1</v>
      </c>
      <c r="O165" s="186">
        <v>1</v>
      </c>
    </row>
    <row r="166" spans="1:15" ht="12.75" customHeight="1">
      <c r="A166" s="211" t="s">
        <v>552</v>
      </c>
      <c r="C166" s="211" t="s">
        <v>553</v>
      </c>
      <c r="D166" s="211"/>
      <c r="E166" s="186">
        <v>1</v>
      </c>
      <c r="F166" s="187">
        <v>1.04</v>
      </c>
      <c r="G166" s="187">
        <v>1.04</v>
      </c>
      <c r="H166" s="187">
        <v>1.04</v>
      </c>
      <c r="I166" s="187">
        <v>1.04</v>
      </c>
      <c r="J166" s="211"/>
      <c r="K166" s="186">
        <v>1</v>
      </c>
      <c r="L166" s="186">
        <v>1</v>
      </c>
      <c r="M166" s="186">
        <v>1</v>
      </c>
      <c r="N166" s="186">
        <v>1</v>
      </c>
      <c r="O166" s="186">
        <v>1</v>
      </c>
    </row>
    <row r="167" spans="1:15" ht="12.75" customHeight="1">
      <c r="A167" s="211" t="s">
        <v>554</v>
      </c>
      <c r="C167" s="211" t="s">
        <v>555</v>
      </c>
      <c r="D167" s="211"/>
      <c r="E167" s="186">
        <v>1.06</v>
      </c>
      <c r="F167" s="187">
        <v>1.1000000000000001</v>
      </c>
      <c r="G167" s="187">
        <v>1.0900000000000001</v>
      </c>
      <c r="H167" s="187">
        <v>1.08</v>
      </c>
      <c r="I167" s="187">
        <v>1.07</v>
      </c>
      <c r="J167" s="211"/>
      <c r="K167" s="186">
        <v>1.06</v>
      </c>
      <c r="L167" s="186">
        <v>1.06</v>
      </c>
      <c r="M167" s="186">
        <v>1.05</v>
      </c>
      <c r="N167" s="186">
        <v>1.04</v>
      </c>
      <c r="O167" s="186">
        <v>1.03</v>
      </c>
    </row>
    <row r="168" spans="1:15" ht="12.75" customHeight="1">
      <c r="A168" s="211" t="s">
        <v>556</v>
      </c>
      <c r="C168" s="211" t="s">
        <v>557</v>
      </c>
      <c r="D168" s="211"/>
      <c r="E168" s="212">
        <v>1</v>
      </c>
      <c r="F168" s="212">
        <v>1</v>
      </c>
      <c r="G168" s="212">
        <v>1</v>
      </c>
      <c r="H168" s="212">
        <v>1</v>
      </c>
      <c r="I168" s="212">
        <v>1</v>
      </c>
      <c r="J168" s="211"/>
      <c r="K168" s="186">
        <v>1</v>
      </c>
      <c r="L168" s="186">
        <v>1</v>
      </c>
      <c r="M168" s="186">
        <v>1</v>
      </c>
      <c r="N168" s="186">
        <v>1</v>
      </c>
      <c r="O168" s="186">
        <v>1</v>
      </c>
    </row>
    <row r="169" spans="1:15" ht="12.75" customHeight="1">
      <c r="A169" s="211" t="s">
        <v>558</v>
      </c>
      <c r="C169" s="211" t="s">
        <v>559</v>
      </c>
      <c r="D169" s="211"/>
      <c r="E169" s="186">
        <v>1</v>
      </c>
      <c r="F169" s="187">
        <v>1.04</v>
      </c>
      <c r="G169" s="187">
        <v>1.04</v>
      </c>
      <c r="H169" s="187">
        <v>1.04</v>
      </c>
      <c r="I169" s="187">
        <v>1.04</v>
      </c>
      <c r="J169" s="211"/>
      <c r="K169" s="186">
        <v>1</v>
      </c>
      <c r="L169" s="186">
        <v>1</v>
      </c>
      <c r="M169" s="186">
        <v>1</v>
      </c>
      <c r="N169" s="186">
        <v>1</v>
      </c>
      <c r="O169" s="186">
        <v>1</v>
      </c>
    </row>
    <row r="170" spans="1:15" ht="12.75" customHeight="1">
      <c r="A170" s="211" t="s">
        <v>560</v>
      </c>
      <c r="C170" s="211" t="s">
        <v>561</v>
      </c>
      <c r="D170" s="211"/>
      <c r="E170" s="212">
        <v>1</v>
      </c>
      <c r="F170" s="212">
        <v>1</v>
      </c>
      <c r="G170" s="212">
        <v>1</v>
      </c>
      <c r="H170" s="212">
        <v>1</v>
      </c>
      <c r="I170" s="212">
        <v>1</v>
      </c>
      <c r="J170" s="211"/>
      <c r="K170" s="186">
        <v>1</v>
      </c>
      <c r="L170" s="186">
        <v>1</v>
      </c>
      <c r="M170" s="186">
        <v>1</v>
      </c>
      <c r="N170" s="186">
        <v>1</v>
      </c>
      <c r="O170" s="186">
        <v>1</v>
      </c>
    </row>
    <row r="171" spans="1:15" ht="12.75" customHeight="1">
      <c r="A171" s="211" t="s">
        <v>562</v>
      </c>
      <c r="C171" s="211" t="s">
        <v>563</v>
      </c>
      <c r="D171" s="211"/>
      <c r="E171" s="212">
        <v>1</v>
      </c>
      <c r="F171" s="212">
        <v>1</v>
      </c>
      <c r="G171" s="212">
        <v>1</v>
      </c>
      <c r="H171" s="212">
        <v>1</v>
      </c>
      <c r="I171" s="212">
        <v>1</v>
      </c>
      <c r="J171" s="211"/>
      <c r="K171" s="186">
        <v>1</v>
      </c>
      <c r="L171" s="186">
        <v>1</v>
      </c>
      <c r="M171" s="186">
        <v>1</v>
      </c>
      <c r="N171" s="186">
        <v>1</v>
      </c>
      <c r="O171" s="186">
        <v>1</v>
      </c>
    </row>
    <row r="172" spans="1:15" ht="12.75" customHeight="1">
      <c r="A172" s="211" t="s">
        <v>564</v>
      </c>
      <c r="C172" s="211" t="s">
        <v>565</v>
      </c>
      <c r="D172" s="211"/>
      <c r="E172" s="212">
        <v>1</v>
      </c>
      <c r="F172" s="212">
        <v>1</v>
      </c>
      <c r="G172" s="212">
        <v>1</v>
      </c>
      <c r="H172" s="212">
        <v>1</v>
      </c>
      <c r="I172" s="212">
        <v>1</v>
      </c>
      <c r="J172" s="211"/>
      <c r="K172" s="186">
        <v>1</v>
      </c>
      <c r="L172" s="186">
        <v>1</v>
      </c>
      <c r="M172" s="186">
        <v>1</v>
      </c>
      <c r="N172" s="186">
        <v>1</v>
      </c>
      <c r="O172" s="186">
        <v>1</v>
      </c>
    </row>
    <row r="173" spans="1:15" ht="12.75" customHeight="1">
      <c r="A173" s="211" t="s">
        <v>566</v>
      </c>
      <c r="C173" s="211" t="s">
        <v>567</v>
      </c>
      <c r="D173" s="211"/>
      <c r="E173" s="212">
        <v>1</v>
      </c>
      <c r="F173" s="212">
        <v>1</v>
      </c>
      <c r="G173" s="212">
        <v>1</v>
      </c>
      <c r="H173" s="212">
        <v>1</v>
      </c>
      <c r="I173" s="212">
        <v>1</v>
      </c>
      <c r="J173" s="211"/>
      <c r="K173" s="186">
        <v>1</v>
      </c>
      <c r="L173" s="186">
        <v>1</v>
      </c>
      <c r="M173" s="186">
        <v>1</v>
      </c>
      <c r="N173" s="186">
        <v>1</v>
      </c>
      <c r="O173" s="186">
        <v>1</v>
      </c>
    </row>
    <row r="174" spans="1:15" ht="12.75" customHeight="1">
      <c r="A174" s="211" t="s">
        <v>568</v>
      </c>
      <c r="C174" s="211" t="s">
        <v>569</v>
      </c>
      <c r="D174" s="211"/>
      <c r="E174" s="212">
        <v>1</v>
      </c>
      <c r="F174" s="212">
        <v>1</v>
      </c>
      <c r="G174" s="212">
        <v>1</v>
      </c>
      <c r="H174" s="212">
        <v>1</v>
      </c>
      <c r="I174" s="212">
        <v>1</v>
      </c>
      <c r="J174" s="211"/>
      <c r="K174" s="186">
        <v>1</v>
      </c>
      <c r="L174" s="186">
        <v>1</v>
      </c>
      <c r="M174" s="186">
        <v>1</v>
      </c>
      <c r="N174" s="186">
        <v>1</v>
      </c>
      <c r="O174" s="186">
        <v>1</v>
      </c>
    </row>
    <row r="175" spans="1:15" ht="12.75" customHeight="1">
      <c r="A175" s="211" t="s">
        <v>570</v>
      </c>
      <c r="C175" s="211" t="s">
        <v>571</v>
      </c>
      <c r="D175" s="211"/>
      <c r="E175" s="212">
        <v>1</v>
      </c>
      <c r="F175" s="212">
        <v>1</v>
      </c>
      <c r="G175" s="212">
        <v>1</v>
      </c>
      <c r="H175" s="212">
        <v>1</v>
      </c>
      <c r="I175" s="212">
        <v>1</v>
      </c>
      <c r="J175" s="211"/>
      <c r="K175" s="186">
        <v>1</v>
      </c>
      <c r="L175" s="186">
        <v>1</v>
      </c>
      <c r="M175" s="186">
        <v>1</v>
      </c>
      <c r="N175" s="186">
        <v>1</v>
      </c>
      <c r="O175" s="186">
        <v>1</v>
      </c>
    </row>
    <row r="176" spans="1:15" ht="12.75" customHeight="1">
      <c r="A176" s="211" t="s">
        <v>572</v>
      </c>
      <c r="C176" s="211" t="s">
        <v>573</v>
      </c>
      <c r="D176" s="211"/>
      <c r="E176" s="212">
        <v>1.06</v>
      </c>
      <c r="F176" s="212">
        <v>1.06</v>
      </c>
      <c r="G176" s="212">
        <v>1.06</v>
      </c>
      <c r="H176" s="212">
        <v>1.06</v>
      </c>
      <c r="I176" s="212">
        <v>1.06</v>
      </c>
      <c r="J176" s="211"/>
      <c r="K176" s="186">
        <v>1.06</v>
      </c>
      <c r="L176" s="186">
        <v>1.06</v>
      </c>
      <c r="M176" s="186">
        <v>1.06</v>
      </c>
      <c r="N176" s="186">
        <v>1.06</v>
      </c>
      <c r="O176" s="186">
        <v>1.06</v>
      </c>
    </row>
    <row r="177" spans="1:15" ht="12.75" customHeight="1">
      <c r="A177" s="211" t="s">
        <v>574</v>
      </c>
      <c r="C177" s="211" t="s">
        <v>575</v>
      </c>
      <c r="D177" s="211"/>
      <c r="E177" s="212">
        <v>1</v>
      </c>
      <c r="F177" s="212">
        <v>1</v>
      </c>
      <c r="G177" s="212">
        <v>1</v>
      </c>
      <c r="H177" s="212">
        <v>1</v>
      </c>
      <c r="I177" s="212">
        <v>1</v>
      </c>
      <c r="J177" s="211"/>
      <c r="K177" s="186">
        <v>1</v>
      </c>
      <c r="L177" s="186">
        <v>1</v>
      </c>
      <c r="M177" s="186">
        <v>1</v>
      </c>
      <c r="N177" s="186">
        <v>1</v>
      </c>
      <c r="O177" s="186">
        <v>1</v>
      </c>
    </row>
    <row r="178" spans="1:15" ht="12.75" customHeight="1">
      <c r="A178" s="211" t="s">
        <v>576</v>
      </c>
      <c r="C178" s="211" t="s">
        <v>577</v>
      </c>
      <c r="D178" s="211"/>
      <c r="E178" s="212">
        <v>1</v>
      </c>
      <c r="F178" s="212">
        <v>1</v>
      </c>
      <c r="G178" s="212">
        <v>1</v>
      </c>
      <c r="H178" s="212">
        <v>1</v>
      </c>
      <c r="I178" s="212">
        <v>1</v>
      </c>
      <c r="J178" s="211"/>
      <c r="K178" s="186">
        <v>1</v>
      </c>
      <c r="L178" s="186">
        <v>1</v>
      </c>
      <c r="M178" s="186">
        <v>1</v>
      </c>
      <c r="N178" s="186">
        <v>1</v>
      </c>
      <c r="O178" s="186">
        <v>1</v>
      </c>
    </row>
    <row r="179" spans="1:15" ht="12.75" customHeight="1">
      <c r="A179" s="211" t="s">
        <v>578</v>
      </c>
      <c r="C179" s="211" t="s">
        <v>579</v>
      </c>
      <c r="D179" s="211"/>
      <c r="E179" s="212">
        <v>1</v>
      </c>
      <c r="F179" s="212">
        <v>1</v>
      </c>
      <c r="G179" s="212">
        <v>1</v>
      </c>
      <c r="H179" s="212">
        <v>1</v>
      </c>
      <c r="I179" s="212">
        <v>1</v>
      </c>
      <c r="J179" s="211"/>
      <c r="K179" s="186">
        <v>1</v>
      </c>
      <c r="L179" s="186">
        <v>1</v>
      </c>
      <c r="M179" s="186">
        <v>1</v>
      </c>
      <c r="N179" s="186">
        <v>1</v>
      </c>
      <c r="O179" s="186">
        <v>1</v>
      </c>
    </row>
    <row r="180" spans="1:15" ht="12.75" customHeight="1">
      <c r="A180" s="211" t="s">
        <v>580</v>
      </c>
      <c r="C180" s="211" t="s">
        <v>581</v>
      </c>
      <c r="D180" s="211"/>
      <c r="E180" s="186">
        <v>1</v>
      </c>
      <c r="F180" s="187">
        <v>1.04</v>
      </c>
      <c r="G180" s="187">
        <v>1.04</v>
      </c>
      <c r="H180" s="187">
        <v>1.04</v>
      </c>
      <c r="I180" s="187">
        <v>1.04</v>
      </c>
      <c r="J180" s="211"/>
      <c r="K180" s="186">
        <v>1</v>
      </c>
      <c r="L180" s="186">
        <v>1</v>
      </c>
      <c r="M180" s="186">
        <v>1</v>
      </c>
      <c r="N180" s="186">
        <v>1</v>
      </c>
      <c r="O180" s="186">
        <v>1</v>
      </c>
    </row>
    <row r="181" spans="1:15" ht="12.75" customHeight="1">
      <c r="A181" s="211" t="s">
        <v>582</v>
      </c>
      <c r="C181" s="211" t="s">
        <v>583</v>
      </c>
      <c r="D181" s="211"/>
      <c r="E181" s="212">
        <v>1</v>
      </c>
      <c r="F181" s="212">
        <v>1</v>
      </c>
      <c r="G181" s="212">
        <v>1</v>
      </c>
      <c r="H181" s="212">
        <v>1</v>
      </c>
      <c r="I181" s="212">
        <v>1</v>
      </c>
      <c r="J181" s="211"/>
      <c r="K181" s="186">
        <v>1</v>
      </c>
      <c r="L181" s="186">
        <v>1</v>
      </c>
      <c r="M181" s="186">
        <v>1</v>
      </c>
      <c r="N181" s="186">
        <v>1</v>
      </c>
      <c r="O181" s="186">
        <v>1</v>
      </c>
    </row>
    <row r="182" spans="1:15" ht="12.75" customHeight="1">
      <c r="A182" s="211" t="s">
        <v>584</v>
      </c>
      <c r="C182" s="211" t="s">
        <v>585</v>
      </c>
      <c r="D182" s="211"/>
      <c r="E182" s="186">
        <v>1</v>
      </c>
      <c r="F182" s="187">
        <v>1.04</v>
      </c>
      <c r="G182" s="187">
        <v>1.04</v>
      </c>
      <c r="H182" s="187">
        <v>1.04</v>
      </c>
      <c r="I182" s="187">
        <v>1.04</v>
      </c>
      <c r="J182" s="211"/>
      <c r="K182" s="186">
        <v>1</v>
      </c>
      <c r="L182" s="186">
        <v>1</v>
      </c>
      <c r="M182" s="186">
        <v>1</v>
      </c>
      <c r="N182" s="186">
        <v>1</v>
      </c>
      <c r="O182" s="186">
        <v>1</v>
      </c>
    </row>
    <row r="183" spans="1:15" ht="12.75" customHeight="1">
      <c r="A183" s="211" t="s">
        <v>586</v>
      </c>
      <c r="C183" s="211" t="s">
        <v>587</v>
      </c>
      <c r="D183" s="211"/>
      <c r="E183" s="212">
        <v>1</v>
      </c>
      <c r="F183" s="212">
        <v>1</v>
      </c>
      <c r="G183" s="212">
        <v>1</v>
      </c>
      <c r="H183" s="212">
        <v>1</v>
      </c>
      <c r="I183" s="212">
        <v>1</v>
      </c>
      <c r="J183" s="211"/>
      <c r="K183" s="186">
        <v>1</v>
      </c>
      <c r="L183" s="186">
        <v>1</v>
      </c>
      <c r="M183" s="186">
        <v>1</v>
      </c>
      <c r="N183" s="186">
        <v>1</v>
      </c>
      <c r="O183" s="186">
        <v>1</v>
      </c>
    </row>
    <row r="184" spans="1:15" ht="12.75" customHeight="1">
      <c r="A184" s="211" t="s">
        <v>588</v>
      </c>
      <c r="C184" s="211" t="s">
        <v>589</v>
      </c>
      <c r="D184" s="211"/>
      <c r="E184" s="212">
        <v>1</v>
      </c>
      <c r="F184" s="212">
        <v>1</v>
      </c>
      <c r="G184" s="212">
        <v>1</v>
      </c>
      <c r="H184" s="212">
        <v>1</v>
      </c>
      <c r="I184" s="212">
        <v>1</v>
      </c>
      <c r="J184" s="211"/>
      <c r="K184" s="186">
        <v>1</v>
      </c>
      <c r="L184" s="186">
        <v>1</v>
      </c>
      <c r="M184" s="186">
        <v>1</v>
      </c>
      <c r="N184" s="186">
        <v>1</v>
      </c>
      <c r="O184" s="186">
        <v>1</v>
      </c>
    </row>
    <row r="185" spans="1:15" ht="12.75" customHeight="1">
      <c r="A185" s="211" t="s">
        <v>590</v>
      </c>
      <c r="C185" s="211" t="s">
        <v>591</v>
      </c>
      <c r="D185" s="211"/>
      <c r="E185" s="212">
        <v>1</v>
      </c>
      <c r="F185" s="212">
        <v>1</v>
      </c>
      <c r="G185" s="212">
        <v>1</v>
      </c>
      <c r="H185" s="212">
        <v>1</v>
      </c>
      <c r="I185" s="212">
        <v>1</v>
      </c>
      <c r="J185" s="211"/>
      <c r="K185" s="186">
        <v>1</v>
      </c>
      <c r="L185" s="186">
        <v>1</v>
      </c>
      <c r="M185" s="186">
        <v>1</v>
      </c>
      <c r="N185" s="186">
        <v>1</v>
      </c>
      <c r="O185" s="186">
        <v>1</v>
      </c>
    </row>
    <row r="186" spans="1:15" ht="12.75" customHeight="1">
      <c r="A186" s="211" t="s">
        <v>592</v>
      </c>
      <c r="C186" s="211" t="s">
        <v>593</v>
      </c>
      <c r="D186" s="211"/>
      <c r="E186" s="212">
        <v>1</v>
      </c>
      <c r="F186" s="212">
        <v>1</v>
      </c>
      <c r="G186" s="212">
        <v>1</v>
      </c>
      <c r="H186" s="212">
        <v>1</v>
      </c>
      <c r="I186" s="212">
        <v>1</v>
      </c>
      <c r="J186" s="211"/>
      <c r="K186" s="186">
        <v>1</v>
      </c>
      <c r="L186" s="186">
        <v>1</v>
      </c>
      <c r="M186" s="186">
        <v>1</v>
      </c>
      <c r="N186" s="186">
        <v>1</v>
      </c>
      <c r="O186" s="186">
        <v>1</v>
      </c>
    </row>
    <row r="187" spans="1:15" ht="12.75" customHeight="1">
      <c r="A187" s="211" t="s">
        <v>594</v>
      </c>
      <c r="C187" s="211" t="s">
        <v>595</v>
      </c>
      <c r="D187" s="211"/>
      <c r="E187" s="212">
        <v>1</v>
      </c>
      <c r="F187" s="212">
        <v>1</v>
      </c>
      <c r="G187" s="212">
        <v>1</v>
      </c>
      <c r="H187" s="212">
        <v>1</v>
      </c>
      <c r="I187" s="212">
        <v>1</v>
      </c>
      <c r="J187" s="211"/>
      <c r="K187" s="186">
        <v>1</v>
      </c>
      <c r="L187" s="186">
        <v>1</v>
      </c>
      <c r="M187" s="186">
        <v>1</v>
      </c>
      <c r="N187" s="186">
        <v>1</v>
      </c>
      <c r="O187" s="186">
        <v>1</v>
      </c>
    </row>
    <row r="188" spans="1:15" ht="12.75" customHeight="1">
      <c r="A188" s="211" t="s">
        <v>596</v>
      </c>
      <c r="C188" s="211" t="s">
        <v>597</v>
      </c>
      <c r="D188" s="211"/>
      <c r="E188" s="212">
        <v>1</v>
      </c>
      <c r="F188" s="212">
        <v>1</v>
      </c>
      <c r="G188" s="212">
        <v>1</v>
      </c>
      <c r="H188" s="212">
        <v>1</v>
      </c>
      <c r="I188" s="212">
        <v>1</v>
      </c>
      <c r="J188" s="211"/>
      <c r="K188" s="186">
        <v>1</v>
      </c>
      <c r="L188" s="186">
        <v>1</v>
      </c>
      <c r="M188" s="186">
        <v>1</v>
      </c>
      <c r="N188" s="186">
        <v>1</v>
      </c>
      <c r="O188" s="186">
        <v>1</v>
      </c>
    </row>
    <row r="189" spans="1:15" ht="12.75" customHeight="1">
      <c r="A189" s="211" t="s">
        <v>598</v>
      </c>
      <c r="C189" s="211" t="s">
        <v>599</v>
      </c>
      <c r="D189" s="211"/>
      <c r="E189" s="186">
        <v>1</v>
      </c>
      <c r="F189" s="187">
        <v>1.04</v>
      </c>
      <c r="G189" s="187">
        <v>1.04</v>
      </c>
      <c r="H189" s="187">
        <v>1.04</v>
      </c>
      <c r="I189" s="187">
        <v>1.04</v>
      </c>
      <c r="J189" s="211"/>
      <c r="K189" s="186">
        <v>1</v>
      </c>
      <c r="L189" s="186">
        <v>1</v>
      </c>
      <c r="M189" s="186">
        <v>1</v>
      </c>
      <c r="N189" s="186">
        <v>1</v>
      </c>
      <c r="O189" s="186">
        <v>1</v>
      </c>
    </row>
    <row r="190" spans="1:15" ht="12.75" customHeight="1">
      <c r="A190" s="211" t="s">
        <v>600</v>
      </c>
      <c r="C190" s="211" t="s">
        <v>601</v>
      </c>
      <c r="D190" s="211"/>
      <c r="E190" s="212">
        <v>1</v>
      </c>
      <c r="F190" s="212">
        <v>1</v>
      </c>
      <c r="G190" s="212">
        <v>1</v>
      </c>
      <c r="H190" s="212">
        <v>1</v>
      </c>
      <c r="I190" s="212">
        <v>1</v>
      </c>
      <c r="J190" s="211"/>
      <c r="K190" s="186">
        <v>1</v>
      </c>
      <c r="L190" s="186">
        <v>1</v>
      </c>
      <c r="M190" s="186">
        <v>1</v>
      </c>
      <c r="N190" s="186">
        <v>1</v>
      </c>
      <c r="O190" s="186">
        <v>1</v>
      </c>
    </row>
    <row r="191" spans="1:15" ht="12.75" customHeight="1">
      <c r="A191" s="211" t="s">
        <v>602</v>
      </c>
      <c r="C191" s="211" t="s">
        <v>603</v>
      </c>
      <c r="D191" s="211"/>
      <c r="E191" s="212">
        <v>1</v>
      </c>
      <c r="F191" s="212">
        <v>1</v>
      </c>
      <c r="G191" s="212">
        <v>1</v>
      </c>
      <c r="H191" s="212">
        <v>1</v>
      </c>
      <c r="I191" s="212">
        <v>1</v>
      </c>
      <c r="J191" s="211"/>
      <c r="K191" s="186">
        <v>1</v>
      </c>
      <c r="L191" s="186">
        <v>1</v>
      </c>
      <c r="M191" s="186">
        <v>1</v>
      </c>
      <c r="N191" s="186">
        <v>1</v>
      </c>
      <c r="O191" s="186">
        <v>1</v>
      </c>
    </row>
    <row r="192" spans="1:15" ht="12.75" customHeight="1">
      <c r="A192" s="211" t="s">
        <v>604</v>
      </c>
      <c r="C192" s="211" t="s">
        <v>605</v>
      </c>
      <c r="D192" s="211"/>
      <c r="E192" s="212">
        <v>1</v>
      </c>
      <c r="F192" s="212">
        <v>1</v>
      </c>
      <c r="G192" s="212">
        <v>1</v>
      </c>
      <c r="H192" s="212">
        <v>1</v>
      </c>
      <c r="I192" s="212">
        <v>1</v>
      </c>
      <c r="J192" s="211"/>
      <c r="K192" s="186">
        <v>1</v>
      </c>
      <c r="L192" s="186">
        <v>1</v>
      </c>
      <c r="M192" s="186">
        <v>1</v>
      </c>
      <c r="N192" s="186">
        <v>1</v>
      </c>
      <c r="O192" s="186">
        <v>1</v>
      </c>
    </row>
    <row r="193" spans="1:15" ht="12.75" customHeight="1">
      <c r="A193" s="211" t="s">
        <v>606</v>
      </c>
      <c r="C193" s="211" t="s">
        <v>607</v>
      </c>
      <c r="D193" s="211"/>
      <c r="E193" s="212">
        <v>1</v>
      </c>
      <c r="F193" s="212">
        <v>1</v>
      </c>
      <c r="G193" s="212">
        <v>1</v>
      </c>
      <c r="H193" s="212">
        <v>1</v>
      </c>
      <c r="I193" s="212">
        <v>1</v>
      </c>
      <c r="J193" s="211"/>
      <c r="K193" s="186">
        <v>1</v>
      </c>
      <c r="L193" s="186">
        <v>1</v>
      </c>
      <c r="M193" s="186">
        <v>1</v>
      </c>
      <c r="N193" s="186">
        <v>1</v>
      </c>
      <c r="O193" s="186">
        <v>1</v>
      </c>
    </row>
    <row r="194" spans="1:15" ht="12.75" customHeight="1">
      <c r="A194" s="211" t="s">
        <v>608</v>
      </c>
      <c r="C194" s="211" t="s">
        <v>609</v>
      </c>
      <c r="D194" s="211"/>
      <c r="E194" s="212">
        <v>1</v>
      </c>
      <c r="F194" s="212">
        <v>1</v>
      </c>
      <c r="G194" s="212">
        <v>1</v>
      </c>
      <c r="H194" s="212">
        <v>1</v>
      </c>
      <c r="I194" s="212">
        <v>1</v>
      </c>
      <c r="J194" s="211"/>
      <c r="K194" s="186">
        <v>1</v>
      </c>
      <c r="L194" s="186">
        <v>1</v>
      </c>
      <c r="M194" s="186">
        <v>1</v>
      </c>
      <c r="N194" s="186">
        <v>1</v>
      </c>
      <c r="O194" s="186">
        <v>1</v>
      </c>
    </row>
    <row r="195" spans="1:15" ht="12.75" customHeight="1">
      <c r="A195" s="211" t="s">
        <v>610</v>
      </c>
      <c r="C195" s="211" t="s">
        <v>611</v>
      </c>
      <c r="D195" s="211"/>
      <c r="E195" s="212">
        <v>1.06</v>
      </c>
      <c r="F195" s="212">
        <v>1.06</v>
      </c>
      <c r="G195" s="212">
        <v>1.05</v>
      </c>
      <c r="H195" s="212">
        <v>1.04</v>
      </c>
      <c r="I195" s="212">
        <v>1.03</v>
      </c>
      <c r="J195" s="211"/>
      <c r="K195" s="186">
        <v>1.06</v>
      </c>
      <c r="L195" s="186">
        <v>1.06</v>
      </c>
      <c r="M195" s="186">
        <v>1.05</v>
      </c>
      <c r="N195" s="186">
        <v>1.04</v>
      </c>
      <c r="O195" s="186">
        <v>1.03</v>
      </c>
    </row>
    <row r="196" spans="1:15" ht="12.75" customHeight="1">
      <c r="A196" s="211" t="s">
        <v>612</v>
      </c>
      <c r="C196" s="211" t="s">
        <v>613</v>
      </c>
      <c r="D196" s="211"/>
      <c r="E196" s="212">
        <v>1.06</v>
      </c>
      <c r="F196" s="212">
        <v>1.06</v>
      </c>
      <c r="G196" s="212">
        <v>1.06</v>
      </c>
      <c r="H196" s="212">
        <v>1.06</v>
      </c>
      <c r="I196" s="212">
        <v>1.06</v>
      </c>
      <c r="J196" s="211"/>
      <c r="K196" s="186">
        <v>1.06</v>
      </c>
      <c r="L196" s="186">
        <v>1.06</v>
      </c>
      <c r="M196" s="186">
        <v>1.06</v>
      </c>
      <c r="N196" s="186">
        <v>1.06</v>
      </c>
      <c r="O196" s="186">
        <v>1.06</v>
      </c>
    </row>
    <row r="197" spans="1:15" ht="12.75" customHeight="1">
      <c r="A197" s="211" t="s">
        <v>614</v>
      </c>
      <c r="C197" s="211" t="s">
        <v>615</v>
      </c>
      <c r="D197" s="211"/>
      <c r="E197" s="212">
        <v>1.1200000000000001</v>
      </c>
      <c r="F197" s="212">
        <v>1.1200000000000001</v>
      </c>
      <c r="G197" s="212">
        <v>1.1200000000000001</v>
      </c>
      <c r="H197" s="212">
        <v>1.1200000000000001</v>
      </c>
      <c r="I197" s="212">
        <v>1.1200000000000001</v>
      </c>
      <c r="J197" s="211"/>
      <c r="K197" s="186">
        <v>1.1200000000000001</v>
      </c>
      <c r="L197" s="186">
        <v>1.1200000000000001</v>
      </c>
      <c r="M197" s="186">
        <v>1.1200000000000001</v>
      </c>
      <c r="N197" s="186">
        <v>1.1200000000000001</v>
      </c>
      <c r="O197" s="186">
        <v>1.1200000000000001</v>
      </c>
    </row>
    <row r="198" spans="1:15" ht="12.75" customHeight="1">
      <c r="A198" s="211" t="s">
        <v>616</v>
      </c>
      <c r="C198" s="211" t="s">
        <v>617</v>
      </c>
      <c r="D198" s="211"/>
      <c r="E198" s="186">
        <v>1.06</v>
      </c>
      <c r="F198" s="187">
        <v>1.1000000000000001</v>
      </c>
      <c r="G198" s="187">
        <v>1.1000000000000001</v>
      </c>
      <c r="H198" s="187">
        <v>1.1000000000000001</v>
      </c>
      <c r="I198" s="187">
        <v>1.1000000000000001</v>
      </c>
      <c r="J198" s="211"/>
      <c r="K198" s="186">
        <v>1.06</v>
      </c>
      <c r="L198" s="186">
        <v>1.06</v>
      </c>
      <c r="M198" s="186">
        <v>1.06</v>
      </c>
      <c r="N198" s="186">
        <v>1.06</v>
      </c>
      <c r="O198" s="186">
        <v>1.06</v>
      </c>
    </row>
    <row r="199" spans="1:15" ht="12.75" customHeight="1">
      <c r="A199" s="211" t="s">
        <v>618</v>
      </c>
      <c r="C199" s="211" t="s">
        <v>619</v>
      </c>
      <c r="D199" s="211"/>
      <c r="E199" s="186">
        <v>1.06</v>
      </c>
      <c r="F199" s="187">
        <v>1.1000000000000001</v>
      </c>
      <c r="G199" s="187">
        <v>1.1000000000000001</v>
      </c>
      <c r="H199" s="187">
        <v>1.1000000000000001</v>
      </c>
      <c r="I199" s="187">
        <v>1.1000000000000001</v>
      </c>
      <c r="J199" s="211"/>
      <c r="K199" s="186">
        <v>1.06</v>
      </c>
      <c r="L199" s="186">
        <v>1.06</v>
      </c>
      <c r="M199" s="186">
        <v>1.06</v>
      </c>
      <c r="N199" s="186">
        <v>1.06</v>
      </c>
      <c r="O199" s="186">
        <v>1.06</v>
      </c>
    </row>
    <row r="200" spans="1:15" ht="12.75" customHeight="1">
      <c r="A200" s="211" t="s">
        <v>620</v>
      </c>
      <c r="C200" s="211" t="s">
        <v>621</v>
      </c>
      <c r="D200" s="211"/>
      <c r="E200" s="212">
        <v>1.1200000000000001</v>
      </c>
      <c r="F200" s="212">
        <v>1.1200000000000001</v>
      </c>
      <c r="G200" s="212">
        <v>1.1200000000000001</v>
      </c>
      <c r="H200" s="212">
        <v>1.1200000000000001</v>
      </c>
      <c r="I200" s="212">
        <v>1.1200000000000001</v>
      </c>
      <c r="J200" s="211"/>
      <c r="K200" s="186">
        <v>1.1200000000000001</v>
      </c>
      <c r="L200" s="186">
        <v>1.1200000000000001</v>
      </c>
      <c r="M200" s="186">
        <v>1.1200000000000001</v>
      </c>
      <c r="N200" s="186">
        <v>1.1200000000000001</v>
      </c>
      <c r="O200" s="186">
        <v>1.1200000000000001</v>
      </c>
    </row>
    <row r="201" spans="1:15" ht="12.75" customHeight="1">
      <c r="A201" s="211" t="s">
        <v>622</v>
      </c>
      <c r="C201" s="211" t="s">
        <v>623</v>
      </c>
      <c r="D201" s="211"/>
      <c r="E201" s="186">
        <v>1.1200000000000001</v>
      </c>
      <c r="F201" s="187">
        <v>1.1600000000000001</v>
      </c>
      <c r="G201" s="187">
        <v>1.1600000000000001</v>
      </c>
      <c r="H201" s="187">
        <v>1.1600000000000001</v>
      </c>
      <c r="I201" s="187">
        <v>1.1600000000000001</v>
      </c>
      <c r="J201" s="211"/>
      <c r="K201" s="186">
        <v>1.1200000000000001</v>
      </c>
      <c r="L201" s="186">
        <v>1.1200000000000001</v>
      </c>
      <c r="M201" s="186">
        <v>1.1200000000000001</v>
      </c>
      <c r="N201" s="186">
        <v>1.1200000000000001</v>
      </c>
      <c r="O201" s="186">
        <v>1.1200000000000001</v>
      </c>
    </row>
    <row r="202" spans="1:15" ht="12.75" customHeight="1">
      <c r="A202" s="211" t="s">
        <v>624</v>
      </c>
      <c r="C202" s="211" t="s">
        <v>625</v>
      </c>
      <c r="D202" s="211"/>
      <c r="E202" s="212">
        <v>1.06</v>
      </c>
      <c r="F202" s="212">
        <v>1.06</v>
      </c>
      <c r="G202" s="212">
        <v>1.06</v>
      </c>
      <c r="H202" s="212">
        <v>1.06</v>
      </c>
      <c r="I202" s="212">
        <v>1.06</v>
      </c>
      <c r="J202" s="211"/>
      <c r="K202" s="186">
        <v>1.06</v>
      </c>
      <c r="L202" s="186">
        <v>1.06</v>
      </c>
      <c r="M202" s="186">
        <v>1.06</v>
      </c>
      <c r="N202" s="186">
        <v>1.06</v>
      </c>
      <c r="O202" s="186">
        <v>1.06</v>
      </c>
    </row>
    <row r="203" spans="1:15" ht="12.75" customHeight="1">
      <c r="A203" s="211" t="s">
        <v>626</v>
      </c>
      <c r="C203" s="211" t="s">
        <v>627</v>
      </c>
      <c r="D203" s="211"/>
      <c r="E203" s="212">
        <v>1.06</v>
      </c>
      <c r="F203" s="212">
        <v>1.06</v>
      </c>
      <c r="G203" s="212">
        <v>1.06</v>
      </c>
      <c r="H203" s="212">
        <v>1.06</v>
      </c>
      <c r="I203" s="212">
        <v>1.06</v>
      </c>
      <c r="J203" s="211"/>
      <c r="K203" s="186">
        <v>1.06</v>
      </c>
      <c r="L203" s="186">
        <v>1.06</v>
      </c>
      <c r="M203" s="186">
        <v>1.06</v>
      </c>
      <c r="N203" s="186">
        <v>1.06</v>
      </c>
      <c r="O203" s="186">
        <v>1.06</v>
      </c>
    </row>
    <row r="204" spans="1:15" ht="12.75" customHeight="1">
      <c r="A204" s="211" t="s">
        <v>628</v>
      </c>
      <c r="C204" s="211" t="s">
        <v>629</v>
      </c>
      <c r="D204" s="211"/>
      <c r="E204" s="186">
        <v>1.1200000000000001</v>
      </c>
      <c r="F204" s="187">
        <v>1.1600000000000001</v>
      </c>
      <c r="G204" s="187">
        <v>1.1600000000000001</v>
      </c>
      <c r="H204" s="187">
        <v>1.1600000000000001</v>
      </c>
      <c r="I204" s="187">
        <v>1.1600000000000001</v>
      </c>
      <c r="J204" s="211"/>
      <c r="K204" s="186">
        <v>1.1200000000000001</v>
      </c>
      <c r="L204" s="186">
        <v>1.1200000000000001</v>
      </c>
      <c r="M204" s="186">
        <v>1.1200000000000001</v>
      </c>
      <c r="N204" s="186">
        <v>1.1200000000000001</v>
      </c>
      <c r="O204" s="186">
        <v>1.1200000000000001</v>
      </c>
    </row>
    <row r="205" spans="1:15" ht="12.75" customHeight="1">
      <c r="A205" s="211" t="s">
        <v>630</v>
      </c>
      <c r="C205" s="211" t="s">
        <v>631</v>
      </c>
      <c r="D205" s="211"/>
      <c r="E205" s="212">
        <v>1.06</v>
      </c>
      <c r="F205" s="212">
        <v>1.06</v>
      </c>
      <c r="G205" s="212">
        <v>1.06</v>
      </c>
      <c r="H205" s="212">
        <v>1.06</v>
      </c>
      <c r="I205" s="212">
        <v>1.06</v>
      </c>
      <c r="J205" s="211"/>
      <c r="K205" s="186">
        <v>1.06</v>
      </c>
      <c r="L205" s="186">
        <v>1.06</v>
      </c>
      <c r="M205" s="186">
        <v>1.06</v>
      </c>
      <c r="N205" s="186">
        <v>1.06</v>
      </c>
      <c r="O205" s="186">
        <v>1.06</v>
      </c>
    </row>
    <row r="206" spans="1:15" ht="12.75" customHeight="1">
      <c r="A206" s="211" t="s">
        <v>632</v>
      </c>
      <c r="C206" s="211" t="s">
        <v>633</v>
      </c>
      <c r="D206" s="211"/>
      <c r="E206" s="212">
        <v>1</v>
      </c>
      <c r="F206" s="212">
        <v>1</v>
      </c>
      <c r="G206" s="212">
        <v>1</v>
      </c>
      <c r="H206" s="212">
        <v>1</v>
      </c>
      <c r="I206" s="212">
        <v>1</v>
      </c>
      <c r="J206" s="211"/>
      <c r="K206" s="186">
        <v>1</v>
      </c>
      <c r="L206" s="186">
        <v>1</v>
      </c>
      <c r="M206" s="186">
        <v>1</v>
      </c>
      <c r="N206" s="186">
        <v>1</v>
      </c>
      <c r="O206" s="186">
        <v>1</v>
      </c>
    </row>
    <row r="207" spans="1:15" ht="12.75" customHeight="1">
      <c r="A207" s="211" t="s">
        <v>634</v>
      </c>
      <c r="C207" s="211" t="s">
        <v>635</v>
      </c>
      <c r="D207" s="211"/>
      <c r="E207" s="212">
        <v>1</v>
      </c>
      <c r="F207" s="212">
        <v>1</v>
      </c>
      <c r="G207" s="212">
        <v>1</v>
      </c>
      <c r="H207" s="212">
        <v>1</v>
      </c>
      <c r="I207" s="212">
        <v>1</v>
      </c>
      <c r="J207" s="211"/>
      <c r="K207" s="186">
        <v>1</v>
      </c>
      <c r="L207" s="186">
        <v>1</v>
      </c>
      <c r="M207" s="186">
        <v>1</v>
      </c>
      <c r="N207" s="186">
        <v>1</v>
      </c>
      <c r="O207" s="186">
        <v>1</v>
      </c>
    </row>
    <row r="208" spans="1:15" ht="12.75" customHeight="1">
      <c r="A208" s="211" t="s">
        <v>636</v>
      </c>
      <c r="C208" s="211" t="s">
        <v>637</v>
      </c>
      <c r="D208" s="211"/>
      <c r="E208" s="212">
        <v>1.06</v>
      </c>
      <c r="F208" s="212">
        <v>1.06</v>
      </c>
      <c r="G208" s="212">
        <v>1.06</v>
      </c>
      <c r="H208" s="212">
        <v>1.06</v>
      </c>
      <c r="I208" s="212">
        <v>1.06</v>
      </c>
      <c r="J208" s="211"/>
      <c r="K208" s="186">
        <v>1.06</v>
      </c>
      <c r="L208" s="186">
        <v>1.06</v>
      </c>
      <c r="M208" s="186">
        <v>1.06</v>
      </c>
      <c r="N208" s="186">
        <v>1.06</v>
      </c>
      <c r="O208" s="186">
        <v>1.06</v>
      </c>
    </row>
    <row r="209" spans="1:15" ht="12.75" customHeight="1">
      <c r="A209" s="211" t="s">
        <v>638</v>
      </c>
      <c r="C209" s="211" t="s">
        <v>639</v>
      </c>
      <c r="D209" s="211"/>
      <c r="E209" s="212">
        <v>1.1200000000000001</v>
      </c>
      <c r="F209" s="212">
        <v>1.1200000000000001</v>
      </c>
      <c r="G209" s="212">
        <v>1.1200000000000001</v>
      </c>
      <c r="H209" s="212">
        <v>1.1200000000000001</v>
      </c>
      <c r="I209" s="212">
        <v>1.1200000000000001</v>
      </c>
      <c r="J209" s="211"/>
      <c r="K209" s="186">
        <v>1.1200000000000001</v>
      </c>
      <c r="L209" s="186">
        <v>1.1200000000000001</v>
      </c>
      <c r="M209" s="186">
        <v>1.1200000000000001</v>
      </c>
      <c r="N209" s="186">
        <v>1.1200000000000001</v>
      </c>
      <c r="O209" s="186">
        <v>1.1200000000000001</v>
      </c>
    </row>
    <row r="210" spans="1:15" ht="12.75" customHeight="1">
      <c r="A210" s="211" t="s">
        <v>640</v>
      </c>
      <c r="C210" s="211" t="s">
        <v>641</v>
      </c>
      <c r="D210" s="211"/>
      <c r="E210" s="212">
        <v>1.06</v>
      </c>
      <c r="F210" s="212">
        <v>1.06</v>
      </c>
      <c r="G210" s="212">
        <v>1.06</v>
      </c>
      <c r="H210" s="212">
        <v>1.06</v>
      </c>
      <c r="I210" s="212">
        <v>1.06</v>
      </c>
      <c r="J210" s="211"/>
      <c r="K210" s="186">
        <v>1.06</v>
      </c>
      <c r="L210" s="186">
        <v>1.06</v>
      </c>
      <c r="M210" s="186">
        <v>1.06</v>
      </c>
      <c r="N210" s="186">
        <v>1.06</v>
      </c>
      <c r="O210" s="186">
        <v>1.06</v>
      </c>
    </row>
    <row r="211" spans="1:15" ht="12.75" customHeight="1">
      <c r="A211" s="211" t="s">
        <v>642</v>
      </c>
      <c r="C211" s="211" t="s">
        <v>643</v>
      </c>
      <c r="D211" s="211"/>
      <c r="E211" s="212">
        <v>1.1200000000000001</v>
      </c>
      <c r="F211" s="212">
        <v>1.1200000000000001</v>
      </c>
      <c r="G211" s="212">
        <v>1.1200000000000001</v>
      </c>
      <c r="H211" s="212">
        <v>1.1200000000000001</v>
      </c>
      <c r="I211" s="212">
        <v>1.1200000000000001</v>
      </c>
      <c r="J211" s="211"/>
      <c r="K211" s="186">
        <v>1.1200000000000001</v>
      </c>
      <c r="L211" s="186">
        <v>1.1200000000000001</v>
      </c>
      <c r="M211" s="186">
        <v>1.1200000000000001</v>
      </c>
      <c r="N211" s="186">
        <v>1.1200000000000001</v>
      </c>
      <c r="O211" s="186">
        <v>1.1200000000000001</v>
      </c>
    </row>
    <row r="212" spans="1:15" ht="12.75" customHeight="1">
      <c r="A212" s="211" t="s">
        <v>644</v>
      </c>
      <c r="C212" s="211" t="s">
        <v>645</v>
      </c>
      <c r="D212" s="211"/>
      <c r="E212" s="212">
        <v>1.1200000000000001</v>
      </c>
      <c r="F212" s="212">
        <v>1.1200000000000001</v>
      </c>
      <c r="G212" s="212">
        <v>1.1200000000000001</v>
      </c>
      <c r="H212" s="212">
        <v>1.1200000000000001</v>
      </c>
      <c r="I212" s="212">
        <v>1.1200000000000001</v>
      </c>
      <c r="J212" s="211"/>
      <c r="K212" s="186">
        <v>1.1200000000000001</v>
      </c>
      <c r="L212" s="186">
        <v>1.1200000000000001</v>
      </c>
      <c r="M212" s="186">
        <v>1.1200000000000001</v>
      </c>
      <c r="N212" s="186">
        <v>1.1200000000000001</v>
      </c>
      <c r="O212" s="186">
        <v>1.1200000000000001</v>
      </c>
    </row>
    <row r="213" spans="1:15" ht="12.75" customHeight="1">
      <c r="A213" s="211" t="s">
        <v>646</v>
      </c>
      <c r="C213" s="211" t="s">
        <v>647</v>
      </c>
      <c r="D213" s="211"/>
      <c r="E213" s="212">
        <v>1.1200000000000001</v>
      </c>
      <c r="F213" s="212">
        <v>1.1200000000000001</v>
      </c>
      <c r="G213" s="212">
        <v>1.1200000000000001</v>
      </c>
      <c r="H213" s="212">
        <v>1.1200000000000001</v>
      </c>
      <c r="I213" s="212">
        <v>1.1200000000000001</v>
      </c>
      <c r="J213" s="211"/>
      <c r="K213" s="186">
        <v>1.1200000000000001</v>
      </c>
      <c r="L213" s="186">
        <v>1.1200000000000001</v>
      </c>
      <c r="M213" s="186">
        <v>1.1200000000000001</v>
      </c>
      <c r="N213" s="186">
        <v>1.1200000000000001</v>
      </c>
      <c r="O213" s="186">
        <v>1.1200000000000001</v>
      </c>
    </row>
    <row r="214" spans="1:15" ht="12.75" customHeight="1">
      <c r="A214" s="211" t="s">
        <v>648</v>
      </c>
      <c r="C214" s="211" t="s">
        <v>649</v>
      </c>
      <c r="D214" s="211"/>
      <c r="E214" s="212">
        <v>1.1200000000000001</v>
      </c>
      <c r="F214" s="212">
        <v>1.1200000000000001</v>
      </c>
      <c r="G214" s="212">
        <v>1.1200000000000001</v>
      </c>
      <c r="H214" s="212">
        <v>1.1200000000000001</v>
      </c>
      <c r="I214" s="212">
        <v>1.1200000000000001</v>
      </c>
      <c r="J214" s="211"/>
      <c r="K214" s="186">
        <v>1.1200000000000001</v>
      </c>
      <c r="L214" s="186">
        <v>1.1200000000000001</v>
      </c>
      <c r="M214" s="186">
        <v>1.1200000000000001</v>
      </c>
      <c r="N214" s="186">
        <v>1.1200000000000001</v>
      </c>
      <c r="O214" s="186">
        <v>1.1200000000000001</v>
      </c>
    </row>
    <row r="215" spans="1:15" ht="12.75" customHeight="1">
      <c r="A215" s="211" t="s">
        <v>650</v>
      </c>
      <c r="C215" s="211" t="s">
        <v>651</v>
      </c>
      <c r="D215" s="211"/>
      <c r="E215" s="212">
        <v>1.1200000000000001</v>
      </c>
      <c r="F215" s="212">
        <v>1.1200000000000001</v>
      </c>
      <c r="G215" s="212">
        <v>1.1200000000000001</v>
      </c>
      <c r="H215" s="212">
        <v>1.1200000000000001</v>
      </c>
      <c r="I215" s="212">
        <v>1.1200000000000001</v>
      </c>
      <c r="J215" s="211"/>
      <c r="K215" s="186">
        <v>1.1200000000000001</v>
      </c>
      <c r="L215" s="186">
        <v>1.1200000000000001</v>
      </c>
      <c r="M215" s="186">
        <v>1.1200000000000001</v>
      </c>
      <c r="N215" s="186">
        <v>1.1200000000000001</v>
      </c>
      <c r="O215" s="186">
        <v>1.1200000000000001</v>
      </c>
    </row>
    <row r="216" spans="1:15" ht="12.75" customHeight="1">
      <c r="A216" s="211" t="s">
        <v>652</v>
      </c>
      <c r="C216" s="211" t="s">
        <v>653</v>
      </c>
      <c r="D216" s="211"/>
      <c r="E216" s="212">
        <v>1.1200000000000001</v>
      </c>
      <c r="F216" s="212">
        <v>1.1200000000000001</v>
      </c>
      <c r="G216" s="212">
        <v>1.1200000000000001</v>
      </c>
      <c r="H216" s="212">
        <v>1.1200000000000001</v>
      </c>
      <c r="I216" s="212">
        <v>1.1200000000000001</v>
      </c>
      <c r="J216" s="211"/>
      <c r="K216" s="186">
        <v>1.1200000000000001</v>
      </c>
      <c r="L216" s="186">
        <v>1.1200000000000001</v>
      </c>
      <c r="M216" s="186">
        <v>1.1200000000000001</v>
      </c>
      <c r="N216" s="186">
        <v>1.1200000000000001</v>
      </c>
      <c r="O216" s="186">
        <v>1.1200000000000001</v>
      </c>
    </row>
    <row r="217" spans="1:15" ht="12.75" customHeight="1">
      <c r="A217" s="211" t="s">
        <v>654</v>
      </c>
      <c r="C217" s="211" t="s">
        <v>655</v>
      </c>
      <c r="D217" s="211"/>
      <c r="E217" s="212">
        <v>1.1200000000000001</v>
      </c>
      <c r="F217" s="212">
        <v>1.1200000000000001</v>
      </c>
      <c r="G217" s="212">
        <v>1.1200000000000001</v>
      </c>
      <c r="H217" s="212">
        <v>1.1200000000000001</v>
      </c>
      <c r="I217" s="212">
        <v>1.1200000000000001</v>
      </c>
      <c r="J217" s="211"/>
      <c r="K217" s="186">
        <v>1.1200000000000001</v>
      </c>
      <c r="L217" s="186">
        <v>1.1200000000000001</v>
      </c>
      <c r="M217" s="186">
        <v>1.1200000000000001</v>
      </c>
      <c r="N217" s="186">
        <v>1.1200000000000001</v>
      </c>
      <c r="O217" s="186">
        <v>1.1200000000000001</v>
      </c>
    </row>
    <row r="218" spans="1:15" ht="12.75" customHeight="1">
      <c r="A218" s="211" t="s">
        <v>656</v>
      </c>
      <c r="C218" s="211" t="s">
        <v>657</v>
      </c>
      <c r="D218" s="211"/>
      <c r="E218" s="212">
        <v>1.1200000000000001</v>
      </c>
      <c r="F218" s="212">
        <v>1.1200000000000001</v>
      </c>
      <c r="G218" s="212">
        <v>1.1200000000000001</v>
      </c>
      <c r="H218" s="212">
        <v>1.1200000000000001</v>
      </c>
      <c r="I218" s="212">
        <v>1.1200000000000001</v>
      </c>
      <c r="J218" s="211"/>
      <c r="K218" s="186">
        <v>1.1200000000000001</v>
      </c>
      <c r="L218" s="186">
        <v>1.1200000000000001</v>
      </c>
      <c r="M218" s="186">
        <v>1.1200000000000001</v>
      </c>
      <c r="N218" s="186">
        <v>1.1200000000000001</v>
      </c>
      <c r="O218" s="186">
        <v>1.1200000000000001</v>
      </c>
    </row>
    <row r="219" spans="1:15" ht="12.75" customHeight="1">
      <c r="A219" s="211" t="s">
        <v>658</v>
      </c>
      <c r="C219" s="211" t="s">
        <v>659</v>
      </c>
      <c r="D219" s="211"/>
      <c r="E219" s="212">
        <v>1.1800000000000002</v>
      </c>
      <c r="F219" s="212">
        <v>1.1800000000000002</v>
      </c>
      <c r="G219" s="212">
        <v>1.1700000000000002</v>
      </c>
      <c r="H219" s="212">
        <v>1.1600000000000001</v>
      </c>
      <c r="I219" s="212">
        <v>1.1500000000000001</v>
      </c>
      <c r="J219" s="211"/>
      <c r="K219" s="186">
        <v>1.1800000000000002</v>
      </c>
      <c r="L219" s="186">
        <v>1.1800000000000002</v>
      </c>
      <c r="M219" s="186">
        <v>1.1700000000000002</v>
      </c>
      <c r="N219" s="186">
        <v>1.1600000000000001</v>
      </c>
      <c r="O219" s="186">
        <v>1.1500000000000001</v>
      </c>
    </row>
    <row r="220" spans="1:15" ht="12.75" customHeight="1">
      <c r="A220" s="211" t="s">
        <v>660</v>
      </c>
      <c r="C220" s="211" t="s">
        <v>661</v>
      </c>
      <c r="D220" s="211"/>
      <c r="E220" s="212">
        <v>1.1200000000000001</v>
      </c>
      <c r="F220" s="212">
        <v>1.1200000000000001</v>
      </c>
      <c r="G220" s="212">
        <v>1.1200000000000001</v>
      </c>
      <c r="H220" s="212">
        <v>1.1200000000000001</v>
      </c>
      <c r="I220" s="212">
        <v>1.1200000000000001</v>
      </c>
      <c r="J220" s="211"/>
      <c r="K220" s="186">
        <v>1.1200000000000001</v>
      </c>
      <c r="L220" s="186">
        <v>1.1200000000000001</v>
      </c>
      <c r="M220" s="186">
        <v>1.1200000000000001</v>
      </c>
      <c r="N220" s="186">
        <v>1.1200000000000001</v>
      </c>
      <c r="O220" s="186">
        <v>1.1200000000000001</v>
      </c>
    </row>
    <row r="221" spans="1:15" ht="12.75" customHeight="1">
      <c r="A221" s="211" t="s">
        <v>662</v>
      </c>
      <c r="C221" s="211" t="s">
        <v>663</v>
      </c>
      <c r="D221" s="211"/>
      <c r="E221" s="212">
        <v>1.1200000000000001</v>
      </c>
      <c r="F221" s="212">
        <v>1.1200000000000001</v>
      </c>
      <c r="G221" s="212">
        <v>1.1200000000000001</v>
      </c>
      <c r="H221" s="212">
        <v>1.1200000000000001</v>
      </c>
      <c r="I221" s="212">
        <v>1.1200000000000001</v>
      </c>
      <c r="J221" s="211"/>
      <c r="K221" s="186">
        <v>1.1200000000000001</v>
      </c>
      <c r="L221" s="186">
        <v>1.1200000000000001</v>
      </c>
      <c r="M221" s="186">
        <v>1.1200000000000001</v>
      </c>
      <c r="N221" s="186">
        <v>1.1200000000000001</v>
      </c>
      <c r="O221" s="186">
        <v>1.1200000000000001</v>
      </c>
    </row>
    <row r="222" spans="1:15" ht="12.75" customHeight="1">
      <c r="A222" s="211" t="s">
        <v>664</v>
      </c>
      <c r="C222" s="211" t="s">
        <v>665</v>
      </c>
      <c r="D222" s="211"/>
      <c r="E222" s="186">
        <v>1.1200000000000001</v>
      </c>
      <c r="F222" s="187">
        <v>1.1600000000000001</v>
      </c>
      <c r="G222" s="187">
        <v>1.1600000000000001</v>
      </c>
      <c r="H222" s="187">
        <v>1.1600000000000001</v>
      </c>
      <c r="I222" s="187">
        <v>1.1600000000000001</v>
      </c>
      <c r="J222" s="211"/>
      <c r="K222" s="186">
        <v>1.1200000000000001</v>
      </c>
      <c r="L222" s="186">
        <v>1.1200000000000001</v>
      </c>
      <c r="M222" s="186">
        <v>1.1200000000000001</v>
      </c>
      <c r="N222" s="186">
        <v>1.1200000000000001</v>
      </c>
      <c r="O222" s="186">
        <v>1.1200000000000001</v>
      </c>
    </row>
    <row r="223" spans="1:15" ht="12.75" customHeight="1">
      <c r="A223" s="211" t="s">
        <v>666</v>
      </c>
      <c r="C223" s="211" t="s">
        <v>667</v>
      </c>
      <c r="D223" s="211"/>
      <c r="E223" s="186">
        <v>1.1200000000000001</v>
      </c>
      <c r="F223" s="187">
        <v>1.1600000000000001</v>
      </c>
      <c r="G223" s="187">
        <v>1.1500000000000001</v>
      </c>
      <c r="H223" s="187">
        <v>1.1400000000000001</v>
      </c>
      <c r="I223" s="187">
        <v>1.1300000000000001</v>
      </c>
      <c r="J223" s="211"/>
      <c r="K223" s="186">
        <v>1.1200000000000001</v>
      </c>
      <c r="L223" s="186">
        <v>1.1200000000000001</v>
      </c>
      <c r="M223" s="186">
        <v>1.1100000000000001</v>
      </c>
      <c r="N223" s="186">
        <v>1.1000000000000001</v>
      </c>
      <c r="O223" s="186">
        <v>1.0900000000000001</v>
      </c>
    </row>
    <row r="224" spans="1:15" ht="12.75" customHeight="1">
      <c r="A224" s="211" t="s">
        <v>668</v>
      </c>
      <c r="C224" s="211" t="s">
        <v>669</v>
      </c>
      <c r="D224" s="211"/>
      <c r="E224" s="212">
        <v>1.1200000000000001</v>
      </c>
      <c r="F224" s="212">
        <v>1.1200000000000001</v>
      </c>
      <c r="G224" s="212">
        <v>1.1200000000000001</v>
      </c>
      <c r="H224" s="212">
        <v>1.1200000000000001</v>
      </c>
      <c r="I224" s="212">
        <v>1.1200000000000001</v>
      </c>
      <c r="J224" s="211"/>
      <c r="K224" s="186">
        <v>1.1200000000000001</v>
      </c>
      <c r="L224" s="186">
        <v>1.1200000000000001</v>
      </c>
      <c r="M224" s="186">
        <v>1.1200000000000001</v>
      </c>
      <c r="N224" s="186">
        <v>1.1200000000000001</v>
      </c>
      <c r="O224" s="186">
        <v>1.1200000000000001</v>
      </c>
    </row>
    <row r="225" spans="1:15" ht="12.75" customHeight="1">
      <c r="A225" s="211" t="s">
        <v>670</v>
      </c>
      <c r="C225" s="211" t="s">
        <v>671</v>
      </c>
      <c r="D225" s="211"/>
      <c r="E225" s="212">
        <v>1</v>
      </c>
      <c r="F225" s="212">
        <v>1</v>
      </c>
      <c r="G225" s="212">
        <v>1</v>
      </c>
      <c r="H225" s="212">
        <v>1</v>
      </c>
      <c r="I225" s="212">
        <v>1</v>
      </c>
      <c r="J225" s="211"/>
      <c r="K225" s="186">
        <v>1</v>
      </c>
      <c r="L225" s="186">
        <v>1</v>
      </c>
      <c r="M225" s="186">
        <v>1</v>
      </c>
      <c r="N225" s="186">
        <v>1</v>
      </c>
      <c r="O225" s="186">
        <v>1</v>
      </c>
    </row>
    <row r="226" spans="1:15" ht="12.75" customHeight="1">
      <c r="A226" s="211" t="s">
        <v>672</v>
      </c>
      <c r="C226" s="211" t="s">
        <v>673</v>
      </c>
      <c r="D226" s="211"/>
      <c r="E226" s="212">
        <v>1.06</v>
      </c>
      <c r="F226" s="212">
        <v>1.06</v>
      </c>
      <c r="G226" s="212">
        <v>1.06</v>
      </c>
      <c r="H226" s="212">
        <v>1.06</v>
      </c>
      <c r="I226" s="212">
        <v>1.06</v>
      </c>
      <c r="J226" s="211"/>
      <c r="K226" s="186">
        <v>1.06</v>
      </c>
      <c r="L226" s="186">
        <v>1.06</v>
      </c>
      <c r="M226" s="186">
        <v>1.06</v>
      </c>
      <c r="N226" s="186">
        <v>1.06</v>
      </c>
      <c r="O226" s="186">
        <v>1.06</v>
      </c>
    </row>
    <row r="227" spans="1:15" ht="12.75" customHeight="1">
      <c r="A227" s="211" t="s">
        <v>674</v>
      </c>
      <c r="C227" s="211" t="s">
        <v>675</v>
      </c>
      <c r="D227" s="211"/>
      <c r="E227" s="212">
        <v>1</v>
      </c>
      <c r="F227" s="212">
        <v>1</v>
      </c>
      <c r="G227" s="212">
        <v>1</v>
      </c>
      <c r="H227" s="212">
        <v>1</v>
      </c>
      <c r="I227" s="212">
        <v>1</v>
      </c>
      <c r="J227" s="211"/>
      <c r="K227" s="186">
        <v>1</v>
      </c>
      <c r="L227" s="186">
        <v>1</v>
      </c>
      <c r="M227" s="186">
        <v>1</v>
      </c>
      <c r="N227" s="186">
        <v>1</v>
      </c>
      <c r="O227" s="186">
        <v>1</v>
      </c>
    </row>
    <row r="228" spans="1:15" ht="12.75" customHeight="1">
      <c r="A228" s="211" t="s">
        <v>676</v>
      </c>
      <c r="C228" s="211" t="s">
        <v>677</v>
      </c>
      <c r="D228" s="211"/>
      <c r="E228" s="212">
        <v>1</v>
      </c>
      <c r="F228" s="212">
        <v>1</v>
      </c>
      <c r="G228" s="212">
        <v>1</v>
      </c>
      <c r="H228" s="212">
        <v>1</v>
      </c>
      <c r="I228" s="212">
        <v>1</v>
      </c>
      <c r="J228" s="211"/>
      <c r="K228" s="186">
        <v>1</v>
      </c>
      <c r="L228" s="186">
        <v>1</v>
      </c>
      <c r="M228" s="186">
        <v>1</v>
      </c>
      <c r="N228" s="186">
        <v>1</v>
      </c>
      <c r="O228" s="186">
        <v>1</v>
      </c>
    </row>
    <row r="229" spans="1:15" ht="12.75" customHeight="1">
      <c r="A229" s="211" t="s">
        <v>678</v>
      </c>
      <c r="C229" s="211" t="s">
        <v>679</v>
      </c>
      <c r="D229" s="211"/>
      <c r="E229" s="212">
        <v>1.24</v>
      </c>
      <c r="F229" s="212">
        <v>1.24</v>
      </c>
      <c r="G229" s="212">
        <v>1.22</v>
      </c>
      <c r="H229" s="212">
        <v>1.2</v>
      </c>
      <c r="I229" s="212">
        <v>1.18</v>
      </c>
      <c r="J229" s="211"/>
      <c r="K229" s="186">
        <v>1.24</v>
      </c>
      <c r="L229" s="186">
        <v>1.24</v>
      </c>
      <c r="M229" s="186">
        <v>1.22</v>
      </c>
      <c r="N229" s="186">
        <v>1.2</v>
      </c>
      <c r="O229" s="186">
        <v>1.18</v>
      </c>
    </row>
    <row r="230" spans="1:15" ht="12.75" customHeight="1">
      <c r="A230" s="211" t="s">
        <v>680</v>
      </c>
      <c r="C230" s="211" t="s">
        <v>681</v>
      </c>
      <c r="D230" s="211"/>
      <c r="E230" s="212">
        <v>1.24</v>
      </c>
      <c r="F230" s="212">
        <v>1.24</v>
      </c>
      <c r="G230" s="212">
        <v>1.22</v>
      </c>
      <c r="H230" s="212">
        <v>1.2</v>
      </c>
      <c r="I230" s="212">
        <v>1.18</v>
      </c>
      <c r="J230" s="211"/>
      <c r="K230" s="186">
        <v>1.24</v>
      </c>
      <c r="L230" s="186">
        <v>1.24</v>
      </c>
      <c r="M230" s="186">
        <v>1.22</v>
      </c>
      <c r="N230" s="186">
        <v>1.2</v>
      </c>
      <c r="O230" s="186">
        <v>1.18</v>
      </c>
    </row>
    <row r="231" spans="1:15" ht="12.75" customHeight="1">
      <c r="A231" s="211" t="s">
        <v>682</v>
      </c>
      <c r="C231" s="211" t="s">
        <v>683</v>
      </c>
      <c r="D231" s="211"/>
      <c r="E231" s="212">
        <v>1.24</v>
      </c>
      <c r="F231" s="212">
        <v>1.24</v>
      </c>
      <c r="G231" s="212">
        <v>1.22</v>
      </c>
      <c r="H231" s="212">
        <v>1.2</v>
      </c>
      <c r="I231" s="212">
        <v>1.18</v>
      </c>
      <c r="J231" s="211"/>
      <c r="K231" s="186">
        <v>1.24</v>
      </c>
      <c r="L231" s="186">
        <v>1.24</v>
      </c>
      <c r="M231" s="186">
        <v>1.22</v>
      </c>
      <c r="N231" s="186">
        <v>1.2</v>
      </c>
      <c r="O231" s="186">
        <v>1.18</v>
      </c>
    </row>
    <row r="232" spans="1:15" ht="12.75" customHeight="1">
      <c r="A232" s="211" t="s">
        <v>684</v>
      </c>
      <c r="C232" s="211" t="s">
        <v>685</v>
      </c>
      <c r="D232" s="211"/>
      <c r="E232" s="212">
        <v>1.18</v>
      </c>
      <c r="F232" s="212">
        <v>1.18</v>
      </c>
      <c r="G232" s="212">
        <v>1.18</v>
      </c>
      <c r="H232" s="212">
        <v>1.18</v>
      </c>
      <c r="I232" s="212">
        <v>1.18</v>
      </c>
      <c r="J232" s="211"/>
      <c r="K232" s="186">
        <v>1.18</v>
      </c>
      <c r="L232" s="186">
        <v>1.18</v>
      </c>
      <c r="M232" s="186">
        <v>1.18</v>
      </c>
      <c r="N232" s="186">
        <v>1.18</v>
      </c>
      <c r="O232" s="186">
        <v>1.18</v>
      </c>
    </row>
    <row r="233" spans="1:15" ht="12.75" customHeight="1">
      <c r="A233" s="211" t="s">
        <v>686</v>
      </c>
      <c r="C233" s="211" t="s">
        <v>687</v>
      </c>
      <c r="D233" s="211"/>
      <c r="E233" s="212">
        <v>1.1800000000000002</v>
      </c>
      <c r="F233" s="212">
        <v>1.1800000000000002</v>
      </c>
      <c r="G233" s="212">
        <v>1.1700000000000002</v>
      </c>
      <c r="H233" s="212">
        <v>1.1600000000000001</v>
      </c>
      <c r="I233" s="212">
        <v>1.1500000000000001</v>
      </c>
      <c r="J233" s="211"/>
      <c r="K233" s="186">
        <v>1.1800000000000002</v>
      </c>
      <c r="L233" s="186">
        <v>1.1800000000000002</v>
      </c>
      <c r="M233" s="186">
        <v>1.1700000000000002</v>
      </c>
      <c r="N233" s="186">
        <v>1.1600000000000001</v>
      </c>
      <c r="O233" s="186">
        <v>1.1500000000000001</v>
      </c>
    </row>
    <row r="234" spans="1:15" ht="12.75" customHeight="1">
      <c r="A234" s="211" t="s">
        <v>688</v>
      </c>
      <c r="C234" s="211" t="s">
        <v>689</v>
      </c>
      <c r="D234" s="211"/>
      <c r="E234" s="212">
        <v>1.1800000000000002</v>
      </c>
      <c r="F234" s="212">
        <v>1.1800000000000002</v>
      </c>
      <c r="G234" s="212">
        <v>1.1700000000000002</v>
      </c>
      <c r="H234" s="212">
        <v>1.1600000000000001</v>
      </c>
      <c r="I234" s="212">
        <v>1.1500000000000001</v>
      </c>
      <c r="J234" s="211"/>
      <c r="K234" s="186">
        <v>1.1800000000000002</v>
      </c>
      <c r="L234" s="186">
        <v>1.1800000000000002</v>
      </c>
      <c r="M234" s="186">
        <v>1.1700000000000002</v>
      </c>
      <c r="N234" s="186">
        <v>1.1600000000000001</v>
      </c>
      <c r="O234" s="186">
        <v>1.1500000000000001</v>
      </c>
    </row>
    <row r="235" spans="1:15" ht="12.75" customHeight="1">
      <c r="A235" s="211" t="s">
        <v>690</v>
      </c>
      <c r="C235" s="211" t="s">
        <v>691</v>
      </c>
      <c r="D235" s="211"/>
      <c r="E235" s="212">
        <v>1.1200000000000001</v>
      </c>
      <c r="F235" s="212">
        <v>1.1200000000000001</v>
      </c>
      <c r="G235" s="212">
        <v>1.1200000000000001</v>
      </c>
      <c r="H235" s="212">
        <v>1.1200000000000001</v>
      </c>
      <c r="I235" s="212">
        <v>1.1200000000000001</v>
      </c>
      <c r="J235" s="211"/>
      <c r="K235" s="186">
        <v>1.1200000000000001</v>
      </c>
      <c r="L235" s="186">
        <v>1.1200000000000001</v>
      </c>
      <c r="M235" s="186">
        <v>1.1200000000000001</v>
      </c>
      <c r="N235" s="186">
        <v>1.1200000000000001</v>
      </c>
      <c r="O235" s="186">
        <v>1.1200000000000001</v>
      </c>
    </row>
    <row r="236" spans="1:15" ht="12.75" customHeight="1">
      <c r="A236" s="211" t="s">
        <v>692</v>
      </c>
      <c r="C236" s="211" t="s">
        <v>693</v>
      </c>
      <c r="D236" s="211"/>
      <c r="E236" s="212">
        <v>1.18</v>
      </c>
      <c r="F236" s="212">
        <v>1.18</v>
      </c>
      <c r="G236" s="212">
        <v>1.18</v>
      </c>
      <c r="H236" s="212">
        <v>1.18</v>
      </c>
      <c r="I236" s="212">
        <v>1.18</v>
      </c>
      <c r="J236" s="211"/>
      <c r="K236" s="186">
        <v>1.18</v>
      </c>
      <c r="L236" s="186">
        <v>1.18</v>
      </c>
      <c r="M236" s="186">
        <v>1.18</v>
      </c>
      <c r="N236" s="186">
        <v>1.18</v>
      </c>
      <c r="O236" s="186">
        <v>1.18</v>
      </c>
    </row>
    <row r="237" spans="1:15" ht="12.75" customHeight="1">
      <c r="A237" s="211" t="s">
        <v>694</v>
      </c>
      <c r="C237" s="211" t="s">
        <v>695</v>
      </c>
      <c r="D237" s="211"/>
      <c r="E237" s="212">
        <v>1.24</v>
      </c>
      <c r="F237" s="212">
        <v>1.24</v>
      </c>
      <c r="G237" s="212">
        <v>1.22</v>
      </c>
      <c r="H237" s="212">
        <v>1.2</v>
      </c>
      <c r="I237" s="212">
        <v>1.18</v>
      </c>
      <c r="J237" s="211"/>
      <c r="K237" s="186">
        <v>1.24</v>
      </c>
      <c r="L237" s="186">
        <v>1.24</v>
      </c>
      <c r="M237" s="186">
        <v>1.22</v>
      </c>
      <c r="N237" s="186">
        <v>1.2</v>
      </c>
      <c r="O237" s="186">
        <v>1.18</v>
      </c>
    </row>
    <row r="238" spans="1:15" ht="12.75" customHeight="1">
      <c r="A238" s="211" t="s">
        <v>696</v>
      </c>
      <c r="C238" s="211" t="s">
        <v>697</v>
      </c>
      <c r="D238" s="211"/>
      <c r="E238" s="212">
        <v>1.1800000000000002</v>
      </c>
      <c r="F238" s="212">
        <v>1.1800000000000002</v>
      </c>
      <c r="G238" s="212">
        <v>1.1700000000000002</v>
      </c>
      <c r="H238" s="212">
        <v>1.1600000000000001</v>
      </c>
      <c r="I238" s="212">
        <v>1.1500000000000001</v>
      </c>
      <c r="J238" s="211"/>
      <c r="K238" s="186">
        <v>1.1800000000000002</v>
      </c>
      <c r="L238" s="186">
        <v>1.1800000000000002</v>
      </c>
      <c r="M238" s="186">
        <v>1.1700000000000002</v>
      </c>
      <c r="N238" s="186">
        <v>1.1600000000000001</v>
      </c>
      <c r="O238" s="186">
        <v>1.1500000000000001</v>
      </c>
    </row>
    <row r="239" spans="1:15" ht="12.75" customHeight="1">
      <c r="A239" s="211" t="s">
        <v>698</v>
      </c>
      <c r="C239" s="211" t="s">
        <v>699</v>
      </c>
      <c r="D239" s="211"/>
      <c r="E239" s="212">
        <v>1.18</v>
      </c>
      <c r="F239" s="212">
        <v>1.18</v>
      </c>
      <c r="G239" s="212">
        <v>1.18</v>
      </c>
      <c r="H239" s="212">
        <v>1.18</v>
      </c>
      <c r="I239" s="212">
        <v>1.18</v>
      </c>
      <c r="J239" s="211"/>
      <c r="K239" s="186">
        <v>1.18</v>
      </c>
      <c r="L239" s="186">
        <v>1.18</v>
      </c>
      <c r="M239" s="186">
        <v>1.18</v>
      </c>
      <c r="N239" s="186">
        <v>1.18</v>
      </c>
      <c r="O239" s="186">
        <v>1.18</v>
      </c>
    </row>
    <row r="240" spans="1:15" ht="12.75" customHeight="1">
      <c r="A240" s="211" t="s">
        <v>700</v>
      </c>
      <c r="C240" s="211" t="s">
        <v>701</v>
      </c>
      <c r="D240" s="211"/>
      <c r="E240" s="212">
        <v>1.1200000000000001</v>
      </c>
      <c r="F240" s="212">
        <v>1.1200000000000001</v>
      </c>
      <c r="G240" s="212">
        <v>1.1200000000000001</v>
      </c>
      <c r="H240" s="212">
        <v>1.1200000000000001</v>
      </c>
      <c r="I240" s="212">
        <v>1.1200000000000001</v>
      </c>
      <c r="J240" s="211"/>
      <c r="K240" s="186">
        <v>1.1200000000000001</v>
      </c>
      <c r="L240" s="186">
        <v>1.1200000000000001</v>
      </c>
      <c r="M240" s="186">
        <v>1.1200000000000001</v>
      </c>
      <c r="N240" s="186">
        <v>1.1200000000000001</v>
      </c>
      <c r="O240" s="186">
        <v>1.1200000000000001</v>
      </c>
    </row>
    <row r="241" spans="1:15" ht="12.75" customHeight="1">
      <c r="A241" s="211" t="s">
        <v>702</v>
      </c>
      <c r="C241" s="211" t="s">
        <v>703</v>
      </c>
      <c r="D241" s="211"/>
      <c r="E241" s="212">
        <v>1.1200000000000001</v>
      </c>
      <c r="F241" s="212">
        <v>1.1200000000000001</v>
      </c>
      <c r="G241" s="212">
        <v>1.1200000000000001</v>
      </c>
      <c r="H241" s="212">
        <v>1.1200000000000001</v>
      </c>
      <c r="I241" s="212">
        <v>1.1200000000000001</v>
      </c>
      <c r="J241" s="211"/>
      <c r="K241" s="186">
        <v>1.1200000000000001</v>
      </c>
      <c r="L241" s="186">
        <v>1.1200000000000001</v>
      </c>
      <c r="M241" s="186">
        <v>1.1200000000000001</v>
      </c>
      <c r="N241" s="186">
        <v>1.1200000000000001</v>
      </c>
      <c r="O241" s="186">
        <v>1.1200000000000001</v>
      </c>
    </row>
    <row r="242" spans="1:15" ht="12.75" customHeight="1">
      <c r="A242" s="211" t="s">
        <v>704</v>
      </c>
      <c r="C242" s="211" t="s">
        <v>705</v>
      </c>
      <c r="D242" s="211"/>
      <c r="E242" s="186">
        <v>1.1800000000000002</v>
      </c>
      <c r="F242" s="187">
        <v>1.2200000000000002</v>
      </c>
      <c r="G242" s="187">
        <v>1.2100000000000002</v>
      </c>
      <c r="H242" s="187">
        <v>1.2000000000000002</v>
      </c>
      <c r="I242" s="187">
        <v>1.1900000000000002</v>
      </c>
      <c r="J242" s="211"/>
      <c r="K242" s="186">
        <v>1.1800000000000002</v>
      </c>
      <c r="L242" s="186">
        <v>1.1800000000000002</v>
      </c>
      <c r="M242" s="186">
        <v>1.1700000000000002</v>
      </c>
      <c r="N242" s="186">
        <v>1.1600000000000001</v>
      </c>
      <c r="O242" s="186">
        <v>1.1500000000000001</v>
      </c>
    </row>
    <row r="243" spans="1:15" ht="12.75" customHeight="1">
      <c r="A243" s="211" t="s">
        <v>706</v>
      </c>
      <c r="C243" s="211" t="s">
        <v>707</v>
      </c>
      <c r="D243" s="211"/>
      <c r="E243" s="212">
        <v>1.06</v>
      </c>
      <c r="F243" s="212">
        <v>1.06</v>
      </c>
      <c r="G243" s="212">
        <v>1.05</v>
      </c>
      <c r="H243" s="212">
        <v>1.04</v>
      </c>
      <c r="I243" s="212">
        <v>1.03</v>
      </c>
      <c r="J243" s="211"/>
      <c r="K243" s="186">
        <v>1.06</v>
      </c>
      <c r="L243" s="186">
        <v>1.06</v>
      </c>
      <c r="M243" s="186">
        <v>1.05</v>
      </c>
      <c r="N243" s="186">
        <v>1.04</v>
      </c>
      <c r="O243" s="186">
        <v>1.03</v>
      </c>
    </row>
    <row r="244" spans="1:15" ht="12.75" customHeight="1">
      <c r="A244" s="211" t="s">
        <v>708</v>
      </c>
      <c r="C244" s="211" t="s">
        <v>709</v>
      </c>
      <c r="D244" s="211"/>
      <c r="E244" s="212">
        <v>1</v>
      </c>
      <c r="F244" s="212">
        <v>1</v>
      </c>
      <c r="G244" s="212">
        <v>1</v>
      </c>
      <c r="H244" s="212">
        <v>1</v>
      </c>
      <c r="I244" s="212">
        <v>1</v>
      </c>
      <c r="J244" s="211"/>
      <c r="K244" s="186">
        <v>1</v>
      </c>
      <c r="L244" s="186">
        <v>1</v>
      </c>
      <c r="M244" s="186">
        <v>1</v>
      </c>
      <c r="N244" s="186">
        <v>1</v>
      </c>
      <c r="O244" s="186">
        <v>1</v>
      </c>
    </row>
    <row r="245" spans="1:15" ht="12.75" customHeight="1">
      <c r="A245" s="211" t="s">
        <v>710</v>
      </c>
      <c r="C245" s="211" t="s">
        <v>711</v>
      </c>
      <c r="D245" s="211"/>
      <c r="E245" s="212">
        <v>1</v>
      </c>
      <c r="F245" s="212">
        <v>1</v>
      </c>
      <c r="G245" s="212">
        <v>1</v>
      </c>
      <c r="H245" s="212">
        <v>1</v>
      </c>
      <c r="I245" s="212">
        <v>1</v>
      </c>
      <c r="J245" s="211"/>
      <c r="K245" s="186">
        <v>1</v>
      </c>
      <c r="L245" s="186">
        <v>1</v>
      </c>
      <c r="M245" s="186">
        <v>1</v>
      </c>
      <c r="N245" s="186">
        <v>1</v>
      </c>
      <c r="O245" s="186">
        <v>1</v>
      </c>
    </row>
    <row r="246" spans="1:15" ht="12.75" customHeight="1">
      <c r="A246" s="211" t="s">
        <v>712</v>
      </c>
      <c r="C246" s="211" t="s">
        <v>713</v>
      </c>
      <c r="D246" s="211"/>
      <c r="E246" s="212">
        <v>1</v>
      </c>
      <c r="F246" s="212">
        <v>1</v>
      </c>
      <c r="G246" s="212">
        <v>1</v>
      </c>
      <c r="H246" s="212">
        <v>1</v>
      </c>
      <c r="I246" s="212">
        <v>1</v>
      </c>
      <c r="J246" s="211"/>
      <c r="K246" s="186">
        <v>1</v>
      </c>
      <c r="L246" s="186">
        <v>1</v>
      </c>
      <c r="M246" s="186">
        <v>1</v>
      </c>
      <c r="N246" s="186">
        <v>1</v>
      </c>
      <c r="O246" s="186">
        <v>1</v>
      </c>
    </row>
    <row r="247" spans="1:15" ht="12.75" customHeight="1">
      <c r="A247" s="211" t="s">
        <v>714</v>
      </c>
      <c r="C247" s="211" t="s">
        <v>715</v>
      </c>
      <c r="D247" s="211"/>
      <c r="E247" s="212">
        <v>1</v>
      </c>
      <c r="F247" s="212">
        <v>1</v>
      </c>
      <c r="G247" s="212">
        <v>1</v>
      </c>
      <c r="H247" s="212">
        <v>1</v>
      </c>
      <c r="I247" s="212">
        <v>1</v>
      </c>
      <c r="J247" s="211"/>
      <c r="K247" s="186">
        <v>1</v>
      </c>
      <c r="L247" s="186">
        <v>1</v>
      </c>
      <c r="M247" s="186">
        <v>1</v>
      </c>
      <c r="N247" s="186">
        <v>1</v>
      </c>
      <c r="O247" s="186">
        <v>1</v>
      </c>
    </row>
    <row r="248" spans="1:15" ht="12.75" customHeight="1">
      <c r="A248" s="211" t="s">
        <v>716</v>
      </c>
      <c r="C248" s="211" t="s">
        <v>717</v>
      </c>
      <c r="D248" s="211"/>
      <c r="E248" s="212">
        <v>1.06</v>
      </c>
      <c r="F248" s="212">
        <v>1.06</v>
      </c>
      <c r="G248" s="212">
        <v>1.05</v>
      </c>
      <c r="H248" s="212">
        <v>1.04</v>
      </c>
      <c r="I248" s="212">
        <v>1.03</v>
      </c>
      <c r="J248" s="211"/>
      <c r="K248" s="186">
        <v>1.06</v>
      </c>
      <c r="L248" s="186">
        <v>1.06</v>
      </c>
      <c r="M248" s="186">
        <v>1.05</v>
      </c>
      <c r="N248" s="186">
        <v>1.04</v>
      </c>
      <c r="O248" s="186">
        <v>1.03</v>
      </c>
    </row>
    <row r="249" spans="1:15" ht="12.75" customHeight="1">
      <c r="A249" s="211" t="s">
        <v>718</v>
      </c>
      <c r="C249" s="211" t="s">
        <v>719</v>
      </c>
      <c r="D249" s="211"/>
      <c r="E249" s="212">
        <v>1</v>
      </c>
      <c r="F249" s="212">
        <v>1</v>
      </c>
      <c r="G249" s="212">
        <v>1</v>
      </c>
      <c r="H249" s="212">
        <v>1</v>
      </c>
      <c r="I249" s="212">
        <v>1</v>
      </c>
      <c r="J249" s="211"/>
      <c r="K249" s="186">
        <v>1</v>
      </c>
      <c r="L249" s="186">
        <v>1</v>
      </c>
      <c r="M249" s="186">
        <v>1</v>
      </c>
      <c r="N249" s="186">
        <v>1</v>
      </c>
      <c r="O249" s="186">
        <v>1</v>
      </c>
    </row>
    <row r="250" spans="1:15" ht="12.75" customHeight="1">
      <c r="A250" s="211" t="s">
        <v>720</v>
      </c>
      <c r="C250" s="211" t="s">
        <v>721</v>
      </c>
      <c r="D250" s="211"/>
      <c r="E250" s="186">
        <v>1</v>
      </c>
      <c r="F250" s="187">
        <v>1.04</v>
      </c>
      <c r="G250" s="187">
        <v>1.04</v>
      </c>
      <c r="H250" s="187">
        <v>1.04</v>
      </c>
      <c r="I250" s="187">
        <v>1.04</v>
      </c>
      <c r="J250" s="211"/>
      <c r="K250" s="186">
        <v>1</v>
      </c>
      <c r="L250" s="186">
        <v>1</v>
      </c>
      <c r="M250" s="186">
        <v>1</v>
      </c>
      <c r="N250" s="186">
        <v>1</v>
      </c>
      <c r="O250" s="186">
        <v>1</v>
      </c>
    </row>
    <row r="251" spans="1:15" ht="12.75" customHeight="1">
      <c r="A251" s="211" t="s">
        <v>722</v>
      </c>
      <c r="C251" s="211" t="s">
        <v>723</v>
      </c>
      <c r="D251" s="211"/>
      <c r="E251" s="212">
        <v>1</v>
      </c>
      <c r="F251" s="212">
        <v>1</v>
      </c>
      <c r="G251" s="212">
        <v>1</v>
      </c>
      <c r="H251" s="212">
        <v>1</v>
      </c>
      <c r="I251" s="212">
        <v>1</v>
      </c>
      <c r="J251" s="211"/>
      <c r="K251" s="186">
        <v>1</v>
      </c>
      <c r="L251" s="186">
        <v>1</v>
      </c>
      <c r="M251" s="186">
        <v>1</v>
      </c>
      <c r="N251" s="186">
        <v>1</v>
      </c>
      <c r="O251" s="186">
        <v>1</v>
      </c>
    </row>
    <row r="252" spans="1:15" ht="12.75" customHeight="1">
      <c r="A252" s="211" t="s">
        <v>724</v>
      </c>
      <c r="C252" s="211" t="s">
        <v>725</v>
      </c>
      <c r="D252" s="211"/>
      <c r="E252" s="186">
        <v>1</v>
      </c>
      <c r="F252" s="187">
        <v>1.04</v>
      </c>
      <c r="G252" s="187">
        <v>1.04</v>
      </c>
      <c r="H252" s="187">
        <v>1.04</v>
      </c>
      <c r="I252" s="187">
        <v>1.04</v>
      </c>
      <c r="J252" s="211"/>
      <c r="K252" s="186">
        <v>1</v>
      </c>
      <c r="L252" s="186">
        <v>1</v>
      </c>
      <c r="M252" s="186">
        <v>1</v>
      </c>
      <c r="N252" s="186">
        <v>1</v>
      </c>
      <c r="O252" s="186">
        <v>1</v>
      </c>
    </row>
    <row r="253" spans="1:15" ht="12.75" customHeight="1">
      <c r="A253" s="211" t="s">
        <v>726</v>
      </c>
      <c r="C253" s="211" t="s">
        <v>727</v>
      </c>
      <c r="D253" s="211"/>
      <c r="E253" s="212">
        <v>1</v>
      </c>
      <c r="F253" s="212">
        <v>1</v>
      </c>
      <c r="G253" s="212">
        <v>1</v>
      </c>
      <c r="H253" s="212">
        <v>1</v>
      </c>
      <c r="I253" s="212">
        <v>1</v>
      </c>
      <c r="J253" s="211"/>
      <c r="K253" s="186">
        <v>1</v>
      </c>
      <c r="L253" s="186">
        <v>1</v>
      </c>
      <c r="M253" s="186">
        <v>1</v>
      </c>
      <c r="N253" s="186">
        <v>1</v>
      </c>
      <c r="O253" s="186">
        <v>1</v>
      </c>
    </row>
    <row r="254" spans="1:15" ht="12.75" customHeight="1">
      <c r="A254" s="211" t="s">
        <v>728</v>
      </c>
      <c r="C254" s="211" t="s">
        <v>729</v>
      </c>
      <c r="D254" s="211"/>
      <c r="E254" s="212">
        <v>1</v>
      </c>
      <c r="F254" s="212">
        <v>1</v>
      </c>
      <c r="G254" s="212">
        <v>1</v>
      </c>
      <c r="H254" s="212">
        <v>1</v>
      </c>
      <c r="I254" s="212">
        <v>1</v>
      </c>
      <c r="J254" s="211"/>
      <c r="K254" s="186">
        <v>1</v>
      </c>
      <c r="L254" s="186">
        <v>1</v>
      </c>
      <c r="M254" s="186">
        <v>1</v>
      </c>
      <c r="N254" s="186">
        <v>1</v>
      </c>
      <c r="O254" s="186">
        <v>1</v>
      </c>
    </row>
    <row r="255" spans="1:15" ht="12.75" customHeight="1">
      <c r="A255" s="211" t="s">
        <v>730</v>
      </c>
      <c r="C255" s="211" t="s">
        <v>731</v>
      </c>
      <c r="D255" s="211"/>
      <c r="E255" s="212">
        <v>1</v>
      </c>
      <c r="F255" s="212">
        <v>1</v>
      </c>
      <c r="G255" s="212">
        <v>1</v>
      </c>
      <c r="H255" s="212">
        <v>1</v>
      </c>
      <c r="I255" s="212">
        <v>1</v>
      </c>
      <c r="J255" s="211"/>
      <c r="K255" s="186">
        <v>1</v>
      </c>
      <c r="L255" s="186">
        <v>1</v>
      </c>
      <c r="M255" s="186">
        <v>1</v>
      </c>
      <c r="N255" s="186">
        <v>1</v>
      </c>
      <c r="O255" s="186">
        <v>1</v>
      </c>
    </row>
    <row r="256" spans="1:15" ht="12.75" customHeight="1">
      <c r="A256" s="211" t="s">
        <v>732</v>
      </c>
      <c r="C256" s="211" t="s">
        <v>733</v>
      </c>
      <c r="D256" s="211"/>
      <c r="E256" s="212">
        <v>1</v>
      </c>
      <c r="F256" s="212">
        <v>1</v>
      </c>
      <c r="G256" s="212">
        <v>1</v>
      </c>
      <c r="H256" s="212">
        <v>1</v>
      </c>
      <c r="I256" s="212">
        <v>1</v>
      </c>
      <c r="J256" s="211"/>
      <c r="K256" s="186">
        <v>1</v>
      </c>
      <c r="L256" s="186">
        <v>1</v>
      </c>
      <c r="M256" s="186">
        <v>1</v>
      </c>
      <c r="N256" s="186">
        <v>1</v>
      </c>
      <c r="O256" s="186">
        <v>1</v>
      </c>
    </row>
    <row r="257" spans="1:15" ht="12.75" customHeight="1">
      <c r="A257" s="211" t="s">
        <v>734</v>
      </c>
      <c r="C257" s="211" t="s">
        <v>735</v>
      </c>
      <c r="D257" s="211"/>
      <c r="E257" s="212">
        <v>1.06</v>
      </c>
      <c r="F257" s="212">
        <v>1.06</v>
      </c>
      <c r="G257" s="212">
        <v>1.05</v>
      </c>
      <c r="H257" s="212">
        <v>1.04</v>
      </c>
      <c r="I257" s="212">
        <v>1.03</v>
      </c>
      <c r="J257" s="211"/>
      <c r="K257" s="212">
        <v>1.06</v>
      </c>
      <c r="L257" s="212">
        <v>1.06</v>
      </c>
      <c r="M257" s="212">
        <v>1.05</v>
      </c>
      <c r="N257" s="212">
        <v>1.04</v>
      </c>
      <c r="O257" s="212">
        <v>1.03</v>
      </c>
    </row>
    <row r="258" spans="1:15" ht="12.75" customHeight="1">
      <c r="A258" s="211" t="s">
        <v>736</v>
      </c>
      <c r="C258" s="211" t="s">
        <v>737</v>
      </c>
      <c r="D258" s="211"/>
      <c r="E258" s="212"/>
      <c r="F258" s="212"/>
      <c r="G258" s="212">
        <v>1.05</v>
      </c>
      <c r="H258" s="212">
        <v>1.04</v>
      </c>
      <c r="I258" s="212">
        <v>1.03</v>
      </c>
      <c r="J258" s="211"/>
      <c r="K258" s="186"/>
      <c r="L258" s="186"/>
      <c r="M258" s="212">
        <v>1.05</v>
      </c>
      <c r="N258" s="212">
        <v>1.04</v>
      </c>
      <c r="O258" s="212">
        <v>1.03</v>
      </c>
    </row>
    <row r="259" spans="1:15" ht="12.75" customHeight="1">
      <c r="A259" s="211" t="s">
        <v>738</v>
      </c>
      <c r="C259" s="211" t="s">
        <v>739</v>
      </c>
      <c r="D259" s="211"/>
      <c r="E259" s="212">
        <v>1.06</v>
      </c>
      <c r="F259" s="212">
        <v>1.06</v>
      </c>
      <c r="G259" s="212">
        <v>1.05</v>
      </c>
      <c r="H259" s="212">
        <v>1.04</v>
      </c>
      <c r="I259" s="212">
        <v>1.03</v>
      </c>
      <c r="J259" s="211"/>
      <c r="K259" s="212">
        <v>1.06</v>
      </c>
      <c r="L259" s="212">
        <v>1.06</v>
      </c>
      <c r="M259" s="212">
        <v>1.05</v>
      </c>
      <c r="N259" s="212">
        <v>1.04</v>
      </c>
      <c r="O259" s="212">
        <v>1.03</v>
      </c>
    </row>
    <row r="260" spans="1:15" ht="12.75" customHeight="1">
      <c r="A260" s="211" t="s">
        <v>740</v>
      </c>
      <c r="C260" s="211" t="s">
        <v>741</v>
      </c>
      <c r="D260" s="211"/>
      <c r="E260" s="186">
        <v>1</v>
      </c>
      <c r="F260" s="187">
        <v>1.04</v>
      </c>
      <c r="G260" s="187">
        <v>1.04</v>
      </c>
      <c r="H260" s="187">
        <v>1.04</v>
      </c>
      <c r="I260" s="187">
        <v>1.04</v>
      </c>
      <c r="J260" s="211"/>
      <c r="K260" s="186">
        <v>1</v>
      </c>
      <c r="L260" s="186">
        <v>1</v>
      </c>
      <c r="M260" s="186">
        <v>1</v>
      </c>
      <c r="N260" s="186">
        <v>1</v>
      </c>
      <c r="O260" s="186">
        <v>1</v>
      </c>
    </row>
    <row r="261" spans="1:15" ht="12.75" customHeight="1">
      <c r="A261" s="211" t="s">
        <v>742</v>
      </c>
      <c r="C261" s="211" t="s">
        <v>743</v>
      </c>
      <c r="D261" s="211"/>
      <c r="E261" s="212">
        <v>1</v>
      </c>
      <c r="F261" s="212">
        <v>1</v>
      </c>
      <c r="G261" s="212">
        <v>1</v>
      </c>
      <c r="H261" s="212">
        <v>1</v>
      </c>
      <c r="I261" s="212">
        <v>1</v>
      </c>
      <c r="J261" s="211"/>
      <c r="K261" s="186">
        <v>1</v>
      </c>
      <c r="L261" s="186">
        <v>1</v>
      </c>
      <c r="M261" s="186">
        <v>1</v>
      </c>
      <c r="N261" s="186">
        <v>1</v>
      </c>
      <c r="O261" s="186">
        <v>1</v>
      </c>
    </row>
    <row r="262" spans="1:15" ht="12.75" customHeight="1">
      <c r="A262" s="211" t="s">
        <v>744</v>
      </c>
      <c r="C262" s="211" t="s">
        <v>745</v>
      </c>
      <c r="D262" s="211"/>
      <c r="E262" s="212">
        <v>1</v>
      </c>
      <c r="F262" s="212">
        <v>1</v>
      </c>
      <c r="G262" s="212">
        <v>1</v>
      </c>
      <c r="H262" s="212">
        <v>1</v>
      </c>
      <c r="I262" s="212">
        <v>1</v>
      </c>
      <c r="J262" s="211"/>
      <c r="K262" s="186">
        <v>1</v>
      </c>
      <c r="L262" s="186">
        <v>1</v>
      </c>
      <c r="M262" s="186">
        <v>1</v>
      </c>
      <c r="N262" s="186">
        <v>1</v>
      </c>
      <c r="O262" s="186">
        <v>1</v>
      </c>
    </row>
    <row r="263" spans="1:15" ht="12.75" customHeight="1">
      <c r="A263" s="211" t="s">
        <v>746</v>
      </c>
      <c r="C263" s="211" t="s">
        <v>747</v>
      </c>
      <c r="D263" s="211"/>
      <c r="E263" s="212">
        <v>1</v>
      </c>
      <c r="F263" s="212">
        <v>1</v>
      </c>
      <c r="G263" s="212">
        <v>1</v>
      </c>
      <c r="H263" s="212">
        <v>1</v>
      </c>
      <c r="I263" s="212">
        <v>1</v>
      </c>
      <c r="J263" s="211"/>
      <c r="K263" s="186">
        <v>1</v>
      </c>
      <c r="L263" s="186">
        <v>1</v>
      </c>
      <c r="M263" s="186">
        <v>1</v>
      </c>
      <c r="N263" s="186">
        <v>1</v>
      </c>
      <c r="O263" s="186">
        <v>1</v>
      </c>
    </row>
    <row r="264" spans="1:15" ht="12.75" customHeight="1">
      <c r="A264" s="211" t="s">
        <v>748</v>
      </c>
      <c r="C264" s="211" t="s">
        <v>749</v>
      </c>
      <c r="D264" s="211"/>
      <c r="E264" s="186">
        <v>1</v>
      </c>
      <c r="F264" s="187">
        <v>1.04</v>
      </c>
      <c r="G264" s="187">
        <v>1.04</v>
      </c>
      <c r="H264" s="187">
        <v>1.04</v>
      </c>
      <c r="I264" s="187">
        <v>1.04</v>
      </c>
      <c r="J264" s="211"/>
      <c r="K264" s="186">
        <v>1</v>
      </c>
      <c r="L264" s="186">
        <v>1</v>
      </c>
      <c r="M264" s="186">
        <v>1</v>
      </c>
      <c r="N264" s="186">
        <v>1</v>
      </c>
      <c r="O264" s="186">
        <v>1</v>
      </c>
    </row>
    <row r="265" spans="1:15" ht="12.75" customHeight="1">
      <c r="A265" s="211" t="s">
        <v>750</v>
      </c>
      <c r="C265" s="211" t="s">
        <v>751</v>
      </c>
      <c r="D265" s="211"/>
      <c r="E265" s="212">
        <v>1</v>
      </c>
      <c r="F265" s="212">
        <v>1</v>
      </c>
      <c r="G265" s="212">
        <v>1</v>
      </c>
      <c r="H265" s="212">
        <v>1</v>
      </c>
      <c r="I265" s="212">
        <v>1</v>
      </c>
      <c r="J265" s="211"/>
      <c r="K265" s="186">
        <v>1</v>
      </c>
      <c r="L265" s="186">
        <v>1</v>
      </c>
      <c r="M265" s="186">
        <v>1</v>
      </c>
      <c r="N265" s="186">
        <v>1</v>
      </c>
      <c r="O265" s="186">
        <v>1</v>
      </c>
    </row>
    <row r="266" spans="1:15" ht="12.75" customHeight="1">
      <c r="A266" s="211" t="s">
        <v>752</v>
      </c>
      <c r="C266" s="211" t="s">
        <v>753</v>
      </c>
      <c r="D266" s="211"/>
      <c r="E266" s="212">
        <v>1</v>
      </c>
      <c r="F266" s="212">
        <v>1</v>
      </c>
      <c r="G266" s="212">
        <v>1</v>
      </c>
      <c r="H266" s="212">
        <v>1</v>
      </c>
      <c r="I266" s="212">
        <v>1</v>
      </c>
      <c r="J266" s="211"/>
      <c r="K266" s="186">
        <v>1</v>
      </c>
      <c r="L266" s="186">
        <v>1</v>
      </c>
      <c r="M266" s="186">
        <v>1</v>
      </c>
      <c r="N266" s="186">
        <v>1</v>
      </c>
      <c r="O266" s="186">
        <v>1</v>
      </c>
    </row>
    <row r="267" spans="1:15" ht="12.75" customHeight="1">
      <c r="A267" s="211" t="s">
        <v>754</v>
      </c>
      <c r="C267" s="211" t="s">
        <v>755</v>
      </c>
      <c r="D267" s="211"/>
      <c r="E267" s="212">
        <v>1</v>
      </c>
      <c r="F267" s="212">
        <v>1</v>
      </c>
      <c r="G267" s="212">
        <v>1</v>
      </c>
      <c r="H267" s="212">
        <v>1</v>
      </c>
      <c r="I267" s="212">
        <v>1</v>
      </c>
      <c r="J267" s="211"/>
      <c r="K267" s="186">
        <v>1</v>
      </c>
      <c r="L267" s="186">
        <v>1</v>
      </c>
      <c r="M267" s="186">
        <v>1</v>
      </c>
      <c r="N267" s="186">
        <v>1</v>
      </c>
      <c r="O267" s="186">
        <v>1</v>
      </c>
    </row>
    <row r="268" spans="1:15" ht="12.75" customHeight="1">
      <c r="A268" s="211" t="s">
        <v>756</v>
      </c>
      <c r="C268" s="211" t="s">
        <v>757</v>
      </c>
      <c r="D268" s="211"/>
      <c r="E268" s="212">
        <v>1</v>
      </c>
      <c r="F268" s="212">
        <v>1</v>
      </c>
      <c r="G268" s="212">
        <v>1</v>
      </c>
      <c r="H268" s="212">
        <v>1</v>
      </c>
      <c r="I268" s="212">
        <v>1</v>
      </c>
      <c r="J268" s="211"/>
      <c r="K268" s="186">
        <v>1</v>
      </c>
      <c r="L268" s="186">
        <v>1</v>
      </c>
      <c r="M268" s="186">
        <v>1</v>
      </c>
      <c r="N268" s="186">
        <v>1</v>
      </c>
      <c r="O268" s="186">
        <v>1</v>
      </c>
    </row>
    <row r="269" spans="1:15" ht="12.75" customHeight="1">
      <c r="A269" s="211" t="s">
        <v>758</v>
      </c>
      <c r="C269" s="211" t="s">
        <v>759</v>
      </c>
      <c r="D269" s="211"/>
      <c r="E269" s="212">
        <v>1</v>
      </c>
      <c r="F269" s="212">
        <v>1</v>
      </c>
      <c r="G269" s="212">
        <v>1</v>
      </c>
      <c r="H269" s="212">
        <v>1</v>
      </c>
      <c r="I269" s="212">
        <v>1</v>
      </c>
      <c r="J269" s="211"/>
      <c r="K269" s="186">
        <v>1</v>
      </c>
      <c r="L269" s="186">
        <v>1</v>
      </c>
      <c r="M269" s="186">
        <v>1</v>
      </c>
      <c r="N269" s="186">
        <v>1</v>
      </c>
      <c r="O269" s="186">
        <v>1</v>
      </c>
    </row>
    <row r="270" spans="1:15" ht="12.75" customHeight="1">
      <c r="A270" s="211" t="s">
        <v>760</v>
      </c>
      <c r="C270" s="211" t="s">
        <v>761</v>
      </c>
      <c r="D270" s="211"/>
      <c r="E270" s="212">
        <v>1</v>
      </c>
      <c r="F270" s="212">
        <v>1</v>
      </c>
      <c r="G270" s="212">
        <v>1</v>
      </c>
      <c r="H270" s="212">
        <v>1</v>
      </c>
      <c r="I270" s="212">
        <v>1</v>
      </c>
      <c r="J270" s="211"/>
      <c r="K270" s="186">
        <v>1</v>
      </c>
      <c r="L270" s="186">
        <v>1</v>
      </c>
      <c r="M270" s="186">
        <v>1</v>
      </c>
      <c r="N270" s="186">
        <v>1</v>
      </c>
      <c r="O270" s="186">
        <v>1</v>
      </c>
    </row>
    <row r="271" spans="1:15" ht="12.75" customHeight="1">
      <c r="A271" s="211" t="s">
        <v>762</v>
      </c>
      <c r="C271" s="211" t="s">
        <v>763</v>
      </c>
      <c r="D271" s="211"/>
      <c r="E271" s="186">
        <v>1</v>
      </c>
      <c r="F271" s="187">
        <v>1.04</v>
      </c>
      <c r="G271" s="187">
        <v>1.04</v>
      </c>
      <c r="H271" s="187">
        <v>1.04</v>
      </c>
      <c r="I271" s="187">
        <v>1.04</v>
      </c>
      <c r="J271" s="211"/>
      <c r="K271" s="186">
        <v>1</v>
      </c>
      <c r="L271" s="186">
        <v>1</v>
      </c>
      <c r="M271" s="186">
        <v>1</v>
      </c>
      <c r="N271" s="186">
        <v>1</v>
      </c>
      <c r="O271" s="186">
        <v>1</v>
      </c>
    </row>
    <row r="272" spans="1:15" ht="12.75" customHeight="1">
      <c r="A272" s="211" t="s">
        <v>764</v>
      </c>
      <c r="C272" s="211" t="s">
        <v>765</v>
      </c>
      <c r="D272" s="211"/>
      <c r="E272" s="212">
        <v>1</v>
      </c>
      <c r="F272" s="212">
        <v>1</v>
      </c>
      <c r="G272" s="212">
        <v>1</v>
      </c>
      <c r="H272" s="212">
        <v>1</v>
      </c>
      <c r="I272" s="212">
        <v>1</v>
      </c>
      <c r="J272" s="211"/>
      <c r="K272" s="186">
        <v>1</v>
      </c>
      <c r="L272" s="186">
        <v>1</v>
      </c>
      <c r="M272" s="186">
        <v>1</v>
      </c>
      <c r="N272" s="186">
        <v>1</v>
      </c>
      <c r="O272" s="186">
        <v>1</v>
      </c>
    </row>
    <row r="273" spans="1:15" ht="12.75" customHeight="1">
      <c r="A273" s="211" t="s">
        <v>766</v>
      </c>
      <c r="C273" s="211" t="s">
        <v>767</v>
      </c>
      <c r="D273" s="211"/>
      <c r="E273" s="212">
        <v>1.06</v>
      </c>
      <c r="F273" s="212">
        <v>1.06</v>
      </c>
      <c r="G273" s="212">
        <v>1.05</v>
      </c>
      <c r="H273" s="212">
        <v>1.04</v>
      </c>
      <c r="I273" s="212">
        <v>1.03</v>
      </c>
      <c r="J273" s="211"/>
      <c r="K273" s="186">
        <v>1.06</v>
      </c>
      <c r="L273" s="186">
        <v>1.06</v>
      </c>
      <c r="M273" s="186">
        <v>1.05</v>
      </c>
      <c r="N273" s="186">
        <v>1.04</v>
      </c>
      <c r="O273" s="186">
        <v>1.03</v>
      </c>
    </row>
    <row r="274" spans="1:15" ht="12.75" customHeight="1">
      <c r="A274" s="211" t="s">
        <v>768</v>
      </c>
      <c r="C274" s="211" t="s">
        <v>769</v>
      </c>
      <c r="D274" s="211"/>
      <c r="E274" s="212">
        <v>1</v>
      </c>
      <c r="F274" s="212">
        <v>1</v>
      </c>
      <c r="G274" s="212">
        <v>1</v>
      </c>
      <c r="H274" s="212">
        <v>1</v>
      </c>
      <c r="I274" s="212">
        <v>1</v>
      </c>
      <c r="J274" s="211"/>
      <c r="K274" s="186">
        <v>1</v>
      </c>
      <c r="L274" s="186">
        <v>1</v>
      </c>
      <c r="M274" s="186">
        <v>1</v>
      </c>
      <c r="N274" s="186">
        <v>1</v>
      </c>
      <c r="O274" s="186">
        <v>1</v>
      </c>
    </row>
    <row r="275" spans="1:15" ht="12.75" customHeight="1">
      <c r="A275" s="211" t="s">
        <v>770</v>
      </c>
      <c r="C275" s="211" t="s">
        <v>771</v>
      </c>
      <c r="D275" s="211"/>
      <c r="E275" s="186">
        <v>1</v>
      </c>
      <c r="F275" s="187">
        <v>1.04</v>
      </c>
      <c r="G275" s="187">
        <v>1.04</v>
      </c>
      <c r="H275" s="187">
        <v>1.04</v>
      </c>
      <c r="I275" s="187">
        <v>1.04</v>
      </c>
      <c r="J275" s="211"/>
      <c r="K275" s="186">
        <v>1</v>
      </c>
      <c r="L275" s="186">
        <v>1</v>
      </c>
      <c r="M275" s="186">
        <v>1</v>
      </c>
      <c r="N275" s="186">
        <v>1</v>
      </c>
      <c r="O275" s="186">
        <v>1</v>
      </c>
    </row>
    <row r="276" spans="1:15" ht="12.75" customHeight="1">
      <c r="A276" s="211" t="s">
        <v>772</v>
      </c>
      <c r="C276" s="211" t="s">
        <v>773</v>
      </c>
      <c r="D276" s="211"/>
      <c r="E276" s="212">
        <v>1</v>
      </c>
      <c r="F276" s="212">
        <v>1</v>
      </c>
      <c r="G276" s="212">
        <v>1</v>
      </c>
      <c r="H276" s="212">
        <v>1</v>
      </c>
      <c r="I276" s="212">
        <v>1</v>
      </c>
      <c r="J276" s="211"/>
      <c r="K276" s="186">
        <v>1</v>
      </c>
      <c r="L276" s="186">
        <v>1</v>
      </c>
      <c r="M276" s="186">
        <v>1</v>
      </c>
      <c r="N276" s="186">
        <v>1</v>
      </c>
      <c r="O276" s="186">
        <v>1</v>
      </c>
    </row>
    <row r="277" spans="1:15" ht="12.75" customHeight="1">
      <c r="A277" s="211" t="s">
        <v>774</v>
      </c>
      <c r="C277" s="211" t="s">
        <v>775</v>
      </c>
      <c r="D277" s="211"/>
      <c r="E277" s="212">
        <v>1</v>
      </c>
      <c r="F277" s="212">
        <v>1</v>
      </c>
      <c r="G277" s="212">
        <v>1</v>
      </c>
      <c r="H277" s="212">
        <v>1</v>
      </c>
      <c r="I277" s="212">
        <v>1</v>
      </c>
      <c r="J277" s="211"/>
      <c r="K277" s="186">
        <v>1</v>
      </c>
      <c r="L277" s="186">
        <v>1</v>
      </c>
      <c r="M277" s="186">
        <v>1</v>
      </c>
      <c r="N277" s="186">
        <v>1</v>
      </c>
      <c r="O277" s="186">
        <v>1</v>
      </c>
    </row>
    <row r="278" spans="1:15" ht="12.75" customHeight="1">
      <c r="A278" s="211" t="s">
        <v>776</v>
      </c>
      <c r="C278" s="211" t="s">
        <v>777</v>
      </c>
      <c r="D278" s="211"/>
      <c r="E278" s="212">
        <v>1</v>
      </c>
      <c r="F278" s="212">
        <v>1</v>
      </c>
      <c r="G278" s="212">
        <v>1</v>
      </c>
      <c r="H278" s="212">
        <v>1</v>
      </c>
      <c r="I278" s="212">
        <v>1</v>
      </c>
      <c r="J278" s="211"/>
      <c r="K278" s="186">
        <v>1</v>
      </c>
      <c r="L278" s="186">
        <v>1</v>
      </c>
      <c r="M278" s="186">
        <v>1</v>
      </c>
      <c r="N278" s="186">
        <v>1</v>
      </c>
      <c r="O278" s="186">
        <v>1</v>
      </c>
    </row>
    <row r="279" spans="1:15" ht="12.75" customHeight="1">
      <c r="A279" s="211" t="s">
        <v>778</v>
      </c>
      <c r="C279" s="211" t="s">
        <v>779</v>
      </c>
      <c r="D279" s="211"/>
      <c r="E279" s="212">
        <v>1</v>
      </c>
      <c r="F279" s="212">
        <v>1</v>
      </c>
      <c r="G279" s="212">
        <v>1</v>
      </c>
      <c r="H279" s="212">
        <v>1</v>
      </c>
      <c r="I279" s="212">
        <v>1</v>
      </c>
      <c r="J279" s="211"/>
      <c r="K279" s="186">
        <v>1</v>
      </c>
      <c r="L279" s="186">
        <v>1</v>
      </c>
      <c r="M279" s="186">
        <v>1</v>
      </c>
      <c r="N279" s="186">
        <v>1</v>
      </c>
      <c r="O279" s="186">
        <v>1</v>
      </c>
    </row>
    <row r="280" spans="1:15" ht="12.75" customHeight="1">
      <c r="A280" s="211" t="s">
        <v>780</v>
      </c>
      <c r="C280" s="211" t="s">
        <v>781</v>
      </c>
      <c r="D280" s="211"/>
      <c r="E280" s="212">
        <v>1.06</v>
      </c>
      <c r="F280" s="212">
        <v>1.06</v>
      </c>
      <c r="G280" s="212">
        <v>1.05</v>
      </c>
      <c r="H280" s="212">
        <v>1.04</v>
      </c>
      <c r="I280" s="212">
        <v>1.03</v>
      </c>
      <c r="J280" s="211"/>
      <c r="K280" s="186">
        <v>1.06</v>
      </c>
      <c r="L280" s="186">
        <v>1.06</v>
      </c>
      <c r="M280" s="186">
        <v>1.05</v>
      </c>
      <c r="N280" s="186">
        <v>1.04</v>
      </c>
      <c r="O280" s="186">
        <v>1.03</v>
      </c>
    </row>
    <row r="281" spans="1:15" ht="12.75" customHeight="1">
      <c r="A281" s="211" t="s">
        <v>782</v>
      </c>
      <c r="C281" s="211" t="s">
        <v>783</v>
      </c>
      <c r="D281" s="211"/>
      <c r="E281" s="186">
        <v>1</v>
      </c>
      <c r="F281" s="187">
        <v>1.04</v>
      </c>
      <c r="G281" s="187">
        <v>1.04</v>
      </c>
      <c r="H281" s="187">
        <v>1.04</v>
      </c>
      <c r="I281" s="187">
        <v>1.04</v>
      </c>
      <c r="J281" s="211"/>
      <c r="K281" s="186">
        <v>1</v>
      </c>
      <c r="L281" s="186">
        <v>1</v>
      </c>
      <c r="M281" s="186">
        <v>1</v>
      </c>
      <c r="N281" s="186">
        <v>1</v>
      </c>
      <c r="O281" s="186">
        <v>1</v>
      </c>
    </row>
    <row r="282" spans="1:15" ht="12.75" customHeight="1">
      <c r="A282" s="211" t="s">
        <v>784</v>
      </c>
      <c r="C282" s="211" t="s">
        <v>785</v>
      </c>
      <c r="D282" s="211"/>
      <c r="E282" s="212">
        <v>1</v>
      </c>
      <c r="F282" s="212">
        <v>1</v>
      </c>
      <c r="G282" s="212">
        <v>1</v>
      </c>
      <c r="H282" s="212">
        <v>1</v>
      </c>
      <c r="I282" s="212">
        <v>1</v>
      </c>
      <c r="J282" s="211"/>
      <c r="K282" s="186">
        <v>1</v>
      </c>
      <c r="L282" s="186">
        <v>1</v>
      </c>
      <c r="M282" s="186">
        <v>1</v>
      </c>
      <c r="N282" s="186">
        <v>1</v>
      </c>
      <c r="O282" s="186">
        <v>1</v>
      </c>
    </row>
    <row r="283" spans="1:15" ht="12.75" customHeight="1">
      <c r="A283" s="211" t="s">
        <v>786</v>
      </c>
      <c r="C283" s="211" t="s">
        <v>787</v>
      </c>
      <c r="D283" s="211"/>
      <c r="E283" s="186">
        <v>1</v>
      </c>
      <c r="F283" s="187">
        <v>1.04</v>
      </c>
      <c r="G283" s="187">
        <v>1.04</v>
      </c>
      <c r="H283" s="187">
        <v>1.04</v>
      </c>
      <c r="I283" s="187">
        <v>1.04</v>
      </c>
      <c r="J283" s="211"/>
      <c r="K283" s="186">
        <v>1</v>
      </c>
      <c r="L283" s="186">
        <v>1</v>
      </c>
      <c r="M283" s="186">
        <v>1</v>
      </c>
      <c r="N283" s="186">
        <v>1</v>
      </c>
      <c r="O283" s="186">
        <v>1</v>
      </c>
    </row>
    <row r="284" spans="1:15" ht="12.75" customHeight="1">
      <c r="A284" s="211" t="s">
        <v>788</v>
      </c>
      <c r="C284" s="211" t="s">
        <v>789</v>
      </c>
      <c r="D284" s="211"/>
      <c r="E284" s="212">
        <v>1</v>
      </c>
      <c r="F284" s="212">
        <v>1</v>
      </c>
      <c r="G284" s="212">
        <v>1</v>
      </c>
      <c r="H284" s="212">
        <v>1</v>
      </c>
      <c r="I284" s="212">
        <v>1</v>
      </c>
      <c r="J284" s="211"/>
      <c r="K284" s="186">
        <v>1</v>
      </c>
      <c r="L284" s="186">
        <v>1</v>
      </c>
      <c r="M284" s="186">
        <v>1</v>
      </c>
      <c r="N284" s="186">
        <v>1</v>
      </c>
      <c r="O284" s="186">
        <v>1</v>
      </c>
    </row>
    <row r="285" spans="1:15" ht="12.75" customHeight="1">
      <c r="A285" s="211" t="s">
        <v>790</v>
      </c>
      <c r="C285" s="211" t="s">
        <v>791</v>
      </c>
      <c r="D285" s="211"/>
      <c r="E285" s="212">
        <v>1</v>
      </c>
      <c r="F285" s="212">
        <v>1</v>
      </c>
      <c r="G285" s="212">
        <v>1</v>
      </c>
      <c r="H285" s="212">
        <v>1</v>
      </c>
      <c r="I285" s="212">
        <v>1</v>
      </c>
      <c r="J285" s="211"/>
      <c r="K285" s="186">
        <v>1</v>
      </c>
      <c r="L285" s="186">
        <v>1</v>
      </c>
      <c r="M285" s="186">
        <v>1</v>
      </c>
      <c r="N285" s="186">
        <v>1</v>
      </c>
      <c r="O285" s="186">
        <v>1</v>
      </c>
    </row>
    <row r="286" spans="1:15" ht="12.75" customHeight="1">
      <c r="A286" s="211" t="s">
        <v>792</v>
      </c>
      <c r="C286" s="211" t="s">
        <v>793</v>
      </c>
      <c r="D286" s="211"/>
      <c r="E286" s="186">
        <v>1</v>
      </c>
      <c r="F286" s="187">
        <v>1.04</v>
      </c>
      <c r="G286" s="187">
        <v>1.04</v>
      </c>
      <c r="H286" s="187">
        <v>1.04</v>
      </c>
      <c r="I286" s="187">
        <v>1.04</v>
      </c>
      <c r="J286" s="211"/>
      <c r="K286" s="186">
        <v>1</v>
      </c>
      <c r="L286" s="186">
        <v>1</v>
      </c>
      <c r="M286" s="186">
        <v>1</v>
      </c>
      <c r="N286" s="186">
        <v>1</v>
      </c>
      <c r="O286" s="186">
        <v>1</v>
      </c>
    </row>
    <row r="287" spans="1:15" ht="12.75" customHeight="1">
      <c r="A287" s="211" t="s">
        <v>794</v>
      </c>
      <c r="C287" s="211" t="s">
        <v>795</v>
      </c>
      <c r="D287" s="211"/>
      <c r="E287" s="212">
        <v>1</v>
      </c>
      <c r="F287" s="212">
        <v>1</v>
      </c>
      <c r="G287" s="212">
        <v>1</v>
      </c>
      <c r="H287" s="212">
        <v>1</v>
      </c>
      <c r="I287" s="212">
        <v>1</v>
      </c>
      <c r="J287" s="211"/>
      <c r="K287" s="186">
        <v>1</v>
      </c>
      <c r="L287" s="186">
        <v>1</v>
      </c>
      <c r="M287" s="186">
        <v>1</v>
      </c>
      <c r="N287" s="186">
        <v>1</v>
      </c>
      <c r="O287" s="186">
        <v>1</v>
      </c>
    </row>
    <row r="288" spans="1:15" ht="12.75" customHeight="1">
      <c r="A288" s="211" t="s">
        <v>796</v>
      </c>
      <c r="C288" s="211" t="s">
        <v>797</v>
      </c>
      <c r="D288" s="211"/>
      <c r="E288" s="212">
        <v>1</v>
      </c>
      <c r="F288" s="212">
        <v>1</v>
      </c>
      <c r="G288" s="212">
        <v>1</v>
      </c>
      <c r="H288" s="212">
        <v>1</v>
      </c>
      <c r="I288" s="212">
        <v>1</v>
      </c>
      <c r="J288" s="211"/>
      <c r="K288" s="186">
        <v>1</v>
      </c>
      <c r="L288" s="186">
        <v>1</v>
      </c>
      <c r="M288" s="186">
        <v>1</v>
      </c>
      <c r="N288" s="186">
        <v>1</v>
      </c>
      <c r="O288" s="186">
        <v>1</v>
      </c>
    </row>
    <row r="289" spans="1:15" ht="12.75" customHeight="1">
      <c r="A289" s="211" t="s">
        <v>798</v>
      </c>
      <c r="C289" s="211" t="s">
        <v>799</v>
      </c>
      <c r="D289" s="211"/>
      <c r="E289" s="212">
        <v>1</v>
      </c>
      <c r="F289" s="212">
        <v>1</v>
      </c>
      <c r="G289" s="212">
        <v>1</v>
      </c>
      <c r="H289" s="212">
        <v>1</v>
      </c>
      <c r="I289" s="212">
        <v>1</v>
      </c>
      <c r="J289" s="211"/>
      <c r="K289" s="186">
        <v>1</v>
      </c>
      <c r="L289" s="186">
        <v>1</v>
      </c>
      <c r="M289" s="186">
        <v>1</v>
      </c>
      <c r="N289" s="186">
        <v>1</v>
      </c>
      <c r="O289" s="186">
        <v>1</v>
      </c>
    </row>
    <row r="290" spans="1:15" ht="12.75" customHeight="1">
      <c r="A290" s="211" t="s">
        <v>800</v>
      </c>
      <c r="C290" s="211" t="s">
        <v>801</v>
      </c>
      <c r="D290" s="211"/>
      <c r="E290" s="212">
        <v>1.1200000000000001</v>
      </c>
      <c r="F290" s="212">
        <v>1.1200000000000001</v>
      </c>
      <c r="G290" s="212">
        <v>1.1100000000000001</v>
      </c>
      <c r="H290" s="212">
        <v>1.1000000000000001</v>
      </c>
      <c r="I290" s="212">
        <v>1.0900000000000001</v>
      </c>
      <c r="J290" s="211"/>
      <c r="K290" s="186">
        <v>1.1200000000000001</v>
      </c>
      <c r="L290" s="186">
        <v>1.1200000000000001</v>
      </c>
      <c r="M290" s="186">
        <v>1.1100000000000001</v>
      </c>
      <c r="N290" s="186">
        <v>1.1000000000000001</v>
      </c>
      <c r="O290" s="186">
        <v>1.0900000000000001</v>
      </c>
    </row>
    <row r="291" spans="1:15" ht="12.75" customHeight="1">
      <c r="A291" s="211" t="s">
        <v>802</v>
      </c>
      <c r="C291" s="211" t="s">
        <v>803</v>
      </c>
      <c r="D291" s="211"/>
      <c r="E291" s="212">
        <v>1.1200000000000001</v>
      </c>
      <c r="F291" s="212">
        <v>1.1200000000000001</v>
      </c>
      <c r="G291" s="212">
        <v>1.1100000000000001</v>
      </c>
      <c r="H291" s="212">
        <v>1.1000000000000001</v>
      </c>
      <c r="I291" s="212">
        <v>1.0900000000000001</v>
      </c>
      <c r="J291" s="211"/>
      <c r="K291" s="186">
        <v>1.1200000000000001</v>
      </c>
      <c r="L291" s="186">
        <v>1.1200000000000001</v>
      </c>
      <c r="M291" s="186">
        <v>1.1100000000000001</v>
      </c>
      <c r="N291" s="186">
        <v>1.1000000000000001</v>
      </c>
      <c r="O291" s="186">
        <v>1.0900000000000001</v>
      </c>
    </row>
    <row r="292" spans="1:15" ht="12.75" customHeight="1">
      <c r="A292" s="211" t="s">
        <v>804</v>
      </c>
      <c r="C292" s="211" t="s">
        <v>805</v>
      </c>
      <c r="D292" s="211"/>
      <c r="E292" s="186">
        <v>1.1200000000000001</v>
      </c>
      <c r="F292" s="187">
        <v>1.1600000000000001</v>
      </c>
      <c r="G292" s="187">
        <v>1.1600000000000001</v>
      </c>
      <c r="H292" s="187">
        <v>1.1600000000000001</v>
      </c>
      <c r="I292" s="187">
        <v>1.1600000000000001</v>
      </c>
      <c r="J292" s="211"/>
      <c r="K292" s="186">
        <v>1.1200000000000001</v>
      </c>
      <c r="L292" s="186">
        <v>1.1200000000000001</v>
      </c>
      <c r="M292" s="186">
        <v>1.1200000000000001</v>
      </c>
      <c r="N292" s="186">
        <v>1.1200000000000001</v>
      </c>
      <c r="O292" s="186">
        <v>1.1200000000000001</v>
      </c>
    </row>
    <row r="293" spans="1:15" ht="12.75" customHeight="1">
      <c r="A293" s="211" t="s">
        <v>806</v>
      </c>
      <c r="C293" s="211" t="s">
        <v>807</v>
      </c>
      <c r="D293" s="211"/>
      <c r="E293" s="212">
        <v>1.06</v>
      </c>
      <c r="F293" s="212">
        <v>1.06</v>
      </c>
      <c r="G293" s="212">
        <v>1.06</v>
      </c>
      <c r="H293" s="212">
        <v>1.06</v>
      </c>
      <c r="I293" s="212">
        <v>1.06</v>
      </c>
      <c r="J293" s="211"/>
      <c r="K293" s="186">
        <v>1.06</v>
      </c>
      <c r="L293" s="186">
        <v>1.06</v>
      </c>
      <c r="M293" s="186">
        <v>1.06</v>
      </c>
      <c r="N293" s="186">
        <v>1.06</v>
      </c>
      <c r="O293" s="186">
        <v>1.06</v>
      </c>
    </row>
    <row r="294" spans="1:15" ht="12.75" customHeight="1">
      <c r="A294" s="211" t="s">
        <v>808</v>
      </c>
      <c r="C294" s="211" t="s">
        <v>809</v>
      </c>
      <c r="D294" s="211"/>
      <c r="E294" s="212">
        <v>1.06</v>
      </c>
      <c r="F294" s="212">
        <v>1.06</v>
      </c>
      <c r="G294" s="212">
        <v>1.06</v>
      </c>
      <c r="H294" s="212">
        <v>1.06</v>
      </c>
      <c r="I294" s="212">
        <v>1.06</v>
      </c>
      <c r="J294" s="211"/>
      <c r="K294" s="186">
        <v>1.06</v>
      </c>
      <c r="L294" s="186">
        <v>1.06</v>
      </c>
      <c r="M294" s="186">
        <v>1.06</v>
      </c>
      <c r="N294" s="186">
        <v>1.06</v>
      </c>
      <c r="O294" s="186">
        <v>1.06</v>
      </c>
    </row>
    <row r="295" spans="1:15" ht="12.75" customHeight="1">
      <c r="A295" s="211" t="s">
        <v>810</v>
      </c>
      <c r="C295" s="211" t="s">
        <v>811</v>
      </c>
      <c r="D295" s="211"/>
      <c r="E295" s="212">
        <v>1.06</v>
      </c>
      <c r="F295" s="212">
        <v>1.06</v>
      </c>
      <c r="G295" s="212">
        <v>1.06</v>
      </c>
      <c r="H295" s="212">
        <v>1.06</v>
      </c>
      <c r="I295" s="212">
        <v>1.06</v>
      </c>
      <c r="J295" s="211"/>
      <c r="K295" s="186">
        <v>1.06</v>
      </c>
      <c r="L295" s="186">
        <v>1.06</v>
      </c>
      <c r="M295" s="186">
        <v>1.06</v>
      </c>
      <c r="N295" s="186">
        <v>1.06</v>
      </c>
      <c r="O295" s="186">
        <v>1.06</v>
      </c>
    </row>
    <row r="296" spans="1:15" ht="12.75" customHeight="1">
      <c r="A296" s="211" t="s">
        <v>812</v>
      </c>
      <c r="C296" s="211" t="s">
        <v>813</v>
      </c>
      <c r="D296" s="211"/>
      <c r="E296" s="212">
        <v>1.1200000000000001</v>
      </c>
      <c r="F296" s="212">
        <v>1.1200000000000001</v>
      </c>
      <c r="G296" s="212">
        <v>1.1200000000000001</v>
      </c>
      <c r="H296" s="212">
        <v>1.1200000000000001</v>
      </c>
      <c r="I296" s="212">
        <v>1.1200000000000001</v>
      </c>
      <c r="J296" s="211"/>
      <c r="K296" s="186">
        <v>1.1200000000000001</v>
      </c>
      <c r="L296" s="186">
        <v>1.1200000000000001</v>
      </c>
      <c r="M296" s="186">
        <v>1.1200000000000001</v>
      </c>
      <c r="N296" s="186">
        <v>1.1200000000000001</v>
      </c>
      <c r="O296" s="186">
        <v>1.1200000000000001</v>
      </c>
    </row>
    <row r="297" spans="1:15" ht="12.75" customHeight="1">
      <c r="A297" s="211" t="s">
        <v>814</v>
      </c>
      <c r="C297" s="211" t="s">
        <v>815</v>
      </c>
      <c r="D297" s="211"/>
      <c r="E297" s="212"/>
      <c r="F297" s="212"/>
      <c r="G297" s="212">
        <v>1.1100000000000001</v>
      </c>
      <c r="H297" s="212">
        <v>1.1000000000000001</v>
      </c>
      <c r="I297" s="212">
        <v>1.0900000000000001</v>
      </c>
      <c r="J297" s="211"/>
      <c r="K297" s="186"/>
      <c r="L297" s="186"/>
      <c r="M297" s="212">
        <v>1.1100000000000001</v>
      </c>
      <c r="N297" s="212">
        <v>1.1000000000000001</v>
      </c>
      <c r="O297" s="212">
        <v>1.0900000000000001</v>
      </c>
    </row>
    <row r="298" spans="1:15" ht="12.75" customHeight="1">
      <c r="A298" s="211" t="s">
        <v>816</v>
      </c>
      <c r="C298" s="211" t="s">
        <v>817</v>
      </c>
      <c r="D298" s="211"/>
      <c r="E298" s="212">
        <v>1.06</v>
      </c>
      <c r="F298" s="212">
        <v>1.1200000000000001</v>
      </c>
      <c r="G298" s="212">
        <v>1.1100000000000001</v>
      </c>
      <c r="H298" s="212">
        <v>1.1000000000000001</v>
      </c>
      <c r="I298" s="212">
        <v>1.0900000000000001</v>
      </c>
      <c r="J298" s="211"/>
      <c r="K298" s="212">
        <v>1.06</v>
      </c>
      <c r="L298" s="212">
        <v>1.1200000000000001</v>
      </c>
      <c r="M298" s="212">
        <v>1.1100000000000001</v>
      </c>
      <c r="N298" s="212">
        <v>1.1000000000000001</v>
      </c>
      <c r="O298" s="212">
        <v>1.0900000000000001</v>
      </c>
    </row>
    <row r="299" spans="1:15" ht="12.75" customHeight="1">
      <c r="A299" s="211" t="s">
        <v>818</v>
      </c>
      <c r="C299" s="211" t="s">
        <v>819</v>
      </c>
      <c r="D299" s="211"/>
      <c r="E299" s="186">
        <v>1</v>
      </c>
      <c r="F299" s="187">
        <v>1.04</v>
      </c>
      <c r="G299" s="187">
        <v>1.04</v>
      </c>
      <c r="H299" s="187">
        <v>1.04</v>
      </c>
      <c r="I299" s="187">
        <v>1.04</v>
      </c>
      <c r="J299" s="211"/>
      <c r="K299" s="186">
        <v>1</v>
      </c>
      <c r="L299" s="186">
        <v>1</v>
      </c>
      <c r="M299" s="186">
        <v>1</v>
      </c>
      <c r="N299" s="186">
        <v>1</v>
      </c>
      <c r="O299" s="186">
        <v>1</v>
      </c>
    </row>
    <row r="300" spans="1:15" ht="12.75" customHeight="1">
      <c r="A300" s="211" t="s">
        <v>820</v>
      </c>
      <c r="C300" s="211" t="s">
        <v>821</v>
      </c>
      <c r="D300" s="211"/>
      <c r="E300" s="212">
        <v>1</v>
      </c>
      <c r="F300" s="212">
        <v>1</v>
      </c>
      <c r="G300" s="212">
        <v>1</v>
      </c>
      <c r="H300" s="212">
        <v>1</v>
      </c>
      <c r="I300" s="212">
        <v>1</v>
      </c>
      <c r="J300" s="211"/>
      <c r="K300" s="186">
        <v>1</v>
      </c>
      <c r="L300" s="186">
        <v>1</v>
      </c>
      <c r="M300" s="186">
        <v>1</v>
      </c>
      <c r="N300" s="186">
        <v>1</v>
      </c>
      <c r="O300" s="186">
        <v>1</v>
      </c>
    </row>
    <row r="301" spans="1:15" ht="12.75" customHeight="1">
      <c r="A301" s="211" t="s">
        <v>822</v>
      </c>
      <c r="C301" s="211" t="s">
        <v>823</v>
      </c>
      <c r="D301" s="211"/>
      <c r="E301" s="186">
        <v>1</v>
      </c>
      <c r="F301" s="187">
        <v>1.04</v>
      </c>
      <c r="G301" s="187">
        <v>1.04</v>
      </c>
      <c r="H301" s="187">
        <v>1.04</v>
      </c>
      <c r="I301" s="187">
        <v>1.04</v>
      </c>
      <c r="J301" s="211"/>
      <c r="K301" s="186">
        <v>1</v>
      </c>
      <c r="L301" s="186">
        <v>1</v>
      </c>
      <c r="M301" s="186">
        <v>1</v>
      </c>
      <c r="N301" s="186">
        <v>1</v>
      </c>
      <c r="O301" s="186">
        <v>1</v>
      </c>
    </row>
    <row r="302" spans="1:15" ht="12.75" customHeight="1">
      <c r="A302" s="211" t="s">
        <v>824</v>
      </c>
      <c r="C302" s="211" t="s">
        <v>825</v>
      </c>
      <c r="D302" s="211"/>
      <c r="E302" s="212">
        <v>1</v>
      </c>
      <c r="F302" s="212">
        <v>1</v>
      </c>
      <c r="G302" s="212">
        <v>1</v>
      </c>
      <c r="H302" s="212">
        <v>1</v>
      </c>
      <c r="I302" s="212">
        <v>1</v>
      </c>
      <c r="J302" s="211"/>
      <c r="K302" s="186">
        <v>1</v>
      </c>
      <c r="L302" s="186">
        <v>1</v>
      </c>
      <c r="M302" s="186">
        <v>1</v>
      </c>
      <c r="N302" s="186">
        <v>1</v>
      </c>
      <c r="O302" s="186">
        <v>1</v>
      </c>
    </row>
    <row r="303" spans="1:15" ht="12.75" customHeight="1">
      <c r="A303" s="211" t="s">
        <v>826</v>
      </c>
      <c r="C303" s="211" t="s">
        <v>827</v>
      </c>
      <c r="D303" s="211"/>
      <c r="E303" s="212">
        <v>1</v>
      </c>
      <c r="F303" s="212">
        <v>1</v>
      </c>
      <c r="G303" s="212">
        <v>1</v>
      </c>
      <c r="H303" s="212">
        <v>1</v>
      </c>
      <c r="I303" s="212">
        <v>1</v>
      </c>
      <c r="J303" s="211"/>
      <c r="K303" s="186">
        <v>1</v>
      </c>
      <c r="L303" s="186">
        <v>1</v>
      </c>
      <c r="M303" s="186">
        <v>1</v>
      </c>
      <c r="N303" s="186">
        <v>1</v>
      </c>
      <c r="O303" s="186">
        <v>1</v>
      </c>
    </row>
    <row r="304" spans="1:15" ht="12.75" customHeight="1">
      <c r="A304" s="211" t="s">
        <v>828</v>
      </c>
      <c r="C304" s="211" t="s">
        <v>829</v>
      </c>
      <c r="D304" s="211"/>
      <c r="E304" s="212">
        <v>1</v>
      </c>
      <c r="F304" s="212">
        <v>1</v>
      </c>
      <c r="G304" s="212">
        <v>1</v>
      </c>
      <c r="H304" s="212">
        <v>1</v>
      </c>
      <c r="I304" s="212">
        <v>1</v>
      </c>
      <c r="J304" s="211"/>
      <c r="K304" s="186">
        <v>1</v>
      </c>
      <c r="L304" s="186">
        <v>1</v>
      </c>
      <c r="M304" s="186">
        <v>1</v>
      </c>
      <c r="N304" s="186">
        <v>1</v>
      </c>
      <c r="O304" s="186">
        <v>1</v>
      </c>
    </row>
    <row r="305" spans="1:15" ht="12.75" customHeight="1">
      <c r="A305" s="211" t="s">
        <v>830</v>
      </c>
      <c r="C305" s="211" t="s">
        <v>831</v>
      </c>
      <c r="D305" s="211"/>
      <c r="E305" s="212">
        <v>1</v>
      </c>
      <c r="F305" s="212">
        <v>1</v>
      </c>
      <c r="G305" s="212">
        <v>1</v>
      </c>
      <c r="H305" s="212">
        <v>1</v>
      </c>
      <c r="I305" s="212">
        <v>1</v>
      </c>
      <c r="J305" s="211"/>
      <c r="K305" s="186">
        <v>1</v>
      </c>
      <c r="L305" s="186">
        <v>1</v>
      </c>
      <c r="M305" s="186">
        <v>1</v>
      </c>
      <c r="N305" s="186">
        <v>1</v>
      </c>
      <c r="O305" s="186">
        <v>1</v>
      </c>
    </row>
    <row r="306" spans="1:15" ht="12.75" customHeight="1">
      <c r="A306" s="211" t="s">
        <v>832</v>
      </c>
      <c r="C306" s="211" t="s">
        <v>833</v>
      </c>
      <c r="D306" s="211"/>
      <c r="E306" s="212">
        <v>1</v>
      </c>
      <c r="F306" s="212">
        <v>1</v>
      </c>
      <c r="G306" s="212">
        <v>1</v>
      </c>
      <c r="H306" s="212">
        <v>1</v>
      </c>
      <c r="I306" s="212">
        <v>1</v>
      </c>
      <c r="J306" s="211"/>
      <c r="K306" s="186">
        <v>1</v>
      </c>
      <c r="L306" s="186">
        <v>1</v>
      </c>
      <c r="M306" s="186">
        <v>1</v>
      </c>
      <c r="N306" s="186">
        <v>1</v>
      </c>
      <c r="O306" s="186">
        <v>1</v>
      </c>
    </row>
    <row r="307" spans="1:15" ht="12.75" customHeight="1">
      <c r="A307" s="211" t="s">
        <v>834</v>
      </c>
      <c r="C307" s="211" t="s">
        <v>835</v>
      </c>
      <c r="D307" s="211"/>
      <c r="E307" s="186">
        <v>1</v>
      </c>
      <c r="F307" s="187">
        <v>1.04</v>
      </c>
      <c r="G307" s="187">
        <v>1.04</v>
      </c>
      <c r="H307" s="187">
        <v>1.04</v>
      </c>
      <c r="I307" s="187">
        <v>1.04</v>
      </c>
      <c r="J307" s="211"/>
      <c r="K307" s="186">
        <v>1</v>
      </c>
      <c r="L307" s="186">
        <v>1</v>
      </c>
      <c r="M307" s="186">
        <v>1</v>
      </c>
      <c r="N307" s="186">
        <v>1</v>
      </c>
      <c r="O307" s="186">
        <v>1</v>
      </c>
    </row>
    <row r="308" spans="1:15" ht="12.75" customHeight="1">
      <c r="A308" s="211" t="s">
        <v>836</v>
      </c>
      <c r="C308" s="211" t="s">
        <v>837</v>
      </c>
      <c r="D308" s="211"/>
      <c r="E308" s="212">
        <v>1</v>
      </c>
      <c r="F308" s="212">
        <v>1</v>
      </c>
      <c r="G308" s="212">
        <v>1</v>
      </c>
      <c r="H308" s="212">
        <v>1</v>
      </c>
      <c r="I308" s="212">
        <v>1</v>
      </c>
      <c r="J308" s="211"/>
      <c r="K308" s="186">
        <v>1</v>
      </c>
      <c r="L308" s="186">
        <v>1</v>
      </c>
      <c r="M308" s="186">
        <v>1</v>
      </c>
      <c r="N308" s="186">
        <v>1</v>
      </c>
      <c r="O308" s="186">
        <v>1</v>
      </c>
    </row>
    <row r="309" spans="1:15" ht="12.75" customHeight="1">
      <c r="A309" s="211" t="s">
        <v>838</v>
      </c>
      <c r="C309" s="211" t="s">
        <v>839</v>
      </c>
      <c r="D309" s="211"/>
      <c r="E309" s="186">
        <v>1</v>
      </c>
      <c r="F309" s="187">
        <v>1.04</v>
      </c>
      <c r="G309" s="187">
        <v>1.04</v>
      </c>
      <c r="H309" s="187">
        <v>1.04</v>
      </c>
      <c r="I309" s="187">
        <v>1.04</v>
      </c>
      <c r="J309" s="211"/>
      <c r="K309" s="186">
        <v>1</v>
      </c>
      <c r="L309" s="186">
        <v>1</v>
      </c>
      <c r="M309" s="186">
        <v>1</v>
      </c>
      <c r="N309" s="186">
        <v>1</v>
      </c>
      <c r="O309" s="186">
        <v>1</v>
      </c>
    </row>
    <row r="310" spans="1:15" ht="12.75" customHeight="1">
      <c r="A310" s="211" t="s">
        <v>840</v>
      </c>
      <c r="C310" s="211" t="s">
        <v>841</v>
      </c>
      <c r="D310" s="211"/>
      <c r="E310" s="212">
        <v>1</v>
      </c>
      <c r="F310" s="212">
        <v>1</v>
      </c>
      <c r="G310" s="212">
        <v>1</v>
      </c>
      <c r="H310" s="212">
        <v>1</v>
      </c>
      <c r="I310" s="212">
        <v>1</v>
      </c>
      <c r="J310" s="211"/>
      <c r="K310" s="186">
        <v>1</v>
      </c>
      <c r="L310" s="186">
        <v>1</v>
      </c>
      <c r="M310" s="186">
        <v>1</v>
      </c>
      <c r="N310" s="186">
        <v>1</v>
      </c>
      <c r="O310" s="186">
        <v>1</v>
      </c>
    </row>
    <row r="311" spans="1:15" ht="12.75" customHeight="1">
      <c r="A311" s="211" t="s">
        <v>842</v>
      </c>
      <c r="C311" s="211" t="s">
        <v>843</v>
      </c>
      <c r="D311" s="211"/>
      <c r="E311" s="186">
        <v>1</v>
      </c>
      <c r="F311" s="187">
        <v>1.04</v>
      </c>
      <c r="G311" s="187">
        <v>1.04</v>
      </c>
      <c r="H311" s="187">
        <v>1.04</v>
      </c>
      <c r="I311" s="187">
        <v>1.04</v>
      </c>
      <c r="J311" s="211"/>
      <c r="K311" s="186">
        <v>1</v>
      </c>
      <c r="L311" s="186">
        <v>1</v>
      </c>
      <c r="M311" s="186">
        <v>1</v>
      </c>
      <c r="N311" s="186">
        <v>1</v>
      </c>
      <c r="O311" s="186">
        <v>1</v>
      </c>
    </row>
    <row r="312" spans="1:15" ht="12.75" customHeight="1">
      <c r="A312" s="211" t="s">
        <v>844</v>
      </c>
      <c r="C312" s="211" t="s">
        <v>845</v>
      </c>
      <c r="D312" s="211"/>
      <c r="E312" s="212">
        <v>1</v>
      </c>
      <c r="F312" s="212">
        <v>1</v>
      </c>
      <c r="G312" s="212">
        <v>1</v>
      </c>
      <c r="H312" s="212">
        <v>1</v>
      </c>
      <c r="I312" s="212">
        <v>1</v>
      </c>
      <c r="J312" s="211"/>
      <c r="K312" s="186">
        <v>1</v>
      </c>
      <c r="L312" s="186">
        <v>1</v>
      </c>
      <c r="M312" s="186">
        <v>1</v>
      </c>
      <c r="N312" s="186">
        <v>1</v>
      </c>
      <c r="O312" s="186">
        <v>1</v>
      </c>
    </row>
    <row r="313" spans="1:15" ht="12.75" customHeight="1">
      <c r="A313" s="211" t="s">
        <v>846</v>
      </c>
      <c r="C313" s="211" t="s">
        <v>847</v>
      </c>
      <c r="D313" s="211"/>
      <c r="E313" s="212">
        <v>1</v>
      </c>
      <c r="F313" s="212">
        <v>1</v>
      </c>
      <c r="G313" s="212">
        <v>1</v>
      </c>
      <c r="H313" s="212">
        <v>1</v>
      </c>
      <c r="I313" s="212">
        <v>1</v>
      </c>
      <c r="J313" s="211"/>
      <c r="K313" s="186">
        <v>1</v>
      </c>
      <c r="L313" s="186">
        <v>1</v>
      </c>
      <c r="M313" s="186">
        <v>1</v>
      </c>
      <c r="N313" s="186">
        <v>1</v>
      </c>
      <c r="O313" s="186">
        <v>1</v>
      </c>
    </row>
    <row r="314" spans="1:15" ht="12.75" customHeight="1">
      <c r="A314" s="211" t="s">
        <v>848</v>
      </c>
      <c r="C314" s="211" t="s">
        <v>849</v>
      </c>
      <c r="D314" s="211"/>
      <c r="E314" s="212">
        <v>1</v>
      </c>
      <c r="F314" s="212">
        <v>1</v>
      </c>
      <c r="G314" s="212">
        <v>1</v>
      </c>
      <c r="H314" s="212">
        <v>1</v>
      </c>
      <c r="I314" s="212">
        <v>1</v>
      </c>
      <c r="J314" s="211"/>
      <c r="K314" s="186">
        <v>1</v>
      </c>
      <c r="L314" s="186">
        <v>1</v>
      </c>
      <c r="M314" s="186">
        <v>1</v>
      </c>
      <c r="N314" s="186">
        <v>1</v>
      </c>
      <c r="O314" s="186">
        <v>1</v>
      </c>
    </row>
    <row r="315" spans="1:15" ht="12.75" customHeight="1">
      <c r="A315" s="211" t="s">
        <v>850</v>
      </c>
      <c r="C315" s="211" t="s">
        <v>851</v>
      </c>
      <c r="D315" s="211"/>
      <c r="E315" s="212">
        <v>1</v>
      </c>
      <c r="F315" s="212">
        <v>1</v>
      </c>
      <c r="G315" s="212">
        <v>1</v>
      </c>
      <c r="H315" s="212">
        <v>1</v>
      </c>
      <c r="I315" s="212">
        <v>1</v>
      </c>
      <c r="J315" s="211"/>
      <c r="K315" s="186">
        <v>1</v>
      </c>
      <c r="L315" s="186">
        <v>1</v>
      </c>
      <c r="M315" s="186">
        <v>1</v>
      </c>
      <c r="N315" s="186">
        <v>1</v>
      </c>
      <c r="O315" s="186">
        <v>1</v>
      </c>
    </row>
    <row r="316" spans="1:15" ht="12.75" customHeight="1">
      <c r="A316" s="211" t="s">
        <v>852</v>
      </c>
      <c r="C316" s="211" t="s">
        <v>853</v>
      </c>
      <c r="D316" s="211"/>
      <c r="E316" s="212">
        <v>1</v>
      </c>
      <c r="F316" s="212">
        <v>1</v>
      </c>
      <c r="G316" s="212">
        <v>1</v>
      </c>
      <c r="H316" s="212">
        <v>1</v>
      </c>
      <c r="I316" s="212">
        <v>1</v>
      </c>
      <c r="J316" s="211"/>
      <c r="K316" s="186">
        <v>1</v>
      </c>
      <c r="L316" s="186">
        <v>1</v>
      </c>
      <c r="M316" s="186">
        <v>1</v>
      </c>
      <c r="N316" s="186">
        <v>1</v>
      </c>
      <c r="O316" s="186">
        <v>1</v>
      </c>
    </row>
    <row r="317" spans="1:15" ht="12.75" customHeight="1">
      <c r="A317" s="211" t="s">
        <v>854</v>
      </c>
      <c r="C317" s="211" t="s">
        <v>855</v>
      </c>
      <c r="D317" s="211"/>
      <c r="E317" s="212">
        <v>1</v>
      </c>
      <c r="F317" s="212">
        <v>1</v>
      </c>
      <c r="G317" s="212">
        <v>1</v>
      </c>
      <c r="H317" s="212">
        <v>1</v>
      </c>
      <c r="I317" s="212">
        <v>1</v>
      </c>
      <c r="J317" s="211"/>
      <c r="K317" s="186">
        <v>1</v>
      </c>
      <c r="L317" s="186">
        <v>1</v>
      </c>
      <c r="M317" s="186">
        <v>1</v>
      </c>
      <c r="N317" s="186">
        <v>1</v>
      </c>
      <c r="O317" s="186">
        <v>1</v>
      </c>
    </row>
    <row r="318" spans="1:15" ht="12.75" customHeight="1">
      <c r="A318" s="211" t="s">
        <v>856</v>
      </c>
      <c r="C318" s="211" t="s">
        <v>857</v>
      </c>
      <c r="D318" s="211"/>
      <c r="E318" s="212">
        <v>1</v>
      </c>
      <c r="F318" s="212">
        <v>1</v>
      </c>
      <c r="G318" s="212">
        <v>1</v>
      </c>
      <c r="H318" s="212">
        <v>1</v>
      </c>
      <c r="I318" s="212">
        <v>1</v>
      </c>
      <c r="J318" s="211"/>
      <c r="K318" s="186">
        <v>1</v>
      </c>
      <c r="L318" s="186">
        <v>1</v>
      </c>
      <c r="M318" s="186">
        <v>1</v>
      </c>
      <c r="N318" s="186">
        <v>1</v>
      </c>
      <c r="O318" s="186">
        <v>1</v>
      </c>
    </row>
    <row r="319" spans="1:15" ht="12.75" customHeight="1">
      <c r="A319" s="211" t="s">
        <v>858</v>
      </c>
      <c r="C319" s="211" t="s">
        <v>859</v>
      </c>
      <c r="D319" s="211"/>
      <c r="E319" s="212">
        <v>1</v>
      </c>
      <c r="F319" s="212">
        <v>1</v>
      </c>
      <c r="G319" s="212">
        <v>1</v>
      </c>
      <c r="H319" s="212">
        <v>1</v>
      </c>
      <c r="I319" s="212">
        <v>1</v>
      </c>
      <c r="J319" s="211"/>
      <c r="K319" s="186">
        <v>1</v>
      </c>
      <c r="L319" s="186">
        <v>1</v>
      </c>
      <c r="M319" s="186">
        <v>1</v>
      </c>
      <c r="N319" s="186">
        <v>1</v>
      </c>
      <c r="O319" s="186">
        <v>1</v>
      </c>
    </row>
    <row r="320" spans="1:15" ht="12.75" customHeight="1">
      <c r="A320" s="211" t="s">
        <v>860</v>
      </c>
      <c r="C320" s="211" t="s">
        <v>861</v>
      </c>
      <c r="D320" s="211"/>
      <c r="E320" s="212">
        <v>1</v>
      </c>
      <c r="F320" s="212">
        <v>1</v>
      </c>
      <c r="G320" s="212">
        <v>1</v>
      </c>
      <c r="H320" s="212">
        <v>1</v>
      </c>
      <c r="I320" s="212">
        <v>1</v>
      </c>
      <c r="J320" s="211"/>
      <c r="K320" s="186">
        <v>1</v>
      </c>
      <c r="L320" s="186">
        <v>1</v>
      </c>
      <c r="M320" s="186">
        <v>1</v>
      </c>
      <c r="N320" s="186">
        <v>1</v>
      </c>
      <c r="O320" s="186">
        <v>1</v>
      </c>
    </row>
    <row r="321" spans="1:15" ht="12.75" customHeight="1">
      <c r="A321" s="211" t="s">
        <v>862</v>
      </c>
      <c r="C321" s="211" t="s">
        <v>863</v>
      </c>
      <c r="D321" s="211"/>
      <c r="E321" s="212">
        <v>1</v>
      </c>
      <c r="F321" s="212">
        <v>1</v>
      </c>
      <c r="G321" s="212">
        <v>1</v>
      </c>
      <c r="H321" s="212">
        <v>1</v>
      </c>
      <c r="I321" s="212">
        <v>1</v>
      </c>
      <c r="J321" s="211"/>
      <c r="K321" s="186">
        <v>1</v>
      </c>
      <c r="L321" s="186">
        <v>1</v>
      </c>
      <c r="M321" s="186">
        <v>1</v>
      </c>
      <c r="N321" s="186">
        <v>1</v>
      </c>
      <c r="O321" s="186">
        <v>1</v>
      </c>
    </row>
    <row r="322" spans="1:15" ht="12.75" customHeight="1">
      <c r="A322" s="211" t="s">
        <v>864</v>
      </c>
      <c r="C322" s="211" t="s">
        <v>865</v>
      </c>
      <c r="D322" s="211"/>
      <c r="E322" s="212">
        <v>1</v>
      </c>
      <c r="F322" s="212">
        <v>1</v>
      </c>
      <c r="G322" s="212">
        <v>1</v>
      </c>
      <c r="H322" s="212">
        <v>1</v>
      </c>
      <c r="I322" s="212">
        <v>1</v>
      </c>
      <c r="J322" s="211"/>
      <c r="K322" s="186">
        <v>1</v>
      </c>
      <c r="L322" s="186">
        <v>1</v>
      </c>
      <c r="M322" s="186">
        <v>1</v>
      </c>
      <c r="N322" s="186">
        <v>1</v>
      </c>
      <c r="O322" s="186">
        <v>1</v>
      </c>
    </row>
    <row r="323" spans="1:15" ht="12.75" customHeight="1">
      <c r="A323" s="211" t="s">
        <v>866</v>
      </c>
      <c r="C323" s="211" t="s">
        <v>867</v>
      </c>
      <c r="D323" s="211"/>
      <c r="E323" s="212">
        <v>1</v>
      </c>
      <c r="F323" s="212">
        <v>1</v>
      </c>
      <c r="G323" s="212">
        <v>1</v>
      </c>
      <c r="H323" s="212">
        <v>1</v>
      </c>
      <c r="I323" s="212">
        <v>1</v>
      </c>
      <c r="J323" s="211"/>
      <c r="K323" s="186">
        <v>1</v>
      </c>
      <c r="L323" s="186">
        <v>1</v>
      </c>
      <c r="M323" s="186">
        <v>1</v>
      </c>
      <c r="N323" s="186">
        <v>1</v>
      </c>
      <c r="O323" s="186">
        <v>1</v>
      </c>
    </row>
    <row r="324" spans="1:15" ht="12.75" customHeight="1">
      <c r="A324" s="211" t="s">
        <v>868</v>
      </c>
      <c r="C324" s="211" t="s">
        <v>869</v>
      </c>
      <c r="D324" s="211"/>
      <c r="E324" s="212">
        <v>1</v>
      </c>
      <c r="F324" s="212">
        <v>1</v>
      </c>
      <c r="G324" s="212">
        <v>1</v>
      </c>
      <c r="H324" s="212">
        <v>1</v>
      </c>
      <c r="I324" s="212">
        <v>1</v>
      </c>
      <c r="J324" s="211"/>
      <c r="K324" s="186">
        <v>1</v>
      </c>
      <c r="L324" s="186">
        <v>1</v>
      </c>
      <c r="M324" s="186">
        <v>1</v>
      </c>
      <c r="N324" s="186">
        <v>1</v>
      </c>
      <c r="O324" s="186">
        <v>1</v>
      </c>
    </row>
    <row r="325" spans="1:15" ht="12.75" customHeight="1">
      <c r="A325" s="211" t="s">
        <v>870</v>
      </c>
      <c r="C325" s="211" t="s">
        <v>871</v>
      </c>
      <c r="D325" s="211"/>
      <c r="E325" s="212">
        <v>1.06</v>
      </c>
      <c r="F325" s="212">
        <v>1.06</v>
      </c>
      <c r="G325" s="212">
        <v>1.05</v>
      </c>
      <c r="H325" s="212">
        <v>1.04</v>
      </c>
      <c r="I325" s="212">
        <v>1.03</v>
      </c>
      <c r="J325" s="211"/>
      <c r="K325" s="186">
        <v>1.06</v>
      </c>
      <c r="L325" s="186">
        <v>1.06</v>
      </c>
      <c r="M325" s="186">
        <v>1.05</v>
      </c>
      <c r="N325" s="186">
        <v>1.04</v>
      </c>
      <c r="O325" s="186">
        <v>1.03</v>
      </c>
    </row>
    <row r="326" spans="1:15" ht="12.75" customHeight="1">
      <c r="A326" s="211" t="s">
        <v>872</v>
      </c>
      <c r="C326" s="211" t="s">
        <v>873</v>
      </c>
      <c r="D326" s="211"/>
      <c r="E326" s="212">
        <v>1</v>
      </c>
      <c r="F326" s="212">
        <v>1</v>
      </c>
      <c r="G326" s="212">
        <v>1</v>
      </c>
      <c r="H326" s="212">
        <v>1</v>
      </c>
      <c r="I326" s="212">
        <v>1</v>
      </c>
      <c r="J326" s="211"/>
      <c r="K326" s="186">
        <v>1</v>
      </c>
      <c r="L326" s="186">
        <v>1</v>
      </c>
      <c r="M326" s="186">
        <v>1</v>
      </c>
      <c r="N326" s="186">
        <v>1</v>
      </c>
      <c r="O326" s="186">
        <v>1</v>
      </c>
    </row>
    <row r="327" spans="1:15" ht="12.75" customHeight="1">
      <c r="A327" s="211" t="s">
        <v>874</v>
      </c>
      <c r="C327" s="211" t="s">
        <v>875</v>
      </c>
      <c r="D327" s="211"/>
      <c r="E327" s="212">
        <v>1</v>
      </c>
      <c r="F327" s="212">
        <v>1</v>
      </c>
      <c r="G327" s="212">
        <v>1</v>
      </c>
      <c r="H327" s="212">
        <v>1</v>
      </c>
      <c r="I327" s="212">
        <v>1</v>
      </c>
      <c r="J327" s="211"/>
      <c r="K327" s="186">
        <v>1</v>
      </c>
      <c r="L327" s="186">
        <v>1</v>
      </c>
      <c r="M327" s="186">
        <v>1</v>
      </c>
      <c r="N327" s="186">
        <v>1</v>
      </c>
      <c r="O327" s="186">
        <v>1</v>
      </c>
    </row>
  </sheetData>
  <pageMargins left="0.25" right="0.25" top="0.5" bottom="0.75" header="0.3" footer="0.25"/>
  <pageSetup scale="96" orientation="landscape" r:id="rId1"/>
  <headerFooter scaleWithDoc="0">
    <oddFooter xml:space="preserve">&amp;L&amp;10    Note:  &amp;"-,Italic"Italicized&amp;"-,Regular" district factors include an experience factor adjustment.&amp;8
     LEAP Document 3 is referenced in the Proposed 2018 Supplemental Omnibus Operating Conference Budget.&amp;R&amp;9Page &amp;P of &amp;N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61C43B-4D80-4590-BA73-DC1FC8B62F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6475A6-437B-4C83-A622-B99937B8AAE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4F1E2E-727D-4F00-9C7B-A1B1B5298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2021-22 School Year</vt:lpstr>
      <vt:lpstr>Salaries, Benefits, and Other</vt:lpstr>
      <vt:lpstr>School Level Staff</vt:lpstr>
      <vt:lpstr>Teachers</vt:lpstr>
      <vt:lpstr>Other Staff, MSOC &amp; Categorical</vt:lpstr>
      <vt:lpstr>CTE &amp; Skills Centers</vt:lpstr>
      <vt:lpstr>Small High Funding Factors</vt:lpstr>
      <vt:lpstr>LEAP</vt:lpstr>
      <vt:lpstr>'2021-22 School Year'!Print_Area</vt:lpstr>
      <vt:lpstr>LEAP!Print_Area</vt:lpstr>
      <vt:lpstr>'Other Staff, MSOC &amp; Categorical'!Print_Area</vt:lpstr>
      <vt:lpstr>'Salaries, Benefits, and Other'!Print_Area</vt:lpstr>
      <vt:lpstr>'Small High Funding Factors'!Print_Area</vt:lpstr>
      <vt:lpstr>Teachers!Print_Area</vt:lpstr>
      <vt:lpstr>'2021-22 School Year'!Print_Titles</vt:lpstr>
      <vt:lpstr>LEAP!Print_Titles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</dc:creator>
  <cp:lastModifiedBy>Becky McLean</cp:lastModifiedBy>
  <cp:lastPrinted>2019-04-30T16:50:26Z</cp:lastPrinted>
  <dcterms:created xsi:type="dcterms:W3CDTF">2010-11-09T16:43:41Z</dcterms:created>
  <dcterms:modified xsi:type="dcterms:W3CDTF">2021-04-28T21:07:53Z</dcterms:modified>
</cp:coreProperties>
</file>